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Evaluation Version" sheetId="1" state="visible" r:id="rId2"/>
    <sheet name="Premissas" sheetId="2" state="visible" r:id="rId3"/>
    <sheet name="Mov_MRR" sheetId="3" state="visible" r:id="rId4"/>
    <sheet name="Macro" sheetId="4" state="visible" r:id="rId5"/>
    <sheet name="Cadastros" sheetId="5" state="visible" r:id="rId6"/>
    <sheet name="Clientes" sheetId="6" state="visible" r:id="rId7"/>
    <sheet name="Eventos" sheetId="7" state="visible" r:id="rId8"/>
  </sheets>
  <definedNames>
    <definedName function="false" hidden="true" localSheetId="5" name="_xlnm._FilterDatabase" vbProcedure="false">Clientes!$A$1:$AD$1000</definedName>
    <definedName function="false" hidden="true" localSheetId="6" name="_xlnm._FilterDatabase" vbProcedure="false">Eventos!$A$1:$I$2122</definedName>
    <definedName function="false" hidden="false" name="Channels" vbProcedure="false">Cadastros!$I$1:$I$8</definedName>
    <definedName function="false" hidden="false" name="Clients" vbProcedure="false">Clientes!$A$2:$A$997</definedName>
    <definedName function="false" hidden="false" name="Countries" vbProcedure="false">Cadastros!$G$1:$G$15</definedName>
    <definedName function="false" hidden="false" name="Currencies" vbProcedure="false">Cadastros!$T$1:$T$5</definedName>
    <definedName function="false" hidden="false" name="Events" vbProcedure="false">Cadastros!$M$1:$M$12</definedName>
    <definedName function="false" hidden="false" name="Partners" vbProcedure="false">Cadastros!$K$1:$K$15</definedName>
    <definedName function="false" hidden="false" name="Regions" vbProcedure="false">Cadastros!$E$1:$E$8</definedName>
    <definedName function="false" hidden="false" name="Sellers" vbProcedure="false">Cadastros!$A$1:$A$38</definedName>
    <definedName function="false" hidden="false" name="Sizes" vbProcedure="false">Cadastros!$C$1:$C$4</definedName>
    <definedName function="false" hidden="false" name="Status" vbProcedure="false">Cadastros!$Q$1:$Q$10</definedName>
  </definedNames>
  <calcPr iterateCount="1000" refMode="A1" iterate="true" iterateDelta="0.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<sst xmlns="http://schemas.openxmlformats.org/spreadsheetml/2006/main" count="11277" uniqueCount="1655">
  <si>
    <t xml:space="preserve">Powered by GrapeCity Spread.Sheets. </t>
  </si>
  <si>
    <t xml:space="preserve">Your temporary deployment key expires in 227 days.</t>
  </si>
  <si>
    <t xml:space="preserve">{"posicoes":[], "idAba":54388, "parameters":{dataInicial=2021-12-31, dataFinal=2022-12-31, dataReferencia=2022-12-01}}</t>
  </si>
  <si>
    <t xml:space="preserve">Premissa</t>
  </si>
  <si>
    <t xml:space="preserve">Empresa</t>
  </si>
  <si>
    <t xml:space="preserve">Centro de custo</t>
  </si>
  <si>
    <t xml:space="preserve">Unidade</t>
  </si>
  <si>
    <t xml:space="preserve">Moeda</t>
  </si>
  <si>
    <t xml:space="preserve">01/2022</t>
  </si>
  <si>
    <t xml:space="preserve">02/2022</t>
  </si>
  <si>
    <t xml:space="preserve">03/2022</t>
  </si>
  <si>
    <t xml:space="preserve">04/2022</t>
  </si>
  <si>
    <t xml:space="preserve">05/2022</t>
  </si>
  <si>
    <t xml:space="preserve">06/2022</t>
  </si>
  <si>
    <t xml:space="preserve">07/2022</t>
  </si>
  <si>
    <t xml:space="preserve">08/2022</t>
  </si>
  <si>
    <t xml:space="preserve">09/2022</t>
  </si>
  <si>
    <t xml:space="preserve">10/2022</t>
  </si>
  <si>
    <t xml:space="preserve">11/2022</t>
  </si>
  <si>
    <t xml:space="preserve">12/2022</t>
  </si>
  <si>
    <t xml:space="preserve">{"data":{"idSubCategoria":170635,"memoria":false,"linha":1}}</t>
  </si>
  <si>
    <t xml:space="preserve">Macroeconomia</t>
  </si>
  <si>
    <t xml:space="preserve">{"data":{"id":2610844,"idSubCategoria":170635,"memoria":false,"idsValores":[39031842,39031841,39031840,39031839,39031838,39031837,39031836,39031835,39031834,39031833,39031832,39031831],"linha":2}}</t>
  </si>
  <si>
    <t xml:space="preserve">BRL</t>
  </si>
  <si>
    <t xml:space="preserve">Accountfy  Ltda</t>
  </si>
  <si>
    <t xml:space="preserve">$</t>
  </si>
  <si>
    <t xml:space="preserve">{"data":{"id":2610845,"idSubCategoria":170635,"memoria":false,"idsValores":[39031854,39031853,39031852,39031851,39031850,39031849,39031848,39031847,39031846,39031845,39031844,39031843],"linha":3}}</t>
  </si>
  <si>
    <t xml:space="preserve">{"data":{"id":2610846,"idSubCategoria":170635,"memoria":false,"idsValores":[39031866,39031865,39031864,39031863,39031862,39031861,39031860,39031859,39031858,39031857,39031856,39031855],"linha":4}}</t>
  </si>
  <si>
    <t xml:space="preserve">{"data":{"id":2610847,"idSubCategoria":170635,"memoria":false,"idsValores":[39031878,39031877,39031876,39031875,39031874,39031873,39031872,39031871,39031870,39031869,39031868,39031867],"linha":5}}</t>
  </si>
  <si>
    <t xml:space="preserve">Movimentação do MRR</t>
  </si>
  <si>
    <t xml:space="preserve">MRR Reais</t>
  </si>
  <si>
    <t xml:space="preserve"> </t>
  </si>
  <si>
    <t xml:space="preserve">MRR Inicial</t>
  </si>
  <si>
    <t xml:space="preserve">( + ) New</t>
  </si>
  <si>
    <t xml:space="preserve">Nw</t>
  </si>
  <si>
    <t xml:space="preserve">( + ) Expansion</t>
  </si>
  <si>
    <t xml:space="preserve">Ex</t>
  </si>
  <si>
    <t xml:space="preserve">( + ) Resurrected</t>
  </si>
  <si>
    <t xml:space="preserve">Rs</t>
  </si>
  <si>
    <t xml:space="preserve">( + ) Increase Contracted</t>
  </si>
  <si>
    <t xml:space="preserve">In</t>
  </si>
  <si>
    <t xml:space="preserve">( + ) Correction</t>
  </si>
  <si>
    <t xml:space="preserve">Cr</t>
  </si>
  <si>
    <t xml:space="preserve">( - ) Churned</t>
  </si>
  <si>
    <t xml:space="preserve">Ch</t>
  </si>
  <si>
    <t xml:space="preserve">( - ) Contracted</t>
  </si>
  <si>
    <t xml:space="preserve">Co</t>
  </si>
  <si>
    <t xml:space="preserve">( = ) MRR Final</t>
  </si>
  <si>
    <t xml:space="preserve">Retained</t>
  </si>
  <si>
    <t xml:space="preserve">Rt</t>
  </si>
  <si>
    <t xml:space="preserve">Check</t>
  </si>
  <si>
    <t xml:space="preserve">% Growth mXm</t>
  </si>
  <si>
    <t xml:space="preserve">% Churn</t>
  </si>
  <si>
    <t xml:space="preserve">% Net Churn</t>
  </si>
  <si>
    <t xml:space="preserve">$ Net Churn</t>
  </si>
  <si>
    <t xml:space="preserve">$ Upsell+Growth</t>
  </si>
  <si>
    <t xml:space="preserve">XCresc MRR (m0 vs a-1)</t>
  </si>
  <si>
    <t xml:space="preserve">USD</t>
  </si>
  <si>
    <t xml:space="preserve">Movimentação de Clientes</t>
  </si>
  <si>
    <t xml:space="preserve">Clientes Totais</t>
  </si>
  <si>
    <t xml:space="preserve">Total Clientes Inicial</t>
  </si>
  <si>
    <t xml:space="preserve">( = ) Total de Clientes</t>
  </si>
  <si>
    <t xml:space="preserve">% Expasion</t>
  </si>
  <si>
    <t xml:space="preserve">% Contraction</t>
  </si>
  <si>
    <t xml:space="preserve">XCresc Clientes (m0 vs a-1)</t>
  </si>
  <si>
    <t xml:space="preserve">Qde Clientes Inicial</t>
  </si>
  <si>
    <t xml:space="preserve">Ticket Médio</t>
  </si>
  <si>
    <t xml:space="preserve">Ticket Médio Total</t>
  </si>
  <si>
    <t xml:space="preserve">Tkt Médio Inicial</t>
  </si>
  <si>
    <t xml:space="preserve">( = ) Tkt Médio Total</t>
  </si>
  <si>
    <t xml:space="preserve">XCresc Tkt Méd (m0 vs a-1)</t>
  </si>
  <si>
    <t xml:space="preserve">USD Final</t>
  </si>
  <si>
    <t xml:space="preserve">&gt; SELLER &lt; </t>
  </si>
  <si>
    <t xml:space="preserve">&gt; SIZE &lt; </t>
  </si>
  <si>
    <t xml:space="preserve">&gt; REGION &lt; </t>
  </si>
  <si>
    <t xml:space="preserve">&gt; COUNTRY &lt; </t>
  </si>
  <si>
    <t xml:space="preserve">&gt; CHANNEL &lt; </t>
  </si>
  <si>
    <t xml:space="preserve">&gt; PARTNER &lt; </t>
  </si>
  <si>
    <t xml:space="preserve">&gt; EVENT &lt; </t>
  </si>
  <si>
    <t xml:space="preserve">Efeito</t>
  </si>
  <si>
    <t xml:space="preserve">OBS</t>
  </si>
  <si>
    <t xml:space="preserve">&gt; STATUS &lt; </t>
  </si>
  <si>
    <t xml:space="preserve">&gt; CURRENCY &lt; </t>
  </si>
  <si>
    <t xml:space="preserve">Alfredo</t>
  </si>
  <si>
    <t xml:space="preserve">Small</t>
  </si>
  <si>
    <t xml:space="preserve">Brasil</t>
  </si>
  <si>
    <t xml:space="preserve">Direto</t>
  </si>
  <si>
    <t xml:space="preserve">NA</t>
  </si>
  <si>
    <t xml:space="preserve">Perda</t>
  </si>
  <si>
    <t xml:space="preserve">Não Aplicável</t>
  </si>
  <si>
    <t xml:space="preserve">Allan Slusarz</t>
  </si>
  <si>
    <t xml:space="preserve">Middle</t>
  </si>
  <si>
    <t xml:space="preserve">Latam</t>
  </si>
  <si>
    <t xml:space="preserve">Argentina</t>
  </si>
  <si>
    <t xml:space="preserve">Contador</t>
  </si>
  <si>
    <t xml:space="preserve">Itaú BBA</t>
  </si>
  <si>
    <t xml:space="preserve">Novo</t>
  </si>
  <si>
    <t xml:space="preserve">Ctt</t>
  </si>
  <si>
    <t xml:space="preserve">Contratação</t>
  </si>
  <si>
    <t xml:space="preserve">Bruno Harvey</t>
  </si>
  <si>
    <t xml:space="preserve">Large</t>
  </si>
  <si>
    <t xml:space="preserve">EUA</t>
  </si>
  <si>
    <t xml:space="preserve">Chile</t>
  </si>
  <si>
    <t xml:space="preserve">Consultor</t>
  </si>
  <si>
    <t xml:space="preserve">Accenture</t>
  </si>
  <si>
    <t xml:space="preserve">Retido</t>
  </si>
  <si>
    <t xml:space="preserve">Imp</t>
  </si>
  <si>
    <t xml:space="preserve">Implantação</t>
  </si>
  <si>
    <t xml:space="preserve">EUR</t>
  </si>
  <si>
    <t xml:space="preserve">Cristian Cruzado</t>
  </si>
  <si>
    <t xml:space="preserve">Europa</t>
  </si>
  <si>
    <t xml:space="preserve">Colômbia</t>
  </si>
  <si>
    <t xml:space="preserve">Auditoria</t>
  </si>
  <si>
    <t xml:space="preserve">PWC</t>
  </si>
  <si>
    <t xml:space="preserve">Recuperaçao</t>
  </si>
  <si>
    <t xml:space="preserve">Des</t>
  </si>
  <si>
    <t xml:space="preserve">Desconto</t>
  </si>
  <si>
    <t xml:space="preserve">Outra</t>
  </si>
  <si>
    <t xml:space="preserve">Cristiane</t>
  </si>
  <si>
    <t xml:space="preserve">África</t>
  </si>
  <si>
    <t xml:space="preserve">Investidores</t>
  </si>
  <si>
    <t xml:space="preserve">EY</t>
  </si>
  <si>
    <t xml:space="preserve">Aumento da mensalidade</t>
  </si>
  <si>
    <t xml:space="preserve">Car</t>
  </si>
  <si>
    <t xml:space="preserve">Carência</t>
  </si>
  <si>
    <t xml:space="preserve">Gabriel</t>
  </si>
  <si>
    <t xml:space="preserve">Ásia</t>
  </si>
  <si>
    <t xml:space="preserve">México</t>
  </si>
  <si>
    <t xml:space="preserve">Financeiro</t>
  </si>
  <si>
    <t xml:space="preserve">KPMG</t>
  </si>
  <si>
    <t xml:space="preserve">Ot</t>
  </si>
  <si>
    <t xml:space="preserve">Está fora</t>
  </si>
  <si>
    <t xml:space="preserve">Con</t>
  </si>
  <si>
    <t xml:space="preserve">Congelado</t>
  </si>
  <si>
    <t xml:space="preserve">Goldwasser</t>
  </si>
  <si>
    <t xml:space="preserve">Outras</t>
  </si>
  <si>
    <t xml:space="preserve">Peru</t>
  </si>
  <si>
    <t xml:space="preserve">Itaú</t>
  </si>
  <si>
    <t xml:space="preserve">Deloitte</t>
  </si>
  <si>
    <t xml:space="preserve">Correçao</t>
  </si>
  <si>
    <t xml:space="preserve">Fat</t>
  </si>
  <si>
    <t xml:space="preserve">Faturamento</t>
  </si>
  <si>
    <t xml:space="preserve">Gustavo Cossa</t>
  </si>
  <si>
    <t xml:space="preserve">Uruguai</t>
  </si>
  <si>
    <t xml:space="preserve">Drummond</t>
  </si>
  <si>
    <t xml:space="preserve">Aumento contratado</t>
  </si>
  <si>
    <t xml:space="preserve">Arr</t>
  </si>
  <si>
    <t xml:space="preserve">Anual</t>
  </si>
  <si>
    <t xml:space="preserve">Gustavo Fernandes</t>
  </si>
  <si>
    <t xml:space="preserve">Canadá</t>
  </si>
  <si>
    <t xml:space="preserve">BPO Inova</t>
  </si>
  <si>
    <t xml:space="preserve">Reduçao da mensalidade</t>
  </si>
  <si>
    <t xml:space="preserve">Out</t>
  </si>
  <si>
    <t xml:space="preserve">Igor Guanaes</t>
  </si>
  <si>
    <t xml:space="preserve">Equador</t>
  </si>
  <si>
    <t xml:space="preserve">Adsum</t>
  </si>
  <si>
    <t xml:space="preserve">Jade Rodrigues</t>
  </si>
  <si>
    <t xml:space="preserve">Bolívia</t>
  </si>
  <si>
    <t xml:space="preserve">JuriTis</t>
  </si>
  <si>
    <t xml:space="preserve">Poc</t>
  </si>
  <si>
    <t xml:space="preserve">POC</t>
  </si>
  <si>
    <t xml:space="preserve">João Crepaldi</t>
  </si>
  <si>
    <t xml:space="preserve">Other1</t>
  </si>
  <si>
    <t xml:space="preserve">Aser</t>
  </si>
  <si>
    <t xml:space="preserve">João Pedro</t>
  </si>
  <si>
    <t xml:space="preserve">Other2</t>
  </si>
  <si>
    <t xml:space="preserve">Juan David Calderon</t>
  </si>
  <si>
    <t xml:space="preserve">Other3</t>
  </si>
  <si>
    <t xml:space="preserve">Karine Pedroso</t>
  </si>
  <si>
    <t xml:space="preserve">Luís Almeida</t>
  </si>
  <si>
    <t xml:space="preserve">Marcelo</t>
  </si>
  <si>
    <t xml:space="preserve">Matheus K</t>
  </si>
  <si>
    <t xml:space="preserve">Okano</t>
  </si>
  <si>
    <t xml:space="preserve">Other</t>
  </si>
  <si>
    <t xml:space="preserve">Partner</t>
  </si>
  <si>
    <t xml:space="preserve">Daniel Nedeff</t>
  </si>
  <si>
    <t xml:space="preserve">Renato Gouw</t>
  </si>
  <si>
    <t xml:space="preserve">Antonio</t>
  </si>
  <si>
    <t xml:space="preserve">Cesar Fukuma</t>
  </si>
  <si>
    <t xml:space="preserve">Guilherme Morais</t>
  </si>
  <si>
    <t xml:space="preserve">João Moreno</t>
  </si>
  <si>
    <t xml:space="preserve">Mariana Assis</t>
  </si>
  <si>
    <t xml:space="preserve">Vitor Rougemont</t>
  </si>
  <si>
    <t xml:space="preserve">Vinicius Makoto</t>
  </si>
  <si>
    <t xml:space="preserve">Taynan</t>
  </si>
  <si>
    <t xml:space="preserve">Andre Miranda</t>
  </si>
  <si>
    <t xml:space="preserve">Thiago</t>
  </si>
  <si>
    <t xml:space="preserve">Nicholas Coube</t>
  </si>
  <si>
    <t xml:space="preserve">Thiago Drummond</t>
  </si>
  <si>
    <t xml:space="preserve">Thiago Vieira</t>
  </si>
  <si>
    <t xml:space="preserve">&gt;&gt; Outro &lt;&lt;</t>
  </si>
  <si>
    <t xml:space="preserve">CLIENTE</t>
  </si>
  <si>
    <t xml:space="preserve">VENDEDOR</t>
  </si>
  <si>
    <t xml:space="preserve">PORTE</t>
  </si>
  <si>
    <t xml:space="preserve">REGIÃO</t>
  </si>
  <si>
    <t xml:space="preserve">PAÍS</t>
  </si>
  <si>
    <t xml:space="preserve">MOEDA</t>
  </si>
  <si>
    <t xml:space="preserve">CANAL</t>
  </si>
  <si>
    <t xml:space="preserve">PARTNER</t>
  </si>
  <si>
    <t xml:space="preserve">DT_INIC</t>
  </si>
  <si>
    <t xml:space="preserve">MRR INIC</t>
  </si>
  <si>
    <t xml:space="preserve">MRR ATUAL</t>
  </si>
  <si>
    <t xml:space="preserve">CLIENTE 1</t>
  </si>
  <si>
    <t xml:space="preserve"> Goldwasser</t>
  </si>
  <si>
    <t xml:space="preserve">CLIENTE 2</t>
  </si>
  <si>
    <t xml:space="preserve">CLIENTE 3</t>
  </si>
  <si>
    <t xml:space="preserve">CLIENTE 4</t>
  </si>
  <si>
    <t xml:space="preserve">CLIENTE 5</t>
  </si>
  <si>
    <t xml:space="preserve">CLIENTE 6</t>
  </si>
  <si>
    <t xml:space="preserve">CLIENTE 7</t>
  </si>
  <si>
    <t xml:space="preserve">CLIENTE 8</t>
  </si>
  <si>
    <t xml:space="preserve"> João Pedro</t>
  </si>
  <si>
    <t xml:space="preserve">CLIENTE 9</t>
  </si>
  <si>
    <t xml:space="preserve">CLIENTE 10</t>
  </si>
  <si>
    <t xml:space="preserve">CLIENTE 11</t>
  </si>
  <si>
    <t xml:space="preserve">CLIENTE 12</t>
  </si>
  <si>
    <t xml:space="preserve">CLIENTE 13</t>
  </si>
  <si>
    <t xml:space="preserve">CLIENTE 14</t>
  </si>
  <si>
    <t xml:space="preserve"> Partner</t>
  </si>
  <si>
    <t xml:space="preserve">CLIENTE 15</t>
  </si>
  <si>
    <t xml:space="preserve">CLIENTE 16</t>
  </si>
  <si>
    <t xml:space="preserve">CLIENTE 17</t>
  </si>
  <si>
    <t xml:space="preserve">CLIENTE 18</t>
  </si>
  <si>
    <t xml:space="preserve">CLIENTE 19</t>
  </si>
  <si>
    <t xml:space="preserve">CLIENTE 20</t>
  </si>
  <si>
    <t xml:space="preserve">CLIENTE 21</t>
  </si>
  <si>
    <t xml:space="preserve">CLIENTE 22</t>
  </si>
  <si>
    <t xml:space="preserve">CLIENTE 23</t>
  </si>
  <si>
    <t xml:space="preserve">CLIENTE 24</t>
  </si>
  <si>
    <t xml:space="preserve">CLIENTE 25</t>
  </si>
  <si>
    <t xml:space="preserve">CLIENTE 26</t>
  </si>
  <si>
    <t xml:space="preserve">CLIENTE 27</t>
  </si>
  <si>
    <t xml:space="preserve">CLIENTE 28</t>
  </si>
  <si>
    <t xml:space="preserve">CLIENTE 29</t>
  </si>
  <si>
    <t xml:space="preserve">CLIENTE 30</t>
  </si>
  <si>
    <t xml:space="preserve">CLIENTE 31</t>
  </si>
  <si>
    <t xml:space="preserve">CLIENTE 32</t>
  </si>
  <si>
    <t xml:space="preserve">CLIENTE 33</t>
  </si>
  <si>
    <t xml:space="preserve">CLIENTE 34</t>
  </si>
  <si>
    <t xml:space="preserve">CLIENTE 35</t>
  </si>
  <si>
    <t xml:space="preserve">CLIENTE 36</t>
  </si>
  <si>
    <t xml:space="preserve">CLIENTE 37</t>
  </si>
  <si>
    <t xml:space="preserve">CLIENTE 38</t>
  </si>
  <si>
    <t xml:space="preserve">CLIENTE 39</t>
  </si>
  <si>
    <t xml:space="preserve"> Alfredo</t>
  </si>
  <si>
    <t xml:space="preserve">CLIENTE 40</t>
  </si>
  <si>
    <t xml:space="preserve">CLIENTE 41</t>
  </si>
  <si>
    <t xml:space="preserve">CLIENTE 42</t>
  </si>
  <si>
    <t xml:space="preserve">CLIENTE 43</t>
  </si>
  <si>
    <t xml:space="preserve">CLIENTE 44</t>
  </si>
  <si>
    <t xml:space="preserve">CLIENTE 45</t>
  </si>
  <si>
    <t xml:space="preserve">CLIENTE 46</t>
  </si>
  <si>
    <t xml:space="preserve">CLIENTE 47</t>
  </si>
  <si>
    <t xml:space="preserve">CLIENTE 48</t>
  </si>
  <si>
    <t xml:space="preserve">CLIENTE 49</t>
  </si>
  <si>
    <t xml:space="preserve">CLIENTE 50</t>
  </si>
  <si>
    <t xml:space="preserve">CLIENTE 51</t>
  </si>
  <si>
    <t xml:space="preserve">CLIENTE 52</t>
  </si>
  <si>
    <t xml:space="preserve">CLIENTE 53</t>
  </si>
  <si>
    <t xml:space="preserve">CLIENTE 54</t>
  </si>
  <si>
    <t xml:space="preserve">CLIENTE 55</t>
  </si>
  <si>
    <t xml:space="preserve">CLIENTE 56</t>
  </si>
  <si>
    <t xml:space="preserve">CLIENTE 57</t>
  </si>
  <si>
    <t xml:space="preserve">CLIENTE 58</t>
  </si>
  <si>
    <t xml:space="preserve">CLIENTE 59</t>
  </si>
  <si>
    <t xml:space="preserve">CLIENTE 60</t>
  </si>
  <si>
    <t xml:space="preserve">CLIENTE 61</t>
  </si>
  <si>
    <t xml:space="preserve">CLIENTE 62</t>
  </si>
  <si>
    <t xml:space="preserve">CLIENTE 63</t>
  </si>
  <si>
    <t xml:space="preserve">CLIENTE 64</t>
  </si>
  <si>
    <t xml:space="preserve"> Thiago</t>
  </si>
  <si>
    <t xml:space="preserve">CLIENTE 65</t>
  </si>
  <si>
    <t xml:space="preserve">CLIENTE 66</t>
  </si>
  <si>
    <t xml:space="preserve"> Marcelo</t>
  </si>
  <si>
    <t xml:space="preserve">CLIENTE 67</t>
  </si>
  <si>
    <t xml:space="preserve">CLIENTE 68</t>
  </si>
  <si>
    <t xml:space="preserve"> João Crepaldi</t>
  </si>
  <si>
    <t xml:space="preserve">CLIENTE 69</t>
  </si>
  <si>
    <t xml:space="preserve">CLIENTE 70</t>
  </si>
  <si>
    <t xml:space="preserve">CLIENTE 71</t>
  </si>
  <si>
    <t xml:space="preserve">CLIENTE 72</t>
  </si>
  <si>
    <t xml:space="preserve">CLIENTE 73</t>
  </si>
  <si>
    <t xml:space="preserve">CLIENTE 74</t>
  </si>
  <si>
    <t xml:space="preserve">CLIENTE 75</t>
  </si>
  <si>
    <t xml:space="preserve">CLIENTE 76</t>
  </si>
  <si>
    <t xml:space="preserve">CLIENTE 77</t>
  </si>
  <si>
    <t xml:space="preserve">CLIENTE 78</t>
  </si>
  <si>
    <t xml:space="preserve">CLIENTE 79</t>
  </si>
  <si>
    <t xml:space="preserve">CLIENTE 80</t>
  </si>
  <si>
    <t xml:space="preserve">CLIENTE 81</t>
  </si>
  <si>
    <t xml:space="preserve">CLIENTE 82</t>
  </si>
  <si>
    <t xml:space="preserve">CLIENTE 83</t>
  </si>
  <si>
    <t xml:space="preserve">CLIENTE 84</t>
  </si>
  <si>
    <t xml:space="preserve">CLIENTE 85</t>
  </si>
  <si>
    <t xml:space="preserve">CLIENTE 86</t>
  </si>
  <si>
    <t xml:space="preserve">CLIENTE 87</t>
  </si>
  <si>
    <t xml:space="preserve">CLIENTE 88</t>
  </si>
  <si>
    <t xml:space="preserve">CLIENTE 89</t>
  </si>
  <si>
    <t xml:space="preserve">CLIENTE 90</t>
  </si>
  <si>
    <t xml:space="preserve">CLIENTE 91</t>
  </si>
  <si>
    <t xml:space="preserve">CLIENTE 92</t>
  </si>
  <si>
    <t xml:space="preserve">CLIENTE 93</t>
  </si>
  <si>
    <t xml:space="preserve">CLIENTE 94</t>
  </si>
  <si>
    <t xml:space="preserve">CLIENTE 95</t>
  </si>
  <si>
    <t xml:space="preserve">CLIENTE 96</t>
  </si>
  <si>
    <t xml:space="preserve">CLIENTE 97</t>
  </si>
  <si>
    <t xml:space="preserve">CLIENTE 98</t>
  </si>
  <si>
    <t xml:space="preserve">CLIENTE 99</t>
  </si>
  <si>
    <t xml:space="preserve">CLIENTE 100</t>
  </si>
  <si>
    <t xml:space="preserve">CLIENTE 101</t>
  </si>
  <si>
    <t xml:space="preserve">CLIENTE 102</t>
  </si>
  <si>
    <t xml:space="preserve">CLIENTE 103</t>
  </si>
  <si>
    <t xml:space="preserve">CLIENTE 104</t>
  </si>
  <si>
    <t xml:space="preserve">CLIENTE 105</t>
  </si>
  <si>
    <t xml:space="preserve">CLIENTE 106</t>
  </si>
  <si>
    <t xml:space="preserve">CLIENTE 107</t>
  </si>
  <si>
    <t xml:space="preserve">CLIENTE 108</t>
  </si>
  <si>
    <t xml:space="preserve">CLIENTE 109</t>
  </si>
  <si>
    <t xml:space="preserve">CLIENTE 110</t>
  </si>
  <si>
    <t xml:space="preserve">CLIENTE 111</t>
  </si>
  <si>
    <t xml:space="preserve">CLIENTE 112</t>
  </si>
  <si>
    <t xml:space="preserve">CLIENTE 113</t>
  </si>
  <si>
    <t xml:space="preserve">CLIENTE 114</t>
  </si>
  <si>
    <t xml:space="preserve">CLIENTE 115</t>
  </si>
  <si>
    <t xml:space="preserve">CLIENTE 116</t>
  </si>
  <si>
    <t xml:space="preserve">CLIENTE 117</t>
  </si>
  <si>
    <t xml:space="preserve">CLIENTE 118</t>
  </si>
  <si>
    <t xml:space="preserve">CLIENTE 119</t>
  </si>
  <si>
    <t xml:space="preserve">CLIENTE 120</t>
  </si>
  <si>
    <t xml:space="preserve">CLIENTE 121</t>
  </si>
  <si>
    <t xml:space="preserve">CLIENTE 122</t>
  </si>
  <si>
    <t xml:space="preserve">CLIENTE 123</t>
  </si>
  <si>
    <t xml:space="preserve">CLIENTE 124</t>
  </si>
  <si>
    <t xml:space="preserve">CLIENTE 125</t>
  </si>
  <si>
    <t xml:space="preserve">CLIENTE 126</t>
  </si>
  <si>
    <t xml:space="preserve">CLIENTE 127</t>
  </si>
  <si>
    <t xml:space="preserve">CLIENTE 128</t>
  </si>
  <si>
    <t xml:space="preserve">CLIENTE 129</t>
  </si>
  <si>
    <t xml:space="preserve">CLIENTE 130</t>
  </si>
  <si>
    <t xml:space="preserve">CLIENTE 131</t>
  </si>
  <si>
    <t xml:space="preserve">CLIENTE 132</t>
  </si>
  <si>
    <t xml:space="preserve">CLIENTE 133</t>
  </si>
  <si>
    <t xml:space="preserve">CLIENTE 134</t>
  </si>
  <si>
    <t xml:space="preserve"> Gabriel</t>
  </si>
  <si>
    <t xml:space="preserve">CLIENTE 135</t>
  </si>
  <si>
    <t xml:space="preserve">CLIENTE 136</t>
  </si>
  <si>
    <t xml:space="preserve">CLIENTE 137</t>
  </si>
  <si>
    <t xml:space="preserve">CLIENTE 138</t>
  </si>
  <si>
    <t xml:space="preserve">CLIENTE 139</t>
  </si>
  <si>
    <t xml:space="preserve">CLIENTE 140</t>
  </si>
  <si>
    <t xml:space="preserve">CLIENTE 141</t>
  </si>
  <si>
    <t xml:space="preserve">CLIENTE 142</t>
  </si>
  <si>
    <t xml:space="preserve">CLIENTE 143</t>
  </si>
  <si>
    <t xml:space="preserve">CLIENTE 144</t>
  </si>
  <si>
    <t xml:space="preserve">CLIENTE 145</t>
  </si>
  <si>
    <t xml:space="preserve">CLIENTE 146</t>
  </si>
  <si>
    <t xml:space="preserve">CLIENTE 147</t>
  </si>
  <si>
    <t xml:space="preserve">CLIENTE 148</t>
  </si>
  <si>
    <t xml:space="preserve">CLIENTE 149</t>
  </si>
  <si>
    <t xml:space="preserve">CLIENTE 150</t>
  </si>
  <si>
    <t xml:space="preserve">CLIENTE 151</t>
  </si>
  <si>
    <t xml:space="preserve">CLIENTE 152</t>
  </si>
  <si>
    <t xml:space="preserve">CLIENTE 153</t>
  </si>
  <si>
    <t xml:space="preserve">CLIENTE 154</t>
  </si>
  <si>
    <t xml:space="preserve">CLIENTE 155</t>
  </si>
  <si>
    <t xml:space="preserve">CLIENTE 156</t>
  </si>
  <si>
    <t xml:space="preserve">CLIENTE 157</t>
  </si>
  <si>
    <t xml:space="preserve">CLIENTE 158</t>
  </si>
  <si>
    <t xml:space="preserve">CLIENTE 159</t>
  </si>
  <si>
    <t xml:space="preserve"> Cristiane</t>
  </si>
  <si>
    <t xml:space="preserve">CLIENTE 160</t>
  </si>
  <si>
    <t xml:space="preserve">CLIENTE 161</t>
  </si>
  <si>
    <t xml:space="preserve">CLIENTE 162</t>
  </si>
  <si>
    <t xml:space="preserve">CLIENTE 163</t>
  </si>
  <si>
    <t xml:space="preserve">CLIENTE 164</t>
  </si>
  <si>
    <t xml:space="preserve">CLIENTE 165</t>
  </si>
  <si>
    <t xml:space="preserve">CLIENTE 166</t>
  </si>
  <si>
    <t xml:space="preserve">CLIENTE 167</t>
  </si>
  <si>
    <t xml:space="preserve">CLIENTE 168</t>
  </si>
  <si>
    <t xml:space="preserve">CLIENTE 169</t>
  </si>
  <si>
    <t xml:space="preserve"> Taynan</t>
  </si>
  <si>
    <t xml:space="preserve">CLIENTE 170</t>
  </si>
  <si>
    <t xml:space="preserve">CLIENTE 171</t>
  </si>
  <si>
    <t xml:space="preserve">CLIENTE 172</t>
  </si>
  <si>
    <t xml:space="preserve">CLIENTE 173</t>
  </si>
  <si>
    <t xml:space="preserve">CLIENTE 174</t>
  </si>
  <si>
    <t xml:space="preserve">CLIENTE 175</t>
  </si>
  <si>
    <t xml:space="preserve">CLIENTE 176</t>
  </si>
  <si>
    <t xml:space="preserve">CLIENTE 177</t>
  </si>
  <si>
    <t xml:space="preserve">CLIENTE 178</t>
  </si>
  <si>
    <t xml:space="preserve">CLIENTE 179</t>
  </si>
  <si>
    <t xml:space="preserve">CLIENTE 180</t>
  </si>
  <si>
    <t xml:space="preserve">CLIENTE 181</t>
  </si>
  <si>
    <t xml:space="preserve">CLIENTE 182</t>
  </si>
  <si>
    <t xml:space="preserve">CLIENTE 183</t>
  </si>
  <si>
    <t xml:space="preserve">CLIENTE 184</t>
  </si>
  <si>
    <t xml:space="preserve">CLIENTE 185</t>
  </si>
  <si>
    <t xml:space="preserve">CLIENTE 186</t>
  </si>
  <si>
    <t xml:space="preserve">CLIENTE 187</t>
  </si>
  <si>
    <t xml:space="preserve">CLIENTE 188</t>
  </si>
  <si>
    <t xml:space="preserve">CLIENTE 189</t>
  </si>
  <si>
    <t xml:space="preserve">CLIENTE 190</t>
  </si>
  <si>
    <t xml:space="preserve">CLIENTE 191</t>
  </si>
  <si>
    <t xml:space="preserve">CLIENTE 192</t>
  </si>
  <si>
    <t xml:space="preserve">CLIENTE 193</t>
  </si>
  <si>
    <t xml:space="preserve">CLIENTE 194</t>
  </si>
  <si>
    <t xml:space="preserve">CLIENTE 195</t>
  </si>
  <si>
    <t xml:space="preserve">CLIENTE 196</t>
  </si>
  <si>
    <t xml:space="preserve"> Okano</t>
  </si>
  <si>
    <t xml:space="preserve">CLIENTE 197</t>
  </si>
  <si>
    <t xml:space="preserve">CLIENTE 198</t>
  </si>
  <si>
    <t xml:space="preserve">CLIENTE 199</t>
  </si>
  <si>
    <t xml:space="preserve">CLIENTE 200</t>
  </si>
  <si>
    <t xml:space="preserve">CLIENTE 201</t>
  </si>
  <si>
    <t xml:space="preserve">CLIENTE 202</t>
  </si>
  <si>
    <t xml:space="preserve">CLIENTE 203</t>
  </si>
  <si>
    <t xml:space="preserve">CLIENTE 204</t>
  </si>
  <si>
    <t xml:space="preserve">CLIENTE 205</t>
  </si>
  <si>
    <t xml:space="preserve">CLIENTE 206</t>
  </si>
  <si>
    <t xml:space="preserve">CLIENTE 207</t>
  </si>
  <si>
    <t xml:space="preserve">CLIENTE 208</t>
  </si>
  <si>
    <t xml:space="preserve">CLIENTE 209</t>
  </si>
  <si>
    <t xml:space="preserve">CLIENTE 210</t>
  </si>
  <si>
    <t xml:space="preserve">CLIENTE 211</t>
  </si>
  <si>
    <t xml:space="preserve">CLIENTE 212</t>
  </si>
  <si>
    <t xml:space="preserve">CLIENTE 213</t>
  </si>
  <si>
    <t xml:space="preserve">CLIENTE 214</t>
  </si>
  <si>
    <t xml:space="preserve">CLIENTE 215</t>
  </si>
  <si>
    <t xml:space="preserve">CLIENTE 216</t>
  </si>
  <si>
    <t xml:space="preserve"> Other</t>
  </si>
  <si>
    <t xml:space="preserve">CLIENTE 217</t>
  </si>
  <si>
    <t xml:space="preserve">CLIENTE 218</t>
  </si>
  <si>
    <t xml:space="preserve">CLIENTE 219</t>
  </si>
  <si>
    <t xml:space="preserve">CLIENTE 220</t>
  </si>
  <si>
    <t xml:space="preserve">CLIENTE 221</t>
  </si>
  <si>
    <t xml:space="preserve">CLIENTE 222</t>
  </si>
  <si>
    <t xml:space="preserve">CLIENTE 223</t>
  </si>
  <si>
    <t xml:space="preserve">CLIENTE 224</t>
  </si>
  <si>
    <t xml:space="preserve">CLIENTE 225</t>
  </si>
  <si>
    <t xml:space="preserve">CLIENTE 226</t>
  </si>
  <si>
    <t xml:space="preserve">CLIENTE 227</t>
  </si>
  <si>
    <t xml:space="preserve">CLIENTE 228</t>
  </si>
  <si>
    <t xml:space="preserve">CLIENTE 229</t>
  </si>
  <si>
    <t xml:space="preserve">CLIENTE 230</t>
  </si>
  <si>
    <t xml:space="preserve">CLIENTE 231</t>
  </si>
  <si>
    <t xml:space="preserve">CLIENTE 232</t>
  </si>
  <si>
    <t xml:space="preserve">CLIENTE 233</t>
  </si>
  <si>
    <t xml:space="preserve">CLIENTE 234</t>
  </si>
  <si>
    <t xml:space="preserve">CLIENTE 235</t>
  </si>
  <si>
    <t xml:space="preserve">CLIENTE 236</t>
  </si>
  <si>
    <t xml:space="preserve">CLIENTE 237</t>
  </si>
  <si>
    <t xml:space="preserve">CLIENTE 238</t>
  </si>
  <si>
    <t xml:space="preserve">CLIENTE 239</t>
  </si>
  <si>
    <t xml:space="preserve">CLIENTE 240</t>
  </si>
  <si>
    <t xml:space="preserve">CLIENTE 241</t>
  </si>
  <si>
    <t xml:space="preserve">CLIENTE 242</t>
  </si>
  <si>
    <t xml:space="preserve">CLIENTE 243</t>
  </si>
  <si>
    <t xml:space="preserve">CLIENTE 244</t>
  </si>
  <si>
    <t xml:space="preserve">CLIENTE 245</t>
  </si>
  <si>
    <t xml:space="preserve">CLIENTE 246</t>
  </si>
  <si>
    <t xml:space="preserve">CLIENTE 247</t>
  </si>
  <si>
    <t xml:space="preserve">CLIENTE 248</t>
  </si>
  <si>
    <t xml:space="preserve">CLIENTE 249</t>
  </si>
  <si>
    <t xml:space="preserve">CLIENTE 250</t>
  </si>
  <si>
    <t xml:space="preserve">CLIENTE 251</t>
  </si>
  <si>
    <t xml:space="preserve">CLIENTE 252</t>
  </si>
  <si>
    <t xml:space="preserve">CLIENTE 253</t>
  </si>
  <si>
    <t xml:space="preserve">CLIENTE 254</t>
  </si>
  <si>
    <t xml:space="preserve">CLIENTE 255</t>
  </si>
  <si>
    <t xml:space="preserve">CLIENTE 256</t>
  </si>
  <si>
    <t xml:space="preserve">CLIENTE 257</t>
  </si>
  <si>
    <t xml:space="preserve">CLIENTE 258</t>
  </si>
  <si>
    <t xml:space="preserve">CLIENTE 259</t>
  </si>
  <si>
    <t xml:space="preserve">CLIENTE 260</t>
  </si>
  <si>
    <t xml:space="preserve">CLIENTE 261</t>
  </si>
  <si>
    <t xml:space="preserve">CLIENTE 262</t>
  </si>
  <si>
    <t xml:space="preserve">CLIENTE 263</t>
  </si>
  <si>
    <t xml:space="preserve">CLIENTE 264</t>
  </si>
  <si>
    <t xml:space="preserve">CLIENTE 265</t>
  </si>
  <si>
    <t xml:space="preserve">CLIENTE 266</t>
  </si>
  <si>
    <t xml:space="preserve">CLIENTE 267</t>
  </si>
  <si>
    <t xml:space="preserve">CLIENTE 268</t>
  </si>
  <si>
    <t xml:space="preserve">CLIENTE 269</t>
  </si>
  <si>
    <t xml:space="preserve">CLIENTE 270</t>
  </si>
  <si>
    <t xml:space="preserve">CLIENTE 271</t>
  </si>
  <si>
    <t xml:space="preserve">CLIENTE 272</t>
  </si>
  <si>
    <t xml:space="preserve">CLIENTE 273</t>
  </si>
  <si>
    <t xml:space="preserve">CLIENTE 274</t>
  </si>
  <si>
    <t xml:space="preserve">CLIENTE 275</t>
  </si>
  <si>
    <t xml:space="preserve">CLIENTE 276</t>
  </si>
  <si>
    <t xml:space="preserve">CLIENTE 277</t>
  </si>
  <si>
    <t xml:space="preserve">CLIENTE 278</t>
  </si>
  <si>
    <t xml:space="preserve">CLIENTE 279</t>
  </si>
  <si>
    <t xml:space="preserve">CLIENTE 280</t>
  </si>
  <si>
    <t xml:space="preserve">CLIENTE 281</t>
  </si>
  <si>
    <t xml:space="preserve">CLIENTE 282</t>
  </si>
  <si>
    <t xml:space="preserve">CLIENTE 283</t>
  </si>
  <si>
    <t xml:space="preserve">CLIENTE 284</t>
  </si>
  <si>
    <t xml:space="preserve">CLIENTE 285</t>
  </si>
  <si>
    <t xml:space="preserve">CLIENTE 286</t>
  </si>
  <si>
    <t xml:space="preserve">CLIENTE 287</t>
  </si>
  <si>
    <t xml:space="preserve">CLIENTE 288</t>
  </si>
  <si>
    <t xml:space="preserve">CLIENTE 289</t>
  </si>
  <si>
    <t xml:space="preserve">CLIENTE 290</t>
  </si>
  <si>
    <t xml:space="preserve">CLIENTE 291</t>
  </si>
  <si>
    <t xml:space="preserve">CLIENTE 292</t>
  </si>
  <si>
    <t xml:space="preserve">CLIENTE 293</t>
  </si>
  <si>
    <t xml:space="preserve">CLIENTE 294</t>
  </si>
  <si>
    <t xml:space="preserve">CLIENTE 295</t>
  </si>
  <si>
    <t xml:space="preserve">CLIENTE 296</t>
  </si>
  <si>
    <t xml:space="preserve">CLIENTE 297</t>
  </si>
  <si>
    <t xml:space="preserve">CLIENTE 298</t>
  </si>
  <si>
    <t xml:space="preserve">CLIENTE 299</t>
  </si>
  <si>
    <t xml:space="preserve">CLIENTE 300</t>
  </si>
  <si>
    <t xml:space="preserve">CLIENTE 301</t>
  </si>
  <si>
    <t xml:space="preserve">CLIENTE 302</t>
  </si>
  <si>
    <t xml:space="preserve">CLIENTE 303</t>
  </si>
  <si>
    <t xml:space="preserve">CLIENTE 304</t>
  </si>
  <si>
    <t xml:space="preserve">CLIENTE 305</t>
  </si>
  <si>
    <t xml:space="preserve">CLIENTE 306</t>
  </si>
  <si>
    <t xml:space="preserve">CLIENTE 307</t>
  </si>
  <si>
    <t xml:space="preserve">CLIENTE 308</t>
  </si>
  <si>
    <t xml:space="preserve">CLIENTE 309</t>
  </si>
  <si>
    <t xml:space="preserve">CLIENTE 310</t>
  </si>
  <si>
    <t xml:space="preserve">CLIENTE 311</t>
  </si>
  <si>
    <t xml:space="preserve">CLIENTE 312</t>
  </si>
  <si>
    <t xml:space="preserve">CLIENTE 313</t>
  </si>
  <si>
    <t xml:space="preserve">CLIENTE 314</t>
  </si>
  <si>
    <t xml:space="preserve">CLIENTE 315</t>
  </si>
  <si>
    <t xml:space="preserve">CLIENTE 316</t>
  </si>
  <si>
    <t xml:space="preserve">CLIENTE 317</t>
  </si>
  <si>
    <t xml:space="preserve">CLIENTE 318</t>
  </si>
  <si>
    <t xml:space="preserve">CLIENTE 319</t>
  </si>
  <si>
    <t xml:space="preserve">CLIENTE 320</t>
  </si>
  <si>
    <t xml:space="preserve">CLIENTE 321</t>
  </si>
  <si>
    <t xml:space="preserve">CLIENTE 322</t>
  </si>
  <si>
    <t xml:space="preserve">CLIENTE 323</t>
  </si>
  <si>
    <t xml:space="preserve">CLIENTE 324</t>
  </si>
  <si>
    <t xml:space="preserve">CLIENTE 325</t>
  </si>
  <si>
    <t xml:space="preserve">CLIENTE 326</t>
  </si>
  <si>
    <t xml:space="preserve">CLIENTE 327</t>
  </si>
  <si>
    <t xml:space="preserve">CLIENTE 328</t>
  </si>
  <si>
    <t xml:space="preserve">CLIENTE 329</t>
  </si>
  <si>
    <t xml:space="preserve">CLIENTE 330</t>
  </si>
  <si>
    <t xml:space="preserve">CLIENTE 331</t>
  </si>
  <si>
    <t xml:space="preserve">CLIENTE 332</t>
  </si>
  <si>
    <t xml:space="preserve">CLIENTE 333</t>
  </si>
  <si>
    <t xml:space="preserve">CLIENTE 334</t>
  </si>
  <si>
    <t xml:space="preserve">CLIENTE 335</t>
  </si>
  <si>
    <t xml:space="preserve"> Bruno Harvey</t>
  </si>
  <si>
    <t xml:space="preserve">CLIENTE 336</t>
  </si>
  <si>
    <t xml:space="preserve">CLIENTE 337</t>
  </si>
  <si>
    <t xml:space="preserve">CLIENTE 338</t>
  </si>
  <si>
    <t xml:space="preserve">CLIENTE 339</t>
  </si>
  <si>
    <t xml:space="preserve">CLIENTE 340</t>
  </si>
  <si>
    <t xml:space="preserve">CLIENTE 341</t>
  </si>
  <si>
    <t xml:space="preserve">CLIENTE 342</t>
  </si>
  <si>
    <t xml:space="preserve">CLIENTE 343</t>
  </si>
  <si>
    <t xml:space="preserve">CLIENTE 344</t>
  </si>
  <si>
    <t xml:space="preserve"> Gustavo Fernandes</t>
  </si>
  <si>
    <t xml:space="preserve">CLIENTE 345</t>
  </si>
  <si>
    <t xml:space="preserve">CLIENTE 346</t>
  </si>
  <si>
    <t xml:space="preserve">CLIENTE 347</t>
  </si>
  <si>
    <t xml:space="preserve">CLIENTE 348</t>
  </si>
  <si>
    <t xml:space="preserve">CLIENTE 349</t>
  </si>
  <si>
    <t xml:space="preserve">CLIENTE 350</t>
  </si>
  <si>
    <t xml:space="preserve">CLIENTE 351</t>
  </si>
  <si>
    <t xml:space="preserve">CLIENTE 352</t>
  </si>
  <si>
    <t xml:space="preserve">CLIENTE 353</t>
  </si>
  <si>
    <t xml:space="preserve">CLIENTE 354</t>
  </si>
  <si>
    <t xml:space="preserve">CLIENTE 355</t>
  </si>
  <si>
    <t xml:space="preserve"> Jade Rodrigues</t>
  </si>
  <si>
    <t xml:space="preserve">CLIENTE 356</t>
  </si>
  <si>
    <t xml:space="preserve">CLIENTE 357</t>
  </si>
  <si>
    <t xml:space="preserve">CLIENTE 358</t>
  </si>
  <si>
    <t xml:space="preserve">CLIENTE 359</t>
  </si>
  <si>
    <t xml:space="preserve">CLIENTE 360</t>
  </si>
  <si>
    <t xml:space="preserve">CLIENTE 361</t>
  </si>
  <si>
    <t xml:space="preserve">CLIENTE 362</t>
  </si>
  <si>
    <t xml:space="preserve">CLIENTE 363</t>
  </si>
  <si>
    <t xml:space="preserve">CLIENTE 364</t>
  </si>
  <si>
    <t xml:space="preserve">CLIENTE 365</t>
  </si>
  <si>
    <t xml:space="preserve">CLIENTE 366</t>
  </si>
  <si>
    <t xml:space="preserve">CLIENTE 367</t>
  </si>
  <si>
    <t xml:space="preserve">CLIENTE 368</t>
  </si>
  <si>
    <t xml:space="preserve">CLIENTE 369</t>
  </si>
  <si>
    <t xml:space="preserve">CLIENTE 370</t>
  </si>
  <si>
    <t xml:space="preserve">CLIENTE 371</t>
  </si>
  <si>
    <t xml:space="preserve">CLIENTE 372</t>
  </si>
  <si>
    <t xml:space="preserve">CLIENTE 373</t>
  </si>
  <si>
    <t xml:space="preserve">CLIENTE 374</t>
  </si>
  <si>
    <t xml:space="preserve">CLIENTE 375</t>
  </si>
  <si>
    <t xml:space="preserve"> Renato Gouw</t>
  </si>
  <si>
    <t xml:space="preserve">CLIENTE 376</t>
  </si>
  <si>
    <t xml:space="preserve">CLIENTE 377</t>
  </si>
  <si>
    <t xml:space="preserve">CLIENTE 378</t>
  </si>
  <si>
    <t xml:space="preserve">CLIENTE 379</t>
  </si>
  <si>
    <t xml:space="preserve">CLIENTE 380</t>
  </si>
  <si>
    <t xml:space="preserve">CLIENTE 381</t>
  </si>
  <si>
    <t xml:space="preserve">CLIENTE 382</t>
  </si>
  <si>
    <t xml:space="preserve">CLIENTE 383</t>
  </si>
  <si>
    <t xml:space="preserve">CLIENTE 384</t>
  </si>
  <si>
    <t xml:space="preserve">CLIENTE 385</t>
  </si>
  <si>
    <t xml:space="preserve">CLIENTE 386</t>
  </si>
  <si>
    <t xml:space="preserve">CLIENTE 387</t>
  </si>
  <si>
    <t xml:space="preserve">CLIENTE 388</t>
  </si>
  <si>
    <t xml:space="preserve">CLIENTE 389</t>
  </si>
  <si>
    <t xml:space="preserve">CLIENTE 390</t>
  </si>
  <si>
    <t xml:space="preserve">CLIENTE 391</t>
  </si>
  <si>
    <t xml:space="preserve">CLIENTE 392</t>
  </si>
  <si>
    <t xml:space="preserve">CLIENTE 393</t>
  </si>
  <si>
    <t xml:space="preserve">CLIENTE 394</t>
  </si>
  <si>
    <t xml:space="preserve">CLIENTE 395</t>
  </si>
  <si>
    <t xml:space="preserve">CLIENTE 396</t>
  </si>
  <si>
    <t xml:space="preserve"> Igor Guanaes</t>
  </si>
  <si>
    <t xml:space="preserve">CLIENTE 397</t>
  </si>
  <si>
    <t xml:space="preserve">CLIENTE 398</t>
  </si>
  <si>
    <t xml:space="preserve">CLIENTE 399</t>
  </si>
  <si>
    <t xml:space="preserve">CLIENTE 400</t>
  </si>
  <si>
    <t xml:space="preserve">CLIENTE 401</t>
  </si>
  <si>
    <t xml:space="preserve">CLIENTE 402</t>
  </si>
  <si>
    <t xml:space="preserve">CLIENTE 403</t>
  </si>
  <si>
    <t xml:space="preserve"> Thiago Drummond</t>
  </si>
  <si>
    <t xml:space="preserve">CLIENTE 404</t>
  </si>
  <si>
    <t xml:space="preserve">CLIENTE 405</t>
  </si>
  <si>
    <t xml:space="preserve">CLIENTE 406</t>
  </si>
  <si>
    <t xml:space="preserve">CLIENTE 407</t>
  </si>
  <si>
    <t xml:space="preserve">CLIENTE 408</t>
  </si>
  <si>
    <t xml:space="preserve">CLIENTE 409</t>
  </si>
  <si>
    <t xml:space="preserve">CLIENTE 410</t>
  </si>
  <si>
    <t xml:space="preserve">CLIENTE 411</t>
  </si>
  <si>
    <t xml:space="preserve">CLIENTE 412</t>
  </si>
  <si>
    <t xml:space="preserve">CLIENTE 413</t>
  </si>
  <si>
    <t xml:space="preserve">CLIENTE 414</t>
  </si>
  <si>
    <t xml:space="preserve">CLIENTE 415</t>
  </si>
  <si>
    <t xml:space="preserve">CLIENTE 416</t>
  </si>
  <si>
    <t xml:space="preserve">CLIENTE 417</t>
  </si>
  <si>
    <t xml:space="preserve">CLIENTE 418</t>
  </si>
  <si>
    <t xml:space="preserve">CLIENTE 419</t>
  </si>
  <si>
    <t xml:space="preserve">CLIENTE 420</t>
  </si>
  <si>
    <t xml:space="preserve">CLIENTE 421</t>
  </si>
  <si>
    <t xml:space="preserve">CLIENTE 422</t>
  </si>
  <si>
    <t xml:space="preserve">CLIENTE 423</t>
  </si>
  <si>
    <t xml:space="preserve">CLIENTE 424</t>
  </si>
  <si>
    <t xml:space="preserve">CLIENTE 425</t>
  </si>
  <si>
    <t xml:space="preserve">CLIENTE 426</t>
  </si>
  <si>
    <t xml:space="preserve">CLIENTE 427</t>
  </si>
  <si>
    <t xml:space="preserve"> Luís Almeida</t>
  </si>
  <si>
    <t xml:space="preserve">CLIENTE 428</t>
  </si>
  <si>
    <t xml:space="preserve">CLIENTE 429</t>
  </si>
  <si>
    <t xml:space="preserve">CLIENTE 430</t>
  </si>
  <si>
    <t xml:space="preserve">CLIENTE 431</t>
  </si>
  <si>
    <t xml:space="preserve">CLIENTE 432</t>
  </si>
  <si>
    <t xml:space="preserve">CLIENTE 433</t>
  </si>
  <si>
    <t xml:space="preserve">CLIENTE 434</t>
  </si>
  <si>
    <t xml:space="preserve">CLIENTE 435</t>
  </si>
  <si>
    <t xml:space="preserve">CLIENTE 436</t>
  </si>
  <si>
    <t xml:space="preserve">CLIENTE 437</t>
  </si>
  <si>
    <t xml:space="preserve">CLIENTE 438</t>
  </si>
  <si>
    <t xml:space="preserve">CLIENTE 439</t>
  </si>
  <si>
    <t xml:space="preserve">CLIENTE 440</t>
  </si>
  <si>
    <t xml:space="preserve">CLIENTE 441</t>
  </si>
  <si>
    <t xml:space="preserve">CLIENTE 442</t>
  </si>
  <si>
    <t xml:space="preserve">CLIENTE 443</t>
  </si>
  <si>
    <t xml:space="preserve">CLIENTE 444</t>
  </si>
  <si>
    <t xml:space="preserve">CLIENTE 445</t>
  </si>
  <si>
    <t xml:space="preserve">CLIENTE 446</t>
  </si>
  <si>
    <t xml:space="preserve">CLIENTE 447</t>
  </si>
  <si>
    <t xml:space="preserve">CLIENTE 448</t>
  </si>
  <si>
    <t xml:space="preserve">CLIENTE 449</t>
  </si>
  <si>
    <t xml:space="preserve">CLIENTE 450</t>
  </si>
  <si>
    <t xml:space="preserve">CLIENTE 451</t>
  </si>
  <si>
    <t xml:space="preserve">CLIENTE 452</t>
  </si>
  <si>
    <t xml:space="preserve">CLIENTE 453</t>
  </si>
  <si>
    <t xml:space="preserve">CLIENTE 454</t>
  </si>
  <si>
    <t xml:space="preserve">CLIENTE 455</t>
  </si>
  <si>
    <t xml:space="preserve">CLIENTE 456</t>
  </si>
  <si>
    <t xml:space="preserve">CLIENTE 457</t>
  </si>
  <si>
    <t xml:space="preserve">CLIENTE 458</t>
  </si>
  <si>
    <t xml:space="preserve">CLIENTE 459</t>
  </si>
  <si>
    <t xml:space="preserve">CLIENTE 460</t>
  </si>
  <si>
    <t xml:space="preserve">CLIENTE 461</t>
  </si>
  <si>
    <t xml:space="preserve">CLIENTE 462</t>
  </si>
  <si>
    <t xml:space="preserve">CLIENTE 463</t>
  </si>
  <si>
    <t xml:space="preserve">CLIENTE 464</t>
  </si>
  <si>
    <t xml:space="preserve">CLIENTE 465</t>
  </si>
  <si>
    <t xml:space="preserve">CLIENTE 466</t>
  </si>
  <si>
    <t xml:space="preserve">CLIENTE 467</t>
  </si>
  <si>
    <t xml:space="preserve">CLIENTE 468</t>
  </si>
  <si>
    <t xml:space="preserve">CLIENTE 469</t>
  </si>
  <si>
    <t xml:space="preserve">CLIENTE 470</t>
  </si>
  <si>
    <t xml:space="preserve">CLIENTE 471</t>
  </si>
  <si>
    <t xml:space="preserve">CLIENTE 472</t>
  </si>
  <si>
    <t xml:space="preserve">CLIENTE 473</t>
  </si>
  <si>
    <t xml:space="preserve">CLIENTE 474</t>
  </si>
  <si>
    <t xml:space="preserve">CLIENTE 475</t>
  </si>
  <si>
    <t xml:space="preserve">CLIENTE 476</t>
  </si>
  <si>
    <t xml:space="preserve">CLIENTE 477</t>
  </si>
  <si>
    <t xml:space="preserve">Mexico</t>
  </si>
  <si>
    <t xml:space="preserve">CLIENTE 478</t>
  </si>
  <si>
    <t xml:space="preserve">CLIENTE 479</t>
  </si>
  <si>
    <t xml:space="preserve">CLIENTE 480</t>
  </si>
  <si>
    <t xml:space="preserve">CLIENTE 481</t>
  </si>
  <si>
    <t xml:space="preserve"> Matheus K</t>
  </si>
  <si>
    <t xml:space="preserve">CLIENTE 482</t>
  </si>
  <si>
    <t xml:space="preserve"> Antonio</t>
  </si>
  <si>
    <t xml:space="preserve">CLIENTE 483</t>
  </si>
  <si>
    <t xml:space="preserve">CLIENTE 484</t>
  </si>
  <si>
    <t xml:space="preserve">CLIENTE 485</t>
  </si>
  <si>
    <t xml:space="preserve">CLIENTE 486</t>
  </si>
  <si>
    <t xml:space="preserve">CLIENTE 487</t>
  </si>
  <si>
    <t xml:space="preserve">CLIENTE 488</t>
  </si>
  <si>
    <t xml:space="preserve">CLIENTE 489</t>
  </si>
  <si>
    <t xml:space="preserve">CLIENTE 490</t>
  </si>
  <si>
    <t xml:space="preserve">CLIENTE 491</t>
  </si>
  <si>
    <t xml:space="preserve"> Cesar Fukuma</t>
  </si>
  <si>
    <t xml:space="preserve">CLIENTE 492</t>
  </si>
  <si>
    <t xml:space="preserve">CLIENTE 493</t>
  </si>
  <si>
    <t xml:space="preserve">CLIENTE 494</t>
  </si>
  <si>
    <t xml:space="preserve">CLIENTE 495</t>
  </si>
  <si>
    <t xml:space="preserve">CLIENTE 496</t>
  </si>
  <si>
    <t xml:space="preserve">CLIENTE 497</t>
  </si>
  <si>
    <t xml:space="preserve">CLIENTE 498</t>
  </si>
  <si>
    <t xml:space="preserve">CLIENTE 499</t>
  </si>
  <si>
    <t xml:space="preserve">CLIENTE 500</t>
  </si>
  <si>
    <t xml:space="preserve">CLIENTE 501</t>
  </si>
  <si>
    <t xml:space="preserve">CLIENTE 502</t>
  </si>
  <si>
    <t xml:space="preserve">CLIENTE 503</t>
  </si>
  <si>
    <t xml:space="preserve">CLIENTE 504</t>
  </si>
  <si>
    <t xml:space="preserve">CLIENTE 505</t>
  </si>
  <si>
    <t xml:space="preserve">CLIENTE 506</t>
  </si>
  <si>
    <t xml:space="preserve">CLIENTE 507</t>
  </si>
  <si>
    <t xml:space="preserve">CLIENTE 508</t>
  </si>
  <si>
    <t xml:space="preserve">CLIENTE 509</t>
  </si>
  <si>
    <t xml:space="preserve">CLIENTE 510</t>
  </si>
  <si>
    <t xml:space="preserve">CLIENTE 511</t>
  </si>
  <si>
    <t xml:space="preserve"> Karine Pedroso</t>
  </si>
  <si>
    <t xml:space="preserve">CLIENTE 512</t>
  </si>
  <si>
    <t xml:space="preserve">CLIENTE 513</t>
  </si>
  <si>
    <t xml:space="preserve">CLIENTE 514</t>
  </si>
  <si>
    <t xml:space="preserve">CLIENTE 515</t>
  </si>
  <si>
    <t xml:space="preserve">CLIENTE 516</t>
  </si>
  <si>
    <t xml:space="preserve">CLIENTE 517</t>
  </si>
  <si>
    <t xml:space="preserve">CLIENTE 518</t>
  </si>
  <si>
    <t xml:space="preserve">CLIENTE 519</t>
  </si>
  <si>
    <t xml:space="preserve">CLIENTE 520</t>
  </si>
  <si>
    <t xml:space="preserve">CLIENTE 521</t>
  </si>
  <si>
    <t xml:space="preserve">CLIENTE 522</t>
  </si>
  <si>
    <t xml:space="preserve">CLIENTE 523</t>
  </si>
  <si>
    <t xml:space="preserve">CLIENTE 524</t>
  </si>
  <si>
    <t xml:space="preserve"> Allan Slusarz</t>
  </si>
  <si>
    <t xml:space="preserve">CLIENTE 525</t>
  </si>
  <si>
    <t xml:space="preserve">CLIENTE 526</t>
  </si>
  <si>
    <t xml:space="preserve">CLIENTE 527</t>
  </si>
  <si>
    <t xml:space="preserve">CLIENTE 528</t>
  </si>
  <si>
    <t xml:space="preserve">CLIENTE 529</t>
  </si>
  <si>
    <t xml:space="preserve">CLIENTE 530</t>
  </si>
  <si>
    <t xml:space="preserve">CLIENTE 531</t>
  </si>
  <si>
    <t xml:space="preserve"> Juan David Calderon</t>
  </si>
  <si>
    <t xml:space="preserve">CLIENTE 532</t>
  </si>
  <si>
    <t xml:space="preserve">CLIENTE 533</t>
  </si>
  <si>
    <t xml:space="preserve">CLIENTE 534</t>
  </si>
  <si>
    <t xml:space="preserve">CLIENTE 535</t>
  </si>
  <si>
    <t xml:space="preserve">CLIENTE 536</t>
  </si>
  <si>
    <t xml:space="preserve"> Mariana Assis</t>
  </si>
  <si>
    <t xml:space="preserve">CLIENTE 537</t>
  </si>
  <si>
    <t xml:space="preserve">CLIENTE 538</t>
  </si>
  <si>
    <t xml:space="preserve">CLIENTE 539</t>
  </si>
  <si>
    <t xml:space="preserve">CLIENTE 540</t>
  </si>
  <si>
    <t xml:space="preserve">CLIENTE 541</t>
  </si>
  <si>
    <t xml:space="preserve">CLIENTE 542</t>
  </si>
  <si>
    <t xml:space="preserve">CLIENTE 543</t>
  </si>
  <si>
    <t xml:space="preserve">CLIENTE 544</t>
  </si>
  <si>
    <t xml:space="preserve">CLIENTE 545</t>
  </si>
  <si>
    <t xml:space="preserve"> Juan Calderon</t>
  </si>
  <si>
    <t xml:space="preserve">CLIENTE 546</t>
  </si>
  <si>
    <t xml:space="preserve">CLIENTE 547</t>
  </si>
  <si>
    <t xml:space="preserve">CLIENTE 548</t>
  </si>
  <si>
    <t xml:space="preserve">CLIENTE 549</t>
  </si>
  <si>
    <t xml:space="preserve">CLIENTE 550</t>
  </si>
  <si>
    <t xml:space="preserve">CLIENTE 551</t>
  </si>
  <si>
    <t xml:space="preserve">CLIENTE 552</t>
  </si>
  <si>
    <t xml:space="preserve">CLIENTE 553</t>
  </si>
  <si>
    <t xml:space="preserve">CLIENTE 554</t>
  </si>
  <si>
    <t xml:space="preserve"> Juliana Oliveira</t>
  </si>
  <si>
    <t xml:space="preserve">CLIENTE 555</t>
  </si>
  <si>
    <t xml:space="preserve">CLIENTE 556</t>
  </si>
  <si>
    <t xml:space="preserve"> Guilherme Moraes</t>
  </si>
  <si>
    <t xml:space="preserve">CLIENTE 557</t>
  </si>
  <si>
    <t xml:space="preserve"> Antonio Santos</t>
  </si>
  <si>
    <t xml:space="preserve">CLIENTE 558</t>
  </si>
  <si>
    <t xml:space="preserve">CLIENTE 559</t>
  </si>
  <si>
    <t xml:space="preserve">CLIENTE 560</t>
  </si>
  <si>
    <t xml:space="preserve"> Wellington Caires</t>
  </si>
  <si>
    <t xml:space="preserve">CLIENTE 561</t>
  </si>
  <si>
    <t xml:space="preserve">CLIENTE 562</t>
  </si>
  <si>
    <t xml:space="preserve">CLIENTE 563</t>
  </si>
  <si>
    <t xml:space="preserve"> Raul Pereira</t>
  </si>
  <si>
    <t xml:space="preserve">CLIENTE 564</t>
  </si>
  <si>
    <t xml:space="preserve"> Giovanna Wanzo</t>
  </si>
  <si>
    <t xml:space="preserve">CLIENTE 565</t>
  </si>
  <si>
    <t xml:space="preserve">CLIENTE 566</t>
  </si>
  <si>
    <t xml:space="preserve">CLIENTE 567</t>
  </si>
  <si>
    <t xml:space="preserve">CLIENTE 568</t>
  </si>
  <si>
    <t xml:space="preserve">CLIENTE 569</t>
  </si>
  <si>
    <t xml:space="preserve">CLIENTE 570</t>
  </si>
  <si>
    <t xml:space="preserve">CLIENTE 571</t>
  </si>
  <si>
    <t xml:space="preserve">CLIENTE 572</t>
  </si>
  <si>
    <t xml:space="preserve">CLIENTE 573</t>
  </si>
  <si>
    <t xml:space="preserve">CLIENTE 574</t>
  </si>
  <si>
    <t xml:space="preserve">CLIENTE 575</t>
  </si>
  <si>
    <t xml:space="preserve">CLIENTE 576</t>
  </si>
  <si>
    <t xml:space="preserve">CLIENTE 577</t>
  </si>
  <si>
    <t xml:space="preserve">CLIENTE 578</t>
  </si>
  <si>
    <t xml:space="preserve">CLIENTE 579</t>
  </si>
  <si>
    <t xml:space="preserve">CLIENTE 580</t>
  </si>
  <si>
    <t xml:space="preserve">CLIENTE 581</t>
  </si>
  <si>
    <t xml:space="preserve">CLIENTE 582</t>
  </si>
  <si>
    <t xml:space="preserve">CLIENTE 583</t>
  </si>
  <si>
    <t xml:space="preserve">CLIENTE 584</t>
  </si>
  <si>
    <t xml:space="preserve">CLIENTE 585</t>
  </si>
  <si>
    <t xml:space="preserve">CLIENTE 586</t>
  </si>
  <si>
    <t xml:space="preserve">CLIENTE 587</t>
  </si>
  <si>
    <t xml:space="preserve">CLIENTE 588</t>
  </si>
  <si>
    <t xml:space="preserve"> Vitor Rougemont</t>
  </si>
  <si>
    <t xml:space="preserve">CLIENTE 589</t>
  </si>
  <si>
    <t xml:space="preserve">CLIENTE 590</t>
  </si>
  <si>
    <t xml:space="preserve">CLIENTE 591</t>
  </si>
  <si>
    <t xml:space="preserve">CLIENTE 592</t>
  </si>
  <si>
    <t xml:space="preserve">CLIENTE 593</t>
  </si>
  <si>
    <t xml:space="preserve"> Daniel Nedeff</t>
  </si>
  <si>
    <t xml:space="preserve">CLIENTE 594</t>
  </si>
  <si>
    <t xml:space="preserve"> Vinicius Makoto</t>
  </si>
  <si>
    <t xml:space="preserve">CLIENTE 595</t>
  </si>
  <si>
    <t xml:space="preserve"> João Moreno</t>
  </si>
  <si>
    <t xml:space="preserve">CLIENTE 596</t>
  </si>
  <si>
    <t xml:space="preserve">CLIENTE 597</t>
  </si>
  <si>
    <t xml:space="preserve">CLIENTE 598</t>
  </si>
  <si>
    <t xml:space="preserve">CLIENTE 599</t>
  </si>
  <si>
    <t xml:space="preserve">CLIENTE 600</t>
  </si>
  <si>
    <t xml:space="preserve">CLIENTE 601</t>
  </si>
  <si>
    <t xml:space="preserve">CLIENTE 602</t>
  </si>
  <si>
    <t xml:space="preserve">CLIENTE 603</t>
  </si>
  <si>
    <t xml:space="preserve">CLIENTE 604</t>
  </si>
  <si>
    <t xml:space="preserve">CLIENTE 605</t>
  </si>
  <si>
    <t xml:space="preserve"> Andre Miranda</t>
  </si>
  <si>
    <t xml:space="preserve">CLIENTE 606</t>
  </si>
  <si>
    <t xml:space="preserve"> Joao Moreno</t>
  </si>
  <si>
    <t xml:space="preserve">CLIENTE 607</t>
  </si>
  <si>
    <t xml:space="preserve">CLIENTE 608</t>
  </si>
  <si>
    <t xml:space="preserve">CLIENTE 609</t>
  </si>
  <si>
    <t xml:space="preserve">CLIENTE 610</t>
  </si>
  <si>
    <t xml:space="preserve">CLIENTE 611</t>
  </si>
  <si>
    <t xml:space="preserve">CLIENTE 612</t>
  </si>
  <si>
    <t xml:space="preserve">CLIENTE 613</t>
  </si>
  <si>
    <t xml:space="preserve">CLIENTE 614</t>
  </si>
  <si>
    <t xml:space="preserve"> Nicholas Coube</t>
  </si>
  <si>
    <t xml:space="preserve">CLIENTE 615</t>
  </si>
  <si>
    <t xml:space="preserve">CLIENTE 616</t>
  </si>
  <si>
    <t xml:space="preserve">CLIENTE 617</t>
  </si>
  <si>
    <t xml:space="preserve">CLIENTE 618</t>
  </si>
  <si>
    <t xml:space="preserve">CLIENTE 619</t>
  </si>
  <si>
    <t xml:space="preserve">CLIENTE 620</t>
  </si>
  <si>
    <t xml:space="preserve">CLIENTE 621</t>
  </si>
  <si>
    <t xml:space="preserve">CLIENTE 622</t>
  </si>
  <si>
    <t xml:space="preserve">CLIENTE 623</t>
  </si>
  <si>
    <t xml:space="preserve">CLIENTE 624</t>
  </si>
  <si>
    <t xml:space="preserve">CLIENTE 625</t>
  </si>
  <si>
    <t xml:space="preserve">CLIENTE 626</t>
  </si>
  <si>
    <t xml:space="preserve">CLIENTE 627</t>
  </si>
  <si>
    <t xml:space="preserve">CLIENTE 628</t>
  </si>
  <si>
    <t xml:space="preserve">CLIENTE 629</t>
  </si>
  <si>
    <t xml:space="preserve">CLIENTE 630</t>
  </si>
  <si>
    <t xml:space="preserve">CLIENTE 631</t>
  </si>
  <si>
    <t xml:space="preserve">CLIENTE 632</t>
  </si>
  <si>
    <t xml:space="preserve">CLIENTE 633</t>
  </si>
  <si>
    <t xml:space="preserve">CLIENTE 634</t>
  </si>
  <si>
    <t xml:space="preserve">CLIENTE 635</t>
  </si>
  <si>
    <t xml:space="preserve">CLIENTE 636</t>
  </si>
  <si>
    <t xml:space="preserve">CLIENTE 637</t>
  </si>
  <si>
    <t xml:space="preserve">CLIENTE 638</t>
  </si>
  <si>
    <t xml:space="preserve"> Cristian Cruzado</t>
  </si>
  <si>
    <t xml:space="preserve">CLIENTE 639</t>
  </si>
  <si>
    <t xml:space="preserve">CLIENTE 640</t>
  </si>
  <si>
    <t xml:space="preserve">CLIENTE 641</t>
  </si>
  <si>
    <t xml:space="preserve">CLIENTE 642</t>
  </si>
  <si>
    <t xml:space="preserve">CLIENTE 643</t>
  </si>
  <si>
    <t xml:space="preserve">CLIENTE 644</t>
  </si>
  <si>
    <t xml:space="preserve">CLIENTE 645</t>
  </si>
  <si>
    <t xml:space="preserve">CLIENTE 646</t>
  </si>
  <si>
    <t xml:space="preserve">CLIENTE 647</t>
  </si>
  <si>
    <t xml:space="preserve">CLIENTE 648</t>
  </si>
  <si>
    <t xml:space="preserve">CLIENTE 649</t>
  </si>
  <si>
    <t xml:space="preserve">CLIENTE 650</t>
  </si>
  <si>
    <t xml:space="preserve">CLIENTE 651</t>
  </si>
  <si>
    <t xml:space="preserve">CLIENTE 652</t>
  </si>
  <si>
    <t xml:space="preserve">CLIENTE 653</t>
  </si>
  <si>
    <t xml:space="preserve">CLIENTE 654</t>
  </si>
  <si>
    <t xml:space="preserve">CLIENTE 655</t>
  </si>
  <si>
    <t xml:space="preserve">CLIENTE 656</t>
  </si>
  <si>
    <t xml:space="preserve">CLIENTE 657</t>
  </si>
  <si>
    <t xml:space="preserve">CLIENTE 658</t>
  </si>
  <si>
    <t xml:space="preserve">CLIENTE 659</t>
  </si>
  <si>
    <t xml:space="preserve">CLIENTE 660</t>
  </si>
  <si>
    <t xml:space="preserve">CLIENTE 661</t>
  </si>
  <si>
    <t xml:space="preserve">CLIENTE 662</t>
  </si>
  <si>
    <t xml:space="preserve">                                -   </t>
  </si>
  <si>
    <t xml:space="preserve">CLIENTE 663</t>
  </si>
  <si>
    <t xml:space="preserve">CLIENTE 664</t>
  </si>
  <si>
    <t xml:space="preserve"> Vitor Ikeda</t>
  </si>
  <si>
    <t xml:space="preserve">CLIENTE 665</t>
  </si>
  <si>
    <t xml:space="preserve">CLIENTE 666</t>
  </si>
  <si>
    <t xml:space="preserve">CLIENTE 667</t>
  </si>
  <si>
    <t xml:space="preserve">CLIENTE 668</t>
  </si>
  <si>
    <t xml:space="preserve">CLIENTE 669</t>
  </si>
  <si>
    <t xml:space="preserve">CLIENTE 670</t>
  </si>
  <si>
    <t xml:space="preserve">CLIENTE 671</t>
  </si>
  <si>
    <t xml:space="preserve">CLIENTE 672</t>
  </si>
  <si>
    <t xml:space="preserve">CLIENTE 673</t>
  </si>
  <si>
    <t xml:space="preserve">CLIENTE 674</t>
  </si>
  <si>
    <t xml:space="preserve">CLIENTE 675</t>
  </si>
  <si>
    <t xml:space="preserve">CLIENTE 676</t>
  </si>
  <si>
    <t xml:space="preserve">CLIENTE 677</t>
  </si>
  <si>
    <t xml:space="preserve">CLIENTE 678</t>
  </si>
  <si>
    <t xml:space="preserve">CLIENTE 679</t>
  </si>
  <si>
    <t xml:space="preserve">CLIENTE 680</t>
  </si>
  <si>
    <t xml:space="preserve">CLIENTE 681</t>
  </si>
  <si>
    <t xml:space="preserve">CLIENTE 682</t>
  </si>
  <si>
    <t xml:space="preserve"> Ezequiel Retamoso</t>
  </si>
  <si>
    <t xml:space="preserve">CLIENTE 683</t>
  </si>
  <si>
    <t xml:space="preserve">CLIENTE 684</t>
  </si>
  <si>
    <t xml:space="preserve">CLIENTE 685</t>
  </si>
  <si>
    <t xml:space="preserve"> Thiago Kunz</t>
  </si>
  <si>
    <t xml:space="preserve">CLIENTE 686</t>
  </si>
  <si>
    <t xml:space="preserve">CLIENTE 687</t>
  </si>
  <si>
    <t xml:space="preserve">CLIENTE 688</t>
  </si>
  <si>
    <t xml:space="preserve">CLIENTE 689</t>
  </si>
  <si>
    <t xml:space="preserve">CLIENTE 690</t>
  </si>
  <si>
    <t xml:space="preserve">CLIENTE 691</t>
  </si>
  <si>
    <t xml:space="preserve">CLIENTE 692</t>
  </si>
  <si>
    <t xml:space="preserve">CLIENTE 693</t>
  </si>
  <si>
    <t xml:space="preserve">CLIENTE 694</t>
  </si>
  <si>
    <t xml:space="preserve">CLIENTE 695</t>
  </si>
  <si>
    <t xml:space="preserve">CLIENTE 696</t>
  </si>
  <si>
    <t xml:space="preserve">CLIENTE 697</t>
  </si>
  <si>
    <t xml:space="preserve">CLIENTE 698</t>
  </si>
  <si>
    <t xml:space="preserve">CLIENTE 699</t>
  </si>
  <si>
    <t xml:space="preserve"> Juan</t>
  </si>
  <si>
    <t xml:space="preserve">DATA</t>
  </si>
  <si>
    <t xml:space="preserve">VALOR</t>
  </si>
  <si>
    <t xml:space="preserve">EVENTO</t>
  </si>
  <si>
    <t xml:space="preserve">MÊS</t>
  </si>
  <si>
    <t xml:space="preserve">CONTA MRR</t>
  </si>
  <si>
    <t xml:space="preserve">FOMENTO  MERCANTIL FACTORMIX LTDA.</t>
  </si>
  <si>
    <t xml:space="preserve">ORAMA DISTRIBUIDORA DE TITULOS E VALORES MOBILIARIOS SA</t>
  </si>
  <si>
    <t xml:space="preserve">PIXEL HOUSE SOLUCOES EM IMAGEM LTDA</t>
  </si>
  <si>
    <t xml:space="preserve">ZOOX SOLUCOES EM TECNOLOGIA LTDA</t>
  </si>
  <si>
    <t xml:space="preserve">BILLY THE GRILL RESTAURANTE E FRANCHISING LTDA</t>
  </si>
  <si>
    <t xml:space="preserve">Bebe Básico</t>
  </si>
  <si>
    <t xml:space="preserve">SBF COMERCIO DE PRODUTOS ESPORTIVOS LTDA</t>
  </si>
  <si>
    <t xml:space="preserve">MONTEIRO ANTUNES - INSUMOS HOSPITALARES</t>
  </si>
  <si>
    <t xml:space="preserve">AYDOS E TORQUATO ASSESSORIA EMPRESARIAL LTDA</t>
  </si>
  <si>
    <t xml:space="preserve">ESCRITORIO TORRES LTDA</t>
  </si>
  <si>
    <t xml:space="preserve">MCS</t>
  </si>
  <si>
    <t xml:space="preserve">SYNCHRO SISTEMAS DE INFORMACAO LTDA</t>
  </si>
  <si>
    <t xml:space="preserve">Cajuri</t>
  </si>
  <si>
    <t xml:space="preserve">CONFIANCE MEDICAL  PRODUTOS MEDICOS S.A.</t>
  </si>
  <si>
    <t xml:space="preserve">Fly</t>
  </si>
  <si>
    <t xml:space="preserve">SUPLICY CAFES ESPECIAIS S.A.</t>
  </si>
  <si>
    <t xml:space="preserve">Guaçu</t>
  </si>
  <si>
    <t xml:space="preserve">Laticinios</t>
  </si>
  <si>
    <t xml:space="preserve">Efforts</t>
  </si>
  <si>
    <t xml:space="preserve">Bionexo</t>
  </si>
  <si>
    <t xml:space="preserve">4F GESTAO EM FINANCAS E CONTABILIDADE LTDA</t>
  </si>
  <si>
    <t xml:space="preserve">BIGSAL INDUSTRIA E COMERCIO DE SUPLEMENTOS PARA NUTRICAO ANI</t>
  </si>
  <si>
    <t xml:space="preserve">DISTRIBUICAO DE CONGELADOS BRASIL S.A.</t>
  </si>
  <si>
    <t xml:space="preserve">LG INFORMATICA S/A</t>
  </si>
  <si>
    <t xml:space="preserve">NO ZEBRA NETWORK  S.A.</t>
  </si>
  <si>
    <t xml:space="preserve">SUNSET CLIFF CONFECCAO DE ARTIGOS DE COUROS LTDA</t>
  </si>
  <si>
    <t xml:space="preserve">OFFICE PLOTTER -  IMPRESSORAS E COPIADORAS PARA  GRANDES FORMA</t>
  </si>
  <si>
    <t xml:space="preserve">SELF IT ACADEMIAS  HOLDING S.A.</t>
  </si>
  <si>
    <t xml:space="preserve">Spirit</t>
  </si>
  <si>
    <t xml:space="preserve">Marlin</t>
  </si>
  <si>
    <t xml:space="preserve">OKENA SERVICOS  AMBIENTAIS LTDA.</t>
  </si>
  <si>
    <t xml:space="preserve">CEL-LEP ENSINO DE  IDIOMAS S.A.</t>
  </si>
  <si>
    <t xml:space="preserve">THE SCOLE ENSINO DE IDIOMAS EIRELI EPP</t>
  </si>
  <si>
    <t xml:space="preserve">GRUPO EPICUS CONSULTORIA EM COMPLIANCE C</t>
  </si>
  <si>
    <t xml:space="preserve">SAPHYR ADMINISTRADORA DE CENTROS COMERCI</t>
  </si>
  <si>
    <t xml:space="preserve">ELETROMIDIA S.A.</t>
  </si>
  <si>
    <t xml:space="preserve">QUI! CARD BRASIL  SOLUCOES DE PAGAMENTO S.A</t>
  </si>
  <si>
    <t xml:space="preserve">TRATHO METAL QUIMICA LTDA</t>
  </si>
  <si>
    <t xml:space="preserve">LUIS VILLELA SERVICOS ADMINISTRATIVOS LTDA</t>
  </si>
  <si>
    <t xml:space="preserve">SOEDRAL SOCIEDADE ELETRICA HIDRAULICA LT</t>
  </si>
  <si>
    <t xml:space="preserve">Nextel Telecomunicações LTDA.</t>
  </si>
  <si>
    <t xml:space="preserve">WONGTSCHOWSKI &amp; ZANOTTA ADVOGADOS</t>
  </si>
  <si>
    <t xml:space="preserve">Heating Cooling</t>
  </si>
  <si>
    <t xml:space="preserve">TECSUS TECNOLOGIAS PARA A SUSTENTABILIDADE SA</t>
  </si>
  <si>
    <t xml:space="preserve">ROCKHEAD  ESTUDIOS S/A</t>
  </si>
  <si>
    <t xml:space="preserve">MYLEUS ANALISES GENETICAS S.A</t>
  </si>
  <si>
    <t xml:space="preserve">MOGAI TECNOLOGIA  DE INFORMACAO S.A.</t>
  </si>
  <si>
    <t xml:space="preserve">DATABOT SOFTWARE  INTELLIGENCE S.A</t>
  </si>
  <si>
    <t xml:space="preserve">2IM IMPACTO  INTELIGENCIA MEDICA S/A</t>
  </si>
  <si>
    <t xml:space="preserve">ICLINIC DESENVOLVIMENTO DE SOFTWARE LTDA</t>
  </si>
  <si>
    <t xml:space="preserve">GERAL FILMES LTDA</t>
  </si>
  <si>
    <t xml:space="preserve">Printi</t>
  </si>
  <si>
    <t xml:space="preserve">FULLFACE BIOMETRIC  SOLUTIONS PARTICIPACOES S.A.</t>
  </si>
  <si>
    <t xml:space="preserve">INVEST TECH PARTICIPACOES E INVESTIMENTO</t>
  </si>
  <si>
    <t xml:space="preserve">CONDUCTOR TECNOLOGIA S.A.</t>
  </si>
  <si>
    <t xml:space="preserve">IPORANGA INVESTIMENTOS LTDA.</t>
  </si>
  <si>
    <t xml:space="preserve">LIBRA TERMINAL RIO SA EM RECUPERACAO JUD</t>
  </si>
  <si>
    <t xml:space="preserve">HOSPITAL  MERIDIONAL S.A</t>
  </si>
  <si>
    <t xml:space="preserve">TBM COMERCIO ATACADISTA DE BEBIDAS LTDA</t>
  </si>
  <si>
    <t xml:space="preserve">GOEPIK SISTEMAS  INDUSTRIAIS LTDA - ME</t>
  </si>
  <si>
    <t xml:space="preserve">APICE TAX PLANNING  S/S LTDA</t>
  </si>
  <si>
    <t xml:space="preserve">ELEKEIROZ S/A</t>
  </si>
  <si>
    <t xml:space="preserve">PRO ATIVA  SERVICOS ADMINISTRATIVOS S/C LTDA</t>
  </si>
  <si>
    <t xml:space="preserve">SOFAPE FABRICANTE  DE FILTROS LTDA.</t>
  </si>
  <si>
    <t xml:space="preserve">CR</t>
  </si>
  <si>
    <t xml:space="preserve">Bacio Di Latte</t>
  </si>
  <si>
    <t xml:space="preserve">COMPASS  DIAGNOSTICO, PLANEJAMENTO E  PROTOTIPAGEM ODONTOLOGIC</t>
  </si>
  <si>
    <t xml:space="preserve">Ledo</t>
  </si>
  <si>
    <t xml:space="preserve">CASCADURA  PARTICIPACOES S.A.</t>
  </si>
  <si>
    <t xml:space="preserve">BUONNY PROJETOS E  SERVICOS DE RISCOS SECURITARIOS  LTDA.</t>
  </si>
  <si>
    <t xml:space="preserve">Nova Nutri ( Concal )</t>
  </si>
  <si>
    <t xml:space="preserve">GTIS ATILIO  INNOCENTI EMPREENDIMENTOS LTDA.</t>
  </si>
  <si>
    <t xml:space="preserve">ITRADE MARKETING SMOLLAN BRASIL LTDA</t>
  </si>
  <si>
    <t xml:space="preserve">REDBELT  SECURITY SISTEMAS E SOLUÇÕES D</t>
  </si>
  <si>
    <t xml:space="preserve">PORTAL SOLAR S.A.</t>
  </si>
  <si>
    <t xml:space="preserve">VARDE ASSESSORIA E CONSULTORIA EMPRESARI</t>
  </si>
  <si>
    <t xml:space="preserve">AMARO FASHION  LTDA.</t>
  </si>
  <si>
    <t xml:space="preserve">RECH AGRICOLA S/A</t>
  </si>
  <si>
    <t xml:space="preserve">TEM ADMINISTRADORA DE CARTOES S.A.</t>
  </si>
  <si>
    <t xml:space="preserve">Triad-Soft</t>
  </si>
  <si>
    <t xml:space="preserve">GEM ASSISTENCIA  MEDICA ESPECIALIZADA S/A</t>
  </si>
  <si>
    <t xml:space="preserve">PGA SOLUCOES EM TECNOLOGIA DA INFORMACAO</t>
  </si>
  <si>
    <t xml:space="preserve">SILVEIRA, FERRAZ &amp; RENAN LOPES SOCIEDADE</t>
  </si>
  <si>
    <t xml:space="preserve">TERRAFIRMA CONSULTORIA EMPRESARIAL E DE</t>
  </si>
  <si>
    <t xml:space="preserve">ATHENA DSS CONSULTORIA TECNICA E ESTRATE</t>
  </si>
  <si>
    <t xml:space="preserve">SINCHRO PARTNERS ASSESSORIA EMPRESARIAL</t>
  </si>
  <si>
    <t xml:space="preserve">HUNTINGTON</t>
  </si>
  <si>
    <t xml:space="preserve">FIALHO, CANABRAVA, ANDRADE, SALLES ADV.</t>
  </si>
  <si>
    <t xml:space="preserve">REDPOINT  EVENTURES GESTAO DE RECURSOS LTDA.</t>
  </si>
  <si>
    <t xml:space="preserve">EPNE TECNOLOGIA DA INFORMACAO LTDA</t>
  </si>
  <si>
    <t xml:space="preserve">SOUVIE COMERCIO, INDUSTRIA, IMPORTACAO E</t>
  </si>
  <si>
    <t xml:space="preserve">Geofusion</t>
  </si>
  <si>
    <t xml:space="preserve">Funcional Health Tech Soluções em Saúde</t>
  </si>
  <si>
    <t xml:space="preserve">SISLEY DO BRASIL COSMETICOS LTDA</t>
  </si>
  <si>
    <t xml:space="preserve">Farmaervas Ltda</t>
  </si>
  <si>
    <t xml:space="preserve">BEE TECH SERVIÇOS DE TECNOLOGIA LTDA</t>
  </si>
  <si>
    <t xml:space="preserve">CLARUS TECHNOLOGY DO BRASIL LTDA</t>
  </si>
  <si>
    <t xml:space="preserve">Alta Rail</t>
  </si>
  <si>
    <t xml:space="preserve">Diwe Serviços</t>
  </si>
  <si>
    <t xml:space="preserve">OMMA DESENVOLVIMENTO E CONSTRUCOES LTDA</t>
  </si>
  <si>
    <t xml:space="preserve">IS2B - INTEGRATED  SOLUTIONS TO BUSINESS S.A.</t>
  </si>
  <si>
    <t xml:space="preserve">Acce Capital</t>
  </si>
  <si>
    <t xml:space="preserve">INRADAR APP NETWORKING LTDA</t>
  </si>
  <si>
    <t xml:space="preserve">Nexcorp (Getrak)</t>
  </si>
  <si>
    <t xml:space="preserve">GJP ADMINISTRADORA DE HOTEIS LTDA</t>
  </si>
  <si>
    <t xml:space="preserve">GJP HOLDING PARTICIPAÇÕES S.A.</t>
  </si>
  <si>
    <t xml:space="preserve">PWC SERVICOS  CONTABEIS COMPARTILHADOS LTDA.</t>
  </si>
  <si>
    <t xml:space="preserve">FLEURY S.A.</t>
  </si>
  <si>
    <t xml:space="preserve">SIMETRICA ENGENHARIA LTDA</t>
  </si>
  <si>
    <t xml:space="preserve">Coimex</t>
  </si>
  <si>
    <t xml:space="preserve">Dr. Multas</t>
  </si>
  <si>
    <t xml:space="preserve">CENTRO DE FORMACAO DE EDUCADORES DA VILA LTDA</t>
  </si>
  <si>
    <t xml:space="preserve">CRESPO  REPRESENTACOES E SERVICOS DE  ENGENHARIA S.A</t>
  </si>
  <si>
    <t xml:space="preserve">Cataratas</t>
  </si>
  <si>
    <t xml:space="preserve">BOA PRACA IMPORTADORA E EXPORTADORA LTDA</t>
  </si>
  <si>
    <t xml:space="preserve">MOVIDESK LTDA</t>
  </si>
  <si>
    <t xml:space="preserve">VERTICORE  CONSULTORIA CONTROLLING &amp;  ACCOUNTING S/S</t>
  </si>
  <si>
    <t xml:space="preserve">URCA OFFSHORE LTDA</t>
  </si>
  <si>
    <t xml:space="preserve">PAY4FUN  COBRANCAS E CONSULTORIA LTDA.</t>
  </si>
  <si>
    <t xml:space="preserve">GREAT HOLDING</t>
  </si>
  <si>
    <t xml:space="preserve">SUL BRASIL  SECURITIZADORA S/A</t>
  </si>
  <si>
    <t xml:space="preserve">Apice _B2M</t>
  </si>
  <si>
    <t xml:space="preserve">CAMARA DE COMERCIO ARABE BRASILEIRA</t>
  </si>
  <si>
    <t xml:space="preserve">ARENA DAS DUNAS  CONCESSAO E EVENTOS S/A</t>
  </si>
  <si>
    <t xml:space="preserve">INDUSTRIAS ROMI S A</t>
  </si>
  <si>
    <t xml:space="preserve">MOVENEXT HUTT DIGITAL TECNOLOGIA E SOFTWARE LTDA</t>
  </si>
  <si>
    <t xml:space="preserve">PANDURATA ALIMENTOS LTDA</t>
  </si>
  <si>
    <t xml:space="preserve">FIAGRIL LTDA</t>
  </si>
  <si>
    <t xml:space="preserve">EDITORA AKRON LTDA</t>
  </si>
  <si>
    <t xml:space="preserve">LOCAWEB</t>
  </si>
  <si>
    <t xml:space="preserve">GA BR LOCACAO DE  ESPACO LTDA.</t>
  </si>
  <si>
    <t xml:space="preserve">JUST FIT PARTICIPAÇÕES EM EMPREENDIMENTO</t>
  </si>
  <si>
    <t xml:space="preserve">BRT TECNOLOGIA E SISTEMAS LTDA</t>
  </si>
  <si>
    <t xml:space="preserve">RE SP DISTRIBUIDORA COMERCIO DE VEICULOS</t>
  </si>
  <si>
    <t xml:space="preserve">Quantrex</t>
  </si>
  <si>
    <t xml:space="preserve">MEDIAÇÃO ONLINE  ASSESSORIA ADMINISTRAT</t>
  </si>
  <si>
    <t xml:space="preserve">METALURGICA SCHIOPPA LTDA</t>
  </si>
  <si>
    <t xml:space="preserve">Siteware Soluções</t>
  </si>
  <si>
    <t xml:space="preserve">B2FINANCE AUDITORIA E CONSULTORIA LTDA</t>
  </si>
  <si>
    <t xml:space="preserve">BS DESIGN EMPREENDIMENTO IMOBILIARIO LTD</t>
  </si>
  <si>
    <t xml:space="preserve">NEO GESTAO DE RECURSOS LTDA</t>
  </si>
  <si>
    <t xml:space="preserve">ZUP I.T. SERVICOS  EM TECNOLOGIA E INOVACAO LTDA.</t>
  </si>
  <si>
    <t xml:space="preserve">SIDERQUIMICA INDUSTRIA E COMERCIO DE PRO</t>
  </si>
  <si>
    <t xml:space="preserve">DRE GESTAO CONTABIL E FINANCEIRA LTDA</t>
  </si>
  <si>
    <t xml:space="preserve">BENEFICIO CERTO LTDA</t>
  </si>
  <si>
    <t xml:space="preserve">COMPANHIA MR DE PARTICIPACOES</t>
  </si>
  <si>
    <t xml:space="preserve">B2BLUE.COM  COMERCIALIZACAO E VALORIZACAO DE  RESIDUOS LTDA</t>
  </si>
  <si>
    <t xml:space="preserve">AUTAZA  TECNOLOGIA S.A.</t>
  </si>
  <si>
    <t xml:space="preserve">Apice_Renault</t>
  </si>
  <si>
    <t xml:space="preserve">ANLIX ANALISE E  PROGRAMACAO DE SISTEMAS LTDA.</t>
  </si>
  <si>
    <t xml:space="preserve">HYDRONORTH S/A</t>
  </si>
  <si>
    <t xml:space="preserve">FAST MEDICAL COMERCIO HOSPITALAR LTDA</t>
  </si>
  <si>
    <t xml:space="preserve">Tecnosulfur</t>
  </si>
  <si>
    <t xml:space="preserve">GR - GARANTIA REAL  SEGURANCA LTDA</t>
  </si>
  <si>
    <t xml:space="preserve">Swiss Park</t>
  </si>
  <si>
    <t xml:space="preserve">LACHMANN AGENCIA MARITIMA LTDA</t>
  </si>
  <si>
    <t xml:space="preserve">Apice_JS Distribuidora</t>
  </si>
  <si>
    <t xml:space="preserve">INNOVATECH  NEGOCIOS FLORESTAIS S/S LTDA.</t>
  </si>
  <si>
    <t xml:space="preserve">PSAFE TECNOLOGIA  S/A.</t>
  </si>
  <si>
    <t xml:space="preserve">BIONEXO DO BRASIL S A</t>
  </si>
  <si>
    <t xml:space="preserve">NIMBI S.A.</t>
  </si>
  <si>
    <t xml:space="preserve">SEMENTES PRODUTIVA LTDA</t>
  </si>
  <si>
    <t xml:space="preserve">FINANZERO BRASIL  SERVICOS ONLINE LTDA.</t>
  </si>
  <si>
    <t xml:space="preserve">Apice_MPL Industria</t>
  </si>
  <si>
    <t xml:space="preserve">VR ENTREPOSTO DE DECORACAO E COMERCIO LTDA</t>
  </si>
  <si>
    <t xml:space="preserve">SEEKR GESTAO E MONITORAMENTO DE MIDIAS S</t>
  </si>
  <si>
    <t xml:space="preserve">IS LOG &amp; SERVICES LTDA</t>
  </si>
  <si>
    <t xml:space="preserve">ELO7 SERVICOS DE  INFORMATICA S.A.</t>
  </si>
  <si>
    <t xml:space="preserve">DOCTOR SOLUTION SAO PAULO CONSULTORIA E</t>
  </si>
  <si>
    <t xml:space="preserve">HOKEN INTERNATIONAL COMPANY LTDA</t>
  </si>
  <si>
    <t xml:space="preserve">EMPRESA DE TRANSPORTES APOTEOSE LTDA</t>
  </si>
  <si>
    <t xml:space="preserve">Jusbrasil</t>
  </si>
  <si>
    <t xml:space="preserve">Grupo RM Mercantil</t>
  </si>
  <si>
    <t xml:space="preserve">ECONCONSTRUTORA E INCORPORADORA LTDA</t>
  </si>
  <si>
    <t xml:space="preserve">NADIR FIGUEIREDO IND COM S A</t>
  </si>
  <si>
    <t xml:space="preserve">St. Marche</t>
  </si>
  <si>
    <t xml:space="preserve">BARIGUI VEICULOS LTDA</t>
  </si>
  <si>
    <t xml:space="preserve">Laboratório Maricondi</t>
  </si>
  <si>
    <t xml:space="preserve">ELEMIDIA CONSULTORIA E SERVICOS DE MARKE</t>
  </si>
  <si>
    <t xml:space="preserve">Grupo Cifra</t>
  </si>
  <si>
    <t xml:space="preserve">GESTO SAUDE  SISTEMAS INFORMATIZADOS,  CONSULTORIA MEDICA E CO</t>
  </si>
  <si>
    <t xml:space="preserve">COMBUSTOL  INDUSTRIA E COMERCIO LTDA.</t>
  </si>
  <si>
    <t xml:space="preserve">KAZZAS INCORPORAÇÕES E CONSTRUÇÕES S/A</t>
  </si>
  <si>
    <t xml:space="preserve">TRANSPORTES IMEDIATO LTDA</t>
  </si>
  <si>
    <t xml:space="preserve">kUMULUS SERV. CLOUD COMPUTING DATABASE L</t>
  </si>
  <si>
    <t xml:space="preserve">COMPANHIA BRASILEIRA DE GESTAO DE BENEFI</t>
  </si>
  <si>
    <t xml:space="preserve">DIGITAL HOUSE EDUCAÇÃO LTDA.</t>
  </si>
  <si>
    <t xml:space="preserve">S A USINA CORURIPE ACUCAR E ALCOOL</t>
  </si>
  <si>
    <t xml:space="preserve">CiaTC</t>
  </si>
  <si>
    <t xml:space="preserve">GETNINJAS ATIVIDADES DE INTERNET S.A.</t>
  </si>
  <si>
    <t xml:space="preserve">MAXIMUS INCORPORADORA LTDA (ARKEN)</t>
  </si>
  <si>
    <t xml:space="preserve">O POSITIVO PARTICIPACOES S.A</t>
  </si>
  <si>
    <t xml:space="preserve">TS ENGENHARIA LTDA.</t>
  </si>
  <si>
    <t xml:space="preserve">BIT SEGURO</t>
  </si>
  <si>
    <t xml:space="preserve">ALPER CONSULTORIA  E CORRETORA DE SEGUROS S.A.</t>
  </si>
  <si>
    <t xml:space="preserve">TROCAFONE -  COMERCIALIZACAO DE APARELHOS  ELETRONICOS LTDA.</t>
  </si>
  <si>
    <t xml:space="preserve">ASTER SISTEMAS DE SERVICOS LTDA</t>
  </si>
  <si>
    <t xml:space="preserve">KOELLE LTDA -  EDUCACAO E CULTURA</t>
  </si>
  <si>
    <t xml:space="preserve">AGASUS S.A.</t>
  </si>
  <si>
    <t xml:space="preserve">HDI SEGUROS S.A.</t>
  </si>
  <si>
    <t xml:space="preserve">TEFWAY TECNOLOGIA EIRELI</t>
  </si>
  <si>
    <t xml:space="preserve">Herospark</t>
  </si>
  <si>
    <t xml:space="preserve">IBS  COMERCIALIZADORA LTDA.</t>
  </si>
  <si>
    <t xml:space="preserve">GPE CONSTRUTORA LTDA</t>
  </si>
  <si>
    <t xml:space="preserve">Brasmundi</t>
  </si>
  <si>
    <t xml:space="preserve">Segmenta Group</t>
  </si>
  <si>
    <t xml:space="preserve">Fomeco do Brasil</t>
  </si>
  <si>
    <t xml:space="preserve">Bullguer</t>
  </si>
  <si>
    <t xml:space="preserve">DATORA TELECOMUNICACOES LTDA</t>
  </si>
  <si>
    <t xml:space="preserve">IPNET</t>
  </si>
  <si>
    <t xml:space="preserve">DOCWAY  APLICATIVO PARA SERVICOS EM SAUDE  S.A.</t>
  </si>
  <si>
    <t xml:space="preserve">MBM</t>
  </si>
  <si>
    <t xml:space="preserve">Vivo</t>
  </si>
  <si>
    <t xml:space="preserve">Rezek</t>
  </si>
  <si>
    <t xml:space="preserve">Via Veneto</t>
  </si>
  <si>
    <t xml:space="preserve">RB</t>
  </si>
  <si>
    <t xml:space="preserve">VIDYA CORROSAO  ENGENHARIA S/A</t>
  </si>
  <si>
    <t xml:space="preserve">PREVPLAN EIRELI - ME</t>
  </si>
  <si>
    <t xml:space="preserve">CORA PAGAMENTOS  LTDA.</t>
  </si>
  <si>
    <t xml:space="preserve">OMNIBEES  SOLUCOES EM TECNOLOGIA E  MARKETING HOTELEIRO LTDA.</t>
  </si>
  <si>
    <t xml:space="preserve">MOVEIS RICCO LTDA</t>
  </si>
  <si>
    <t xml:space="preserve">GRAND CRU  IMPORTADORA LTDA.</t>
  </si>
  <si>
    <t xml:space="preserve">SUPERBID WEBSERVICES LTDA</t>
  </si>
  <si>
    <t xml:space="preserve">BX OUTSORCING SERVICOS ADMINISTRATIVOS LTDA</t>
  </si>
  <si>
    <t xml:space="preserve">ENVISIA GERENCIAMENTO DE ATIVOS E SERVICOS LTDA</t>
  </si>
  <si>
    <t xml:space="preserve">CONSIGAZ- DISTRIBUIDORA DE GAS LTDA</t>
  </si>
  <si>
    <t xml:space="preserve">PIRES E GONCALVES ADVOGADOS ASSOCIADOS</t>
  </si>
  <si>
    <t xml:space="preserve">RIO QUALITY COMERCIO DE ALIMENTOS LTDA</t>
  </si>
  <si>
    <t xml:space="preserve">ABC Contrução</t>
  </si>
  <si>
    <t xml:space="preserve">Alianza</t>
  </si>
  <si>
    <t xml:space="preserve">Rossi Assessoria</t>
  </si>
  <si>
    <t xml:space="preserve">Rhogan</t>
  </si>
  <si>
    <t xml:space="preserve">CIETEC - COMPLEXO  INDUSTRIAL ECO-TECNOLOGICO LTDA</t>
  </si>
  <si>
    <t xml:space="preserve">ASCENTY DATA  CENTERS E TELECOMUNICACOES S/A</t>
  </si>
  <si>
    <t xml:space="preserve">ABA</t>
  </si>
  <si>
    <t xml:space="preserve">Next Contabilidade</t>
  </si>
  <si>
    <t xml:space="preserve">RM Consulti</t>
  </si>
  <si>
    <t xml:space="preserve">MITSUI &amp; CO.  (BRASIL) S.A.</t>
  </si>
  <si>
    <t xml:space="preserve">DESKTOP - SIGMANET  COMUNICACAO MULTIMIDIA LTDA</t>
  </si>
  <si>
    <t xml:space="preserve">Liv Up</t>
  </si>
  <si>
    <t xml:space="preserve">NEXOOS DO BRASIL  TECNOLOGIA E SERVICOS LTDA.</t>
  </si>
  <si>
    <t xml:space="preserve">Accounce</t>
  </si>
  <si>
    <t xml:space="preserve">Almeida Contabilidade</t>
  </si>
  <si>
    <t xml:space="preserve">Sul Capital</t>
  </si>
  <si>
    <t xml:space="preserve">VOX CAPITAL  CONSULTORIA E ASSESSORIA LTDA.</t>
  </si>
  <si>
    <t xml:space="preserve">Marina Contábil</t>
  </si>
  <si>
    <t xml:space="preserve">HEADS ADVISERS MEMBERS HOLDING DO BRASIL LTDA</t>
  </si>
  <si>
    <t xml:space="preserve">CAPITAL SOCIAL CONTABILIDADE E GESTAO EIRELI</t>
  </si>
  <si>
    <t xml:space="preserve">ABI BELEM &amp; CIA LTDA</t>
  </si>
  <si>
    <t xml:space="preserve">Guia Contábil</t>
  </si>
  <si>
    <t xml:space="preserve">N-Ideas e VG8</t>
  </si>
  <si>
    <t xml:space="preserve">GNG ENGENHARIA LTDA</t>
  </si>
  <si>
    <t xml:space="preserve">Caras Brasil</t>
  </si>
  <si>
    <t xml:space="preserve">Contagil Contabilidade</t>
  </si>
  <si>
    <t xml:space="preserve">Horizon</t>
  </si>
  <si>
    <t xml:space="preserve">HIGIE PLUS COTTONBABY INDUSTRIA E COMERCIO LTDA</t>
  </si>
  <si>
    <t xml:space="preserve">GTM Chemicals</t>
  </si>
  <si>
    <t xml:space="preserve">INSTITUTO AYRTON SENNA</t>
  </si>
  <si>
    <t xml:space="preserve">EXECUTIVE AIR TAXI AEREO LTDA</t>
  </si>
  <si>
    <t xml:space="preserve">Leal Moreira</t>
  </si>
  <si>
    <t xml:space="preserve">CHROMO  INVESTIMENTOS LTDA.</t>
  </si>
  <si>
    <t xml:space="preserve">Totvs</t>
  </si>
  <si>
    <t xml:space="preserve">STONE PAGAMENTOS  S.A.</t>
  </si>
  <si>
    <t xml:space="preserve">RABBOT SERVICOS  DE TECNOLOGIA S.A.</t>
  </si>
  <si>
    <t xml:space="preserve">Consult Contábil</t>
  </si>
  <si>
    <t xml:space="preserve">Ascon Contabilidade</t>
  </si>
  <si>
    <t xml:space="preserve">ALUMIACO COMERCIO E INDUSTRIA LTDA</t>
  </si>
  <si>
    <t xml:space="preserve">ESCOPLAN -  ESCRITORIO CONTABIL PLANALTO S/S</t>
  </si>
  <si>
    <t xml:space="preserve">Crystal Contabilidade</t>
  </si>
  <si>
    <t xml:space="preserve">DCN OPTICA E CONSULTORIA EIRELI</t>
  </si>
  <si>
    <t xml:space="preserve">Mills Equipamentos</t>
  </si>
  <si>
    <t xml:space="preserve">SETECO SERVICOS  TECNICOS CONTABEIS - SOCIEDADE  SIMPLES</t>
  </si>
  <si>
    <t xml:space="preserve">ORLA RIO  CONCESSIONARIA LTDA.</t>
  </si>
  <si>
    <t xml:space="preserve">P2MC CONSULTORIA CONTABIL EIRELI</t>
  </si>
  <si>
    <t xml:space="preserve">DELTA BUSINESS COWORKING LTDA</t>
  </si>
  <si>
    <t xml:space="preserve">ALONG CONTABILIDADE LTDA</t>
  </si>
  <si>
    <t xml:space="preserve">Escritec</t>
  </si>
  <si>
    <t xml:space="preserve">Grupo Controller</t>
  </si>
  <si>
    <t xml:space="preserve">Contec</t>
  </si>
  <si>
    <t xml:space="preserve">Conad</t>
  </si>
  <si>
    <t xml:space="preserve">App Security (Conviso)</t>
  </si>
  <si>
    <t xml:space="preserve">VERDUS SERVICOS  PROFISSIONAIS DE CONTABILIDADE S/S  LTDA.</t>
  </si>
  <si>
    <t xml:space="preserve">Livance</t>
  </si>
  <si>
    <t xml:space="preserve">Omni Controladoria</t>
  </si>
  <si>
    <t xml:space="preserve">Positivo Solution</t>
  </si>
  <si>
    <t xml:space="preserve">TRR CORRETORA DE  SEGUROS LTDA.</t>
  </si>
  <si>
    <t xml:space="preserve">Aspro Seguros</t>
  </si>
  <si>
    <t xml:space="preserve">WOP CENTRO OESTE  TERCEIRIZACAO DE MAO-DE-OBRA E  SERVICOS LTD</t>
  </si>
  <si>
    <t xml:space="preserve">MINAS STONES MINERACAO LTDA</t>
  </si>
  <si>
    <t xml:space="preserve">GECAL INDUSTRIA E COMERCIO DE PRODUTOS MINERAIS LTDA</t>
  </si>
  <si>
    <t xml:space="preserve">CREDITCORP  SERVICOS CORPORATIVOS S.A.</t>
  </si>
  <si>
    <t xml:space="preserve">VULPI CONTRATACAO DE DESENVOLVEDORES LTDA</t>
  </si>
  <si>
    <t xml:space="preserve">Sin Group</t>
  </si>
  <si>
    <t xml:space="preserve">KATRIUM  INDUSTRIAS QUIMICAS S.A.</t>
  </si>
  <si>
    <t xml:space="preserve">GRI BRAZIL EVENTOS LTDA</t>
  </si>
  <si>
    <t xml:space="preserve">ARCO EDUCACAO S. A.</t>
  </si>
  <si>
    <t xml:space="preserve">PLENA INDUSTRIA DE FRALDAS EIRELI</t>
  </si>
  <si>
    <t xml:space="preserve">ISEC  SECURITIZADORA S.A.</t>
  </si>
  <si>
    <t xml:space="preserve">NPL BRASIL GESTAO DE ATIVOS FINANCEIROS LTDA</t>
  </si>
  <si>
    <t xml:space="preserve">GAUDIUM DESENVOLVIMENTO DE SOFTWARE LTDA</t>
  </si>
  <si>
    <t xml:space="preserve">Travel INN</t>
  </si>
  <si>
    <t xml:space="preserve">SEM PROCESSO  INTERMEDIACOES DE ACORDOS S.A</t>
  </si>
  <si>
    <t xml:space="preserve">FALCONI  CONSULTORES S.A.</t>
  </si>
  <si>
    <t xml:space="preserve">Edibel Contabilidade</t>
  </si>
  <si>
    <t xml:space="preserve">Brenner</t>
  </si>
  <si>
    <t xml:space="preserve">BGR Consuting</t>
  </si>
  <si>
    <t xml:space="preserve">Martin Brower</t>
  </si>
  <si>
    <t xml:space="preserve">Provisa Corretora</t>
  </si>
  <si>
    <t xml:space="preserve">NTW Contabilidade</t>
  </si>
  <si>
    <t xml:space="preserve">LUCCO FIT  REFEICOES LTDA.</t>
  </si>
  <si>
    <t xml:space="preserve">GR Group</t>
  </si>
  <si>
    <t xml:space="preserve">Planejamento Controle</t>
  </si>
  <si>
    <t xml:space="preserve">GC Security</t>
  </si>
  <si>
    <t xml:space="preserve">Digital Business</t>
  </si>
  <si>
    <t xml:space="preserve">Grupo DalBen</t>
  </si>
  <si>
    <t xml:space="preserve">Grand Brasil Concessionária</t>
  </si>
  <si>
    <t xml:space="preserve">PRADOLUX INDUSTRIA E COMERCIO LIMITADA</t>
  </si>
  <si>
    <t xml:space="preserve">LA  HAUS</t>
  </si>
  <si>
    <t xml:space="preserve">Azimute</t>
  </si>
  <si>
    <t xml:space="preserve">MOREIRA &amp; COELHO CONTABILIDADE</t>
  </si>
  <si>
    <t xml:space="preserve">PRO-SAUDE SERVICO  INTEGRADO EM MEDICINA LTDA</t>
  </si>
  <si>
    <t xml:space="preserve">NEW MASTER TURBO NET LTDA</t>
  </si>
  <si>
    <t xml:space="preserve">BPO INNOVA BRASIL  RJ SERVICOS CONTABEIS S/S LTDA</t>
  </si>
  <si>
    <t xml:space="preserve">Conductor (2o Contrato)</t>
  </si>
  <si>
    <t xml:space="preserve">Almeida Budoya Corretora</t>
  </si>
  <si>
    <t xml:space="preserve">BELAGRICOLA COMERCIO E REPRESENTACOES DE PRODUTOS AGRICOLAS</t>
  </si>
  <si>
    <t xml:space="preserve">DAS, POSADAS E  VECINO</t>
  </si>
  <si>
    <t xml:space="preserve">OXE Energia</t>
  </si>
  <si>
    <t xml:space="preserve">ALLSERVICE MANUTENCAO LTDA</t>
  </si>
  <si>
    <t xml:space="preserve">WELEDA DO BRASIL LABORATORIO E FARMACIA LTDA</t>
  </si>
  <si>
    <t xml:space="preserve">RNP - Rede Nacional de Ensino</t>
  </si>
  <si>
    <t xml:space="preserve">Rio Energy</t>
  </si>
  <si>
    <t xml:space="preserve">PITZI.COM.BR  REPARACAO E MANUTENCAO DE  EQUIPAMENTOS ELETRONI</t>
  </si>
  <si>
    <t xml:space="preserve">Camlin Fine Sciences</t>
  </si>
  <si>
    <t xml:space="preserve">Tembici</t>
  </si>
  <si>
    <t xml:space="preserve">NEURON SERVIÇOS ADMINISTRATIVOS LTDA</t>
  </si>
  <si>
    <t xml:space="preserve">SKZ CONTABILIDADE  LTDA.</t>
  </si>
  <si>
    <t xml:space="preserve">CONEXA SAUDE  SERVICOS MEDICOS LTDA.</t>
  </si>
  <si>
    <t xml:space="preserve">CONFECCOES CHILDREN LTDA</t>
  </si>
  <si>
    <t xml:space="preserve">Impperial Empreendimentos</t>
  </si>
  <si>
    <t xml:space="preserve">UNIMED PELOTAS/RS  COOPERATIVA DE ASSISTENCIA A  SAUDE LTDA</t>
  </si>
  <si>
    <t xml:space="preserve">ALKO DO BRASIL INDUSTRIA E COMERCIO LTDA</t>
  </si>
  <si>
    <t xml:space="preserve">Hotel Urbano - Hurb</t>
  </si>
  <si>
    <t xml:space="preserve">REDE D´OR</t>
  </si>
  <si>
    <t xml:space="preserve">CARDIF DO BRASIL  VIDA E PREVIDENCIA S/A</t>
  </si>
  <si>
    <t xml:space="preserve">INMETRICS S/A</t>
  </si>
  <si>
    <t xml:space="preserve">PASCHOALOTTO  SERVICOS FINANCEIROS S/A</t>
  </si>
  <si>
    <t xml:space="preserve">Gumz</t>
  </si>
  <si>
    <t xml:space="preserve">PRAGMA GESTAO DE PATRIMONIO LTDA</t>
  </si>
  <si>
    <t xml:space="preserve">BPO Innova (Interno)</t>
  </si>
  <si>
    <t xml:space="preserve">COLUMBIA  SEGURANCA E VIGILANCIA PATRIMONIAL  LTDA.</t>
  </si>
  <si>
    <t xml:space="preserve">HIDALGO EMPREENDIMENTOS LTDA</t>
  </si>
  <si>
    <t xml:space="preserve">Nitro Química</t>
  </si>
  <si>
    <t xml:space="preserve">VOGLER  INGREDIENTS LTDA.</t>
  </si>
  <si>
    <t xml:space="preserve">Indústria Santa Clara</t>
  </si>
  <si>
    <t xml:space="preserve">COMFRIO SOLUCOES  LOGISTICAS S/A</t>
  </si>
  <si>
    <t xml:space="preserve">DMS ORGANIZACAO EMPRESARIAL EIRELI</t>
  </si>
  <si>
    <t xml:space="preserve">CERVEJARIA CIDADE  IMPERIAL S.A.</t>
  </si>
  <si>
    <t xml:space="preserve">BELVITUR VIAGENS E TURISMO LTDA</t>
  </si>
  <si>
    <t xml:space="preserve">A CREDILAR LTDA</t>
  </si>
  <si>
    <t xml:space="preserve">VITOPEL DO BRASIL LTDA</t>
  </si>
  <si>
    <t xml:space="preserve">Jeripar</t>
  </si>
  <si>
    <t xml:space="preserve">LIPPAUS DISTRIBUICAO EIRELI</t>
  </si>
  <si>
    <t xml:space="preserve">Green4t</t>
  </si>
  <si>
    <t xml:space="preserve">ACAO EDUCACIONAL CLARETIANA</t>
  </si>
  <si>
    <t xml:space="preserve">CREDITAS SOLUCOES  FINANCEIRAS LTDA.</t>
  </si>
  <si>
    <t xml:space="preserve">TEADIT INDUSTRIA E COMERCIO LTDA</t>
  </si>
  <si>
    <t xml:space="preserve">SELIA - SERVICOS DE  GESTAO EMPRESARIAL LTDA</t>
  </si>
  <si>
    <t xml:space="preserve">SABARA QUIMICOS E  INGREDIENTES S/A</t>
  </si>
  <si>
    <t xml:space="preserve">AUXIN GESTAO INTELIGENTE LTDA</t>
  </si>
  <si>
    <t xml:space="preserve">TULIPIA INDUSTRIA E COMERCIO LTDA</t>
  </si>
  <si>
    <t xml:space="preserve">ON TIME EXPRESS  LOGISTICA E TRANSPORTES S.A.</t>
  </si>
  <si>
    <t xml:space="preserve">SER EDUCACIONAL S. A.</t>
  </si>
  <si>
    <t xml:space="preserve">MERCOPAMPA TRANSPORTES LTDA</t>
  </si>
  <si>
    <t xml:space="preserve">Atrial Saúde</t>
  </si>
  <si>
    <t xml:space="preserve">NEORUBBER INDUSTRIA DE SANDALIAS LTDA</t>
  </si>
  <si>
    <t xml:space="preserve">FLEMING SERVICOS EDUCACIONAIS LTDA</t>
  </si>
  <si>
    <t xml:space="preserve">XP Investimentos</t>
  </si>
  <si>
    <t xml:space="preserve">ACTIVAS PLASTICOS INDUSTRIAIS LTDA</t>
  </si>
  <si>
    <t xml:space="preserve">BANCO VOTORANTIM  S.A.</t>
  </si>
  <si>
    <t xml:space="preserve">PERSON CONSULTORIA CONTABIL LTDA</t>
  </si>
  <si>
    <t xml:space="preserve">Milenium Comercial</t>
  </si>
  <si>
    <t xml:space="preserve">BRDU CAMPO GRANDE 01 EMPREENDIMENTOS LTDA</t>
  </si>
  <si>
    <t xml:space="preserve">ACESSO SOLUCOES  DE PAGAMENTO S.A.</t>
  </si>
  <si>
    <t xml:space="preserve">Conlog</t>
  </si>
  <si>
    <t xml:space="preserve">Prime Control</t>
  </si>
  <si>
    <t xml:space="preserve">VETBR SAUDE  ANIMAL LTDA.</t>
  </si>
  <si>
    <t xml:space="preserve">MERCOS SIMPLEST</t>
  </si>
  <si>
    <t xml:space="preserve">RP1 RESTAURANTE LTDA</t>
  </si>
  <si>
    <t xml:space="preserve">LOJAS LIVIA COSMETICOS LTDA</t>
  </si>
  <si>
    <t xml:space="preserve">GRUPO DE MODA  SOMA S.A.</t>
  </si>
  <si>
    <t xml:space="preserve">SUPERBAC  BIOTECHNOLOGY SOLUTIONS S.A.</t>
  </si>
  <si>
    <t xml:space="preserve">PANIFICIO MALLET LTDA</t>
  </si>
  <si>
    <t xml:space="preserve">AMAZON VEICULOS E PECAS LTDA</t>
  </si>
  <si>
    <t xml:space="preserve">ASQ SAUDE CONSULTORIA EMPRESARIAL LTDA</t>
  </si>
  <si>
    <t xml:space="preserve">CHARAO BV  CONTADORES S/S</t>
  </si>
  <si>
    <t xml:space="preserve">ACQIO HOLDING  PARTICIPACOES S.A.</t>
  </si>
  <si>
    <t xml:space="preserve">Sorte Online</t>
  </si>
  <si>
    <t xml:space="preserve">MOVILE BRASIL  HOLDINGS LTDA.</t>
  </si>
  <si>
    <t xml:space="preserve">ROIT INNOVATION  DESENVOLVIMENTO S/A</t>
  </si>
  <si>
    <t xml:space="preserve">Grupo Mateus</t>
  </si>
  <si>
    <t xml:space="preserve">TCP - TERMINAL DE  CONTEINERES DE PARANAGUA S/A</t>
  </si>
  <si>
    <t xml:space="preserve">BGMRODOTEC TECNOLOGIA E INFORMATICA S.A.</t>
  </si>
  <si>
    <t xml:space="preserve">VENDEMMIA COMERCIO INTERNACIONAL LTDA</t>
  </si>
  <si>
    <t xml:space="preserve">RAIZ EDUCACAO S.A.</t>
  </si>
  <si>
    <t xml:space="preserve">SIATT - ENGENHARIA,  INDUSTRIA E COMERCIO LTDA</t>
  </si>
  <si>
    <t xml:space="preserve">GRUPO CETEC -  ASSESSORIA EMPRESARIAL LTDA</t>
  </si>
  <si>
    <t xml:space="preserve">Chama The App</t>
  </si>
  <si>
    <t xml:space="preserve">BEABISA AGRICULTURA LTDA</t>
  </si>
  <si>
    <t xml:space="preserve">ATEC COMERCIO,  IMPORTACAO E REPRESENTACAO LTDA</t>
  </si>
  <si>
    <t xml:space="preserve">TAXMAP  PLANEJAMENTO E CONSULTORIA  TRIBUTARIA LTDA.</t>
  </si>
  <si>
    <t xml:space="preserve">GRUPO EPICUS (novo)</t>
  </si>
  <si>
    <t xml:space="preserve">Prolife</t>
  </si>
  <si>
    <t xml:space="preserve">Souza Rocha</t>
  </si>
  <si>
    <t xml:space="preserve">FortBrasil</t>
  </si>
  <si>
    <t xml:space="preserve">BESINS HEALTHCARE BRASIL COMERCIAL E DISTRIBUIDORA DE MEDICA</t>
  </si>
  <si>
    <t xml:space="preserve">Vainet</t>
  </si>
  <si>
    <t xml:space="preserve">I4PRO INFORMATICA LTDA</t>
  </si>
  <si>
    <t xml:space="preserve">BURGUER KING</t>
  </si>
  <si>
    <t xml:space="preserve">ELEVA EDUCAÇÃO</t>
  </si>
  <si>
    <t xml:space="preserve">ZENVIA</t>
  </si>
  <si>
    <t xml:space="preserve">DAVITA KIDNEY CARE</t>
  </si>
  <si>
    <t xml:space="preserve">THE WOODBRIDGE</t>
  </si>
  <si>
    <t xml:space="preserve">GRUPO ROCKS</t>
  </si>
  <si>
    <t xml:space="preserve">DA HORTA PRA PORTA</t>
  </si>
  <si>
    <t xml:space="preserve">COLSON GROUP</t>
  </si>
  <si>
    <t xml:space="preserve">GRUPO GUANABARA</t>
  </si>
  <si>
    <t xml:space="preserve">B DROPS</t>
  </si>
  <si>
    <t xml:space="preserve">CONSTRUTORA JL</t>
  </si>
  <si>
    <t xml:space="preserve">EUROTEC/EURONUTRI</t>
  </si>
  <si>
    <t xml:space="preserve">TAUÁ HOTELS</t>
  </si>
  <si>
    <t xml:space="preserve">McDonalds</t>
  </si>
  <si>
    <t xml:space="preserve">UNICOBA</t>
  </si>
  <si>
    <t xml:space="preserve">Poliedro Educação</t>
  </si>
  <si>
    <t xml:space="preserve">Hinode</t>
  </si>
  <si>
    <t xml:space="preserve">Archroma</t>
  </si>
  <si>
    <t xml:space="preserve">Diffucap Chemobras</t>
  </si>
  <si>
    <t xml:space="preserve">CRD Medicina</t>
  </si>
  <si>
    <t xml:space="preserve">Balestro</t>
  </si>
  <si>
    <t xml:space="preserve">Artemoboli</t>
  </si>
  <si>
    <t xml:space="preserve">Intelipost</t>
  </si>
  <si>
    <t xml:space="preserve">KMM</t>
  </si>
  <si>
    <t xml:space="preserve">Flashapp</t>
  </si>
  <si>
    <t xml:space="preserve">Synapses</t>
  </si>
  <si>
    <t xml:space="preserve">Apriori Brazil</t>
  </si>
  <si>
    <t xml:space="preserve">Rappi Colombia</t>
  </si>
  <si>
    <t xml:space="preserve">Linio LATAM</t>
  </si>
  <si>
    <t xml:space="preserve">Cia Athletica</t>
  </si>
  <si>
    <t xml:space="preserve">Indiana Transportes</t>
  </si>
  <si>
    <t xml:space="preserve">Café do Sitio Ind</t>
  </si>
  <si>
    <t xml:space="preserve">Innovazione</t>
  </si>
  <si>
    <t xml:space="preserve">Copini Group</t>
  </si>
  <si>
    <t xml:space="preserve">Localix</t>
  </si>
  <si>
    <t xml:space="preserve">Camargo Cia</t>
  </si>
  <si>
    <t xml:space="preserve">Worthix</t>
  </si>
  <si>
    <t xml:space="preserve">Helisul</t>
  </si>
  <si>
    <t xml:space="preserve">Grupo Baumgart</t>
  </si>
  <si>
    <t xml:space="preserve">Ocean Pact</t>
  </si>
  <si>
    <t xml:space="preserve">Merama</t>
  </si>
  <si>
    <t xml:space="preserve">Benevix Adm</t>
  </si>
  <si>
    <t xml:space="preserve">Gouvea Ecosystem</t>
  </si>
  <si>
    <t xml:space="preserve">Pecista</t>
  </si>
  <si>
    <t xml:space="preserve">BXBlue</t>
  </si>
  <si>
    <t xml:space="preserve">HPS Consultoria</t>
  </si>
  <si>
    <t xml:space="preserve">J&amp;F INVESTIMENTOS S.A</t>
  </si>
  <si>
    <t xml:space="preserve">PICPAY SERVICOS S.A</t>
  </si>
  <si>
    <t xml:space="preserve">AMBAR ENERGIA LTDA</t>
  </si>
  <si>
    <t xml:space="preserve">CANAL RURAL PRODUCOES LTDA</t>
  </si>
  <si>
    <t xml:space="preserve">FLORA URBANISMO LTDA.</t>
  </si>
  <si>
    <t xml:space="preserve">Dia Group</t>
  </si>
  <si>
    <t xml:space="preserve">Ecopetrol</t>
  </si>
  <si>
    <t xml:space="preserve">Dentsply Sirona</t>
  </si>
  <si>
    <t xml:space="preserve">Solinftec</t>
  </si>
  <si>
    <t xml:space="preserve">Accesstage</t>
  </si>
  <si>
    <t xml:space="preserve">Maxi Brasil</t>
  </si>
  <si>
    <t xml:space="preserve">Solstar</t>
  </si>
  <si>
    <t xml:space="preserve">Global Química &amp; Moda</t>
  </si>
  <si>
    <t xml:space="preserve">Nossa Fruta Brasil</t>
  </si>
  <si>
    <t xml:space="preserve">Kyte</t>
  </si>
  <si>
    <t xml:space="preserve">Kavak</t>
  </si>
  <si>
    <t xml:space="preserve">Casino</t>
  </si>
  <si>
    <t xml:space="preserve">Zinobe</t>
  </si>
  <si>
    <t xml:space="preserve">Kitchen Center</t>
  </si>
  <si>
    <t xml:space="preserve">Teltec Solutions</t>
  </si>
  <si>
    <t xml:space="preserve">TradersClub</t>
  </si>
  <si>
    <t xml:space="preserve">Hotmart</t>
  </si>
  <si>
    <t xml:space="preserve">Meliuz - Novo negócio</t>
  </si>
  <si>
    <t xml:space="preserve">Reche Frotas</t>
  </si>
  <si>
    <t xml:space="preserve">Wine - E-Commerce de Vinhos S.A | 20/04/2021</t>
  </si>
  <si>
    <t xml:space="preserve">Universidade de Vassouras | 27/04/2021</t>
  </si>
  <si>
    <t xml:space="preserve">Banco Inter - Novo negócio</t>
  </si>
  <si>
    <t xml:space="preserve">Green Superfood - Novo negócio</t>
  </si>
  <si>
    <t xml:space="preserve">Rudnik</t>
  </si>
  <si>
    <t xml:space="preserve">GeekHunter | 08/06/2021</t>
  </si>
  <si>
    <t xml:space="preserve">Grupo Senff</t>
  </si>
  <si>
    <t xml:space="preserve">Leitesol Indústria e Comércio S.A. | 10/06/2021</t>
  </si>
  <si>
    <t xml:space="preserve">Gentil Negócios - Novo negócio</t>
  </si>
  <si>
    <t xml:space="preserve">ABC da Construção - Novo negócio</t>
  </si>
  <si>
    <t xml:space="preserve">FI Group | 13/05/2021</t>
  </si>
  <si>
    <t xml:space="preserve">Zé Delivery</t>
  </si>
  <si>
    <t xml:space="preserve">Luminae Energia - Novo negócio</t>
  </si>
  <si>
    <t xml:space="preserve">labsit | 09/06/2021</t>
  </si>
  <si>
    <t xml:space="preserve">VB Alimentos</t>
  </si>
  <si>
    <t xml:space="preserve">Vinci Partners</t>
  </si>
  <si>
    <t xml:space="preserve">Socicam</t>
  </si>
  <si>
    <t xml:space="preserve">Atem</t>
  </si>
  <si>
    <t xml:space="preserve">Grupo Masutti</t>
  </si>
  <si>
    <t xml:space="preserve">Grupo Solpanamby</t>
  </si>
  <si>
    <t xml:space="preserve">RecargaPay</t>
  </si>
  <si>
    <t xml:space="preserve">CEI Energética</t>
  </si>
  <si>
    <t xml:space="preserve">Gehaka</t>
  </si>
  <si>
    <t xml:space="preserve">BVSP</t>
  </si>
  <si>
    <t xml:space="preserve">Rech Comércio</t>
  </si>
  <si>
    <t xml:space="preserve">Involves</t>
  </si>
  <si>
    <t xml:space="preserve">Norden Plano de Saúde</t>
  </si>
  <si>
    <t xml:space="preserve">Civitt</t>
  </si>
  <si>
    <t xml:space="preserve">Runway Life Place</t>
  </si>
  <si>
    <t xml:space="preserve">Open-Co (Rebel + Geru)</t>
  </si>
  <si>
    <t xml:space="preserve">IRB Brasil</t>
  </si>
  <si>
    <t xml:space="preserve">Grupo Ferroeste</t>
  </si>
  <si>
    <t xml:space="preserve">Nstech</t>
  </si>
  <si>
    <t xml:space="preserve">Teak Resources</t>
  </si>
  <si>
    <t xml:space="preserve">Chillibeans</t>
  </si>
  <si>
    <t xml:space="preserve">Biotrop</t>
  </si>
  <si>
    <t xml:space="preserve">JAVEP</t>
  </si>
  <si>
    <t xml:space="preserve">Track.com</t>
  </si>
  <si>
    <t xml:space="preserve">Cepêra</t>
  </si>
  <si>
    <t xml:space="preserve">Quanto</t>
  </si>
  <si>
    <t xml:space="preserve">Solubio</t>
  </si>
  <si>
    <t xml:space="preserve">Eletrosolda</t>
  </si>
  <si>
    <t xml:space="preserve">AEVO</t>
  </si>
  <si>
    <t xml:space="preserve">Nuuvem</t>
  </si>
  <si>
    <t xml:space="preserve">FVO Alimentos</t>
  </si>
  <si>
    <t xml:space="preserve">Grupo Liola</t>
  </si>
  <si>
    <t xml:space="preserve">Heating Cooling (new)</t>
  </si>
  <si>
    <t xml:space="preserve">Dome Serviços Integrados</t>
  </si>
  <si>
    <t xml:space="preserve">Agroterenas</t>
  </si>
  <si>
    <t xml:space="preserve">Oceânica</t>
  </si>
  <si>
    <t xml:space="preserve">Cocatrel</t>
  </si>
  <si>
    <t xml:space="preserve">JM Transportes</t>
  </si>
  <si>
    <t xml:space="preserve">Eucatur</t>
  </si>
  <si>
    <t xml:space="preserve">C&amp;A</t>
  </si>
  <si>
    <t xml:space="preserve">Fleet Solutions</t>
  </si>
  <si>
    <t xml:space="preserve">The Outcast Ventures</t>
  </si>
  <si>
    <t xml:space="preserve">Esfera Energia</t>
  </si>
  <si>
    <t xml:space="preserve">Seedcorp</t>
  </si>
  <si>
    <t xml:space="preserve">Globo Ventures</t>
  </si>
  <si>
    <t xml:space="preserve">Lewis Energy</t>
  </si>
  <si>
    <t xml:space="preserve">Bradescard (México)</t>
  </si>
  <si>
    <t xml:space="preserve">CREB</t>
  </si>
  <si>
    <t xml:space="preserve">Fazenda Futuro</t>
  </si>
  <si>
    <t xml:space="preserve">Buriti</t>
  </si>
  <si>
    <t xml:space="preserve">ISH Tecnologia</t>
  </si>
  <si>
    <t xml:space="preserve">IPT SP</t>
  </si>
  <si>
    <t xml:space="preserve">International Meal Company</t>
  </si>
  <si>
    <t xml:space="preserve">Cacau Show</t>
  </si>
  <si>
    <t xml:space="preserve">Nuvini</t>
  </si>
  <si>
    <t xml:space="preserve">Bemobi</t>
  </si>
  <si>
    <t xml:space="preserve">Sensedia</t>
  </si>
  <si>
    <t xml:space="preserve">FEALQ</t>
  </si>
  <si>
    <t xml:space="preserve">Omnilink</t>
  </si>
  <si>
    <t xml:space="preserve">Solides Tecnologia</t>
  </si>
  <si>
    <t xml:space="preserve">Dux Nutrition</t>
  </si>
  <si>
    <t xml:space="preserve">Pneusboni</t>
  </si>
  <si>
    <t xml:space="preserve">ED Tecnologia</t>
  </si>
  <si>
    <t xml:space="preserve">BCS Armazens</t>
  </si>
  <si>
    <t xml:space="preserve">Trixlog</t>
  </si>
  <si>
    <t xml:space="preserve">D1 Bank</t>
  </si>
  <si>
    <t xml:space="preserve">Opty</t>
  </si>
  <si>
    <t xml:space="preserve">Grupo EPO</t>
  </si>
  <si>
    <t xml:space="preserve">Cromai</t>
  </si>
  <si>
    <t xml:space="preserve">JusBrasil</t>
  </si>
  <si>
    <t xml:space="preserve">Limppano SA</t>
  </si>
  <si>
    <t xml:space="preserve">Mitre Realty</t>
  </si>
  <si>
    <t xml:space="preserve">Sallve</t>
  </si>
  <si>
    <t xml:space="preserve">Vitru</t>
  </si>
  <si>
    <t xml:space="preserve">AlfaCon Concursos</t>
  </si>
  <si>
    <t xml:space="preserve">Corporativo ICSI</t>
  </si>
  <si>
    <t xml:space="preserve">BMPI</t>
  </si>
  <si>
    <t xml:space="preserve">Grupo Elopar</t>
  </si>
  <si>
    <t xml:space="preserve">Grupo Card</t>
  </si>
  <si>
    <t xml:space="preserve">BMQ Holding</t>
  </si>
  <si>
    <t xml:space="preserve">Arena Porto Alegre</t>
  </si>
  <si>
    <t xml:space="preserve">Grupo Intelli</t>
  </si>
  <si>
    <t xml:space="preserve">Cesbe S.A</t>
  </si>
  <si>
    <t xml:space="preserve">TutiPlast</t>
  </si>
  <si>
    <t xml:space="preserve">Arezzo &amp; Co</t>
  </si>
  <si>
    <t xml:space="preserve">Superdigital</t>
  </si>
  <si>
    <t xml:space="preserve">Letrus</t>
  </si>
  <si>
    <t xml:space="preserve">Mundial Florestal</t>
  </si>
  <si>
    <t xml:space="preserve">OBER S.A</t>
  </si>
  <si>
    <t xml:space="preserve">Share Student Living</t>
  </si>
  <si>
    <t xml:space="preserve">Grupo Melo Cordeiro</t>
  </si>
  <si>
    <t xml:space="preserve">Croda Crop Care</t>
  </si>
  <si>
    <t xml:space="preserve">Linte</t>
  </si>
  <si>
    <t xml:space="preserve">Blue3</t>
  </si>
  <si>
    <t xml:space="preserve">Premium Park Estacionamento</t>
  </si>
  <si>
    <t xml:space="preserve">Proxxima Telecomunicações</t>
  </si>
  <si>
    <t xml:space="preserve">Mercado Bitcoin</t>
  </si>
  <si>
    <t xml:space="preserve">Matrix Energia</t>
  </si>
  <si>
    <t xml:space="preserve">D'or Consultoria</t>
  </si>
  <si>
    <t xml:space="preserve">Dori Alimentos</t>
  </si>
  <si>
    <t xml:space="preserve">Mobibrasil Transporte São Paulo</t>
  </si>
  <si>
    <t xml:space="preserve">Agrojem</t>
  </si>
  <si>
    <t xml:space="preserve">Facily</t>
  </si>
  <si>
    <t xml:space="preserve">Trelac</t>
  </si>
  <si>
    <t xml:space="preserve">Magnum Tires</t>
  </si>
  <si>
    <t xml:space="preserve">Suno Research</t>
  </si>
  <si>
    <t xml:space="preserve">Amaggi</t>
  </si>
  <si>
    <t xml:space="preserve">Nortene Plásticos</t>
  </si>
  <si>
    <t xml:space="preserve">MCM Telecom Mexico</t>
  </si>
  <si>
    <t xml:space="preserve">Get Ninjas</t>
  </si>
  <si>
    <t xml:space="preserve">Imbera Brasil</t>
  </si>
  <si>
    <t xml:space="preserve">E-core</t>
  </si>
  <si>
    <t xml:space="preserve">SuperSim</t>
  </si>
  <si>
    <t xml:space="preserve">Foxbit</t>
  </si>
  <si>
    <t xml:space="preserve">A5 Solutions</t>
  </si>
  <si>
    <t xml:space="preserve">Amend</t>
  </si>
  <si>
    <t xml:space="preserve">InfoStore</t>
  </si>
  <si>
    <t xml:space="preserve">Satelital</t>
  </si>
  <si>
    <t xml:space="preserve">Superbid (2º contrato)</t>
  </si>
  <si>
    <t xml:space="preserve">Qestra Tecnologia</t>
  </si>
  <si>
    <t xml:space="preserve">Grupo GSH</t>
  </si>
  <si>
    <t xml:space="preserve">Tambasa Atacadistas</t>
  </si>
  <si>
    <t xml:space="preserve">Shoulder</t>
  </si>
  <si>
    <t xml:space="preserve">Athon</t>
  </si>
  <si>
    <t xml:space="preserve">MV Sistemas Hosp</t>
  </si>
  <si>
    <t xml:space="preserve">Estel Serviços Industriais</t>
  </si>
  <si>
    <t xml:space="preserve">Gazit Brasil</t>
  </si>
  <si>
    <t xml:space="preserve">FCB Brasil</t>
  </si>
  <si>
    <t xml:space="preserve">Tempest Security</t>
  </si>
  <si>
    <t xml:space="preserve">Monte Rodovias</t>
  </si>
  <si>
    <t xml:space="preserve">INPLAC S.A.</t>
  </si>
  <si>
    <t xml:space="preserve">CERC Central de Recebíveis S.A.</t>
  </si>
  <si>
    <t xml:space="preserve">Lendico/Provu</t>
  </si>
  <si>
    <t xml:space="preserve">Abrapp</t>
  </si>
  <si>
    <t xml:space="preserve">MRO Logistics</t>
  </si>
  <si>
    <t xml:space="preserve">Revelo</t>
  </si>
  <si>
    <t xml:space="preserve">TD</t>
  </si>
  <si>
    <t xml:space="preserve">União Animal</t>
  </si>
  <si>
    <t xml:space="preserve">Miniso - Latam</t>
  </si>
  <si>
    <t xml:space="preserve">Grupo Polak</t>
  </si>
  <si>
    <t xml:space="preserve">Tertius</t>
  </si>
  <si>
    <t xml:space="preserve">Solfácil</t>
  </si>
  <si>
    <t xml:space="preserve">Accorinvest</t>
  </si>
  <si>
    <t xml:space="preserve">Medartis</t>
  </si>
  <si>
    <t xml:space="preserve">Neowrk</t>
  </si>
  <si>
    <t xml:space="preserve">Seja Robusta</t>
  </si>
  <si>
    <t xml:space="preserve">Smzto Participações</t>
  </si>
  <si>
    <t xml:space="preserve">Sindifisco</t>
  </si>
  <si>
    <t xml:space="preserve">Espaçolaser</t>
  </si>
  <si>
    <t xml:space="preserve">LTM Fidelidade</t>
  </si>
  <si>
    <t xml:space="preserve">Kepler Weber</t>
  </si>
  <si>
    <t xml:space="preserve">Altera&amp;Ocyan</t>
  </si>
  <si>
    <t xml:space="preserve">Frete.com</t>
  </si>
  <si>
    <t xml:space="preserve">DTM Marketing</t>
  </si>
  <si>
    <t xml:space="preserve">Effective Marketing</t>
  </si>
  <si>
    <t xml:space="preserve">Top Internacional</t>
  </si>
  <si>
    <t xml:space="preserve">Randon Brasil</t>
  </si>
  <si>
    <t xml:space="preserve">Grupo SBF</t>
  </si>
  <si>
    <t xml:space="preserve">Grupo DASA</t>
  </si>
  <si>
    <t xml:space="preserve">INTS</t>
  </si>
  <si>
    <t xml:space="preserve">BRASAS</t>
  </si>
  <si>
    <t xml:space="preserve">HVEX</t>
  </si>
  <si>
    <t xml:space="preserve">Soprano</t>
  </si>
  <si>
    <t xml:space="preserve">Cubos Tecnologia</t>
  </si>
  <si>
    <t xml:space="preserve">Malai Manso Resort</t>
  </si>
  <si>
    <t xml:space="preserve">Olho do Dono Tecnologia</t>
  </si>
  <si>
    <t xml:space="preserve">Patagonian US CORP</t>
  </si>
  <si>
    <t xml:space="preserve">ICONIC (Ipiranga e Texaco)</t>
  </si>
  <si>
    <t xml:space="preserve">Hospital Care</t>
  </si>
  <si>
    <t xml:space="preserve">Kangu</t>
  </si>
  <si>
    <t xml:space="preserve">EX</t>
  </si>
  <si>
    <t xml:space="preserve">PRONEP</t>
  </si>
  <si>
    <t xml:space="preserve">DOTZ</t>
  </si>
  <si>
    <t xml:space="preserve">EXPOCREDIT</t>
  </si>
  <si>
    <t xml:space="preserve">MAXMILHAS</t>
  </si>
  <si>
    <t xml:space="preserve">ELETROBRAS</t>
  </si>
  <si>
    <t xml:space="preserve">GRUPO JCPM</t>
  </si>
  <si>
    <t xml:space="preserve">ACCENTURE</t>
  </si>
  <si>
    <t xml:space="preserve">Avivar Alimentos</t>
  </si>
  <si>
    <t xml:space="preserve">CM Tecnologia</t>
  </si>
  <si>
    <t xml:space="preserve">Sunshine Bouquet</t>
  </si>
  <si>
    <t xml:space="preserve">Priner</t>
  </si>
  <si>
    <t xml:space="preserve">Evoltz Participações</t>
  </si>
  <si>
    <t xml:space="preserve">Rio + Saneamento</t>
  </si>
  <si>
    <t xml:space="preserve">Mitsui Gas</t>
  </si>
  <si>
    <t xml:space="preserve">Liderança Cobranças</t>
  </si>
  <si>
    <t xml:space="preserve">Takao do Brasil</t>
  </si>
  <si>
    <t xml:space="preserve">Caju Beneficios</t>
  </si>
  <si>
    <t xml:space="preserve">Alstra Tecnologias</t>
  </si>
  <si>
    <t xml:space="preserve">MIP</t>
  </si>
  <si>
    <t xml:space="preserve">Timbro</t>
  </si>
  <si>
    <t xml:space="preserve">Evino</t>
  </si>
  <si>
    <t xml:space="preserve">BANCO BS2 S.A.</t>
  </si>
  <si>
    <t xml:space="preserve">BAUMER S A</t>
  </si>
  <si>
    <t xml:space="preserve">BRAMEX COMERCIO E SERVICOS LTDA</t>
  </si>
  <si>
    <t xml:space="preserve">BRAVO CAMINHOES E EMPREENDIMENTOS LTDA</t>
  </si>
  <si>
    <t xml:space="preserve">BRK S.A. CREDITO FINANCIAMENTO E INVESTIMENTO</t>
  </si>
  <si>
    <t xml:space="preserve">HCC- PROJETOS ELETRICOS S/A</t>
  </si>
  <si>
    <t xml:space="preserve">PRO SOLUTTI CONSULTORIA E INVESTIMENTOS EM ATIVOS JUDICIAIS</t>
  </si>
  <si>
    <t xml:space="preserve">HOY TRABAJAS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</si>
</sst>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mm/yy"/>
    <numFmt numFmtId="167" formatCode="_(* #,##0.00_);_(* \(#,##0.00\);_(* \-??_);_(@_)"/>
    <numFmt numFmtId="168" formatCode="_(* #,##0_);_(* \(#,##0\);_(* \-??_);_(@_)"/>
    <numFmt numFmtId="169" formatCode="0.00%"/>
    <numFmt numFmtId="170" formatCode="##,###.0\x"/>
    <numFmt numFmtId="171" formatCode="dd/mm/yyyy"/>
    <numFmt numFmtId="172" formatCode="m/d/yyyy"/>
  </numFmts>
  <fonts count="3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0"/>
      <color rgb="FFB8BCC5"/>
      <name val="Arial"/>
      <family val="0"/>
      <charset val="1"/>
    </font>
    <font>
      <b val="true"/>
      <sz val="12"/>
      <name val="Calibri"/>
      <family val="0"/>
      <charset val="1"/>
    </font>
    <font>
      <sz val="11"/>
      <color rgb="FF000000"/>
      <name val="Calibri"/>
      <family val="2"/>
      <charset val="1"/>
    </font>
    <font>
      <b val="true"/>
      <sz val="16"/>
      <name val="Calibri"/>
      <family val="0"/>
      <charset val="1"/>
    </font>
    <font>
      <sz val="10"/>
      <color rgb="FF0070C0"/>
      <name val="Calibri"/>
      <family val="0"/>
      <charset val="1"/>
    </font>
    <font>
      <b val="true"/>
      <sz val="10"/>
      <name val="Calibri"/>
      <family val="0"/>
      <charset val="1"/>
    </font>
    <font>
      <sz val="10"/>
      <name val="Calibri"/>
      <family val="0"/>
      <charset val="1"/>
    </font>
    <font>
      <sz val="10"/>
      <color rgb="FFFF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10"/>
      <color rgb="FF0070C0"/>
      <name val="Calibri"/>
      <family val="0"/>
      <charset val="1"/>
    </font>
    <font>
      <sz val="11"/>
      <color rgb="FF0070C0"/>
      <name val="Calibri"/>
      <family val="2"/>
      <charset val="1"/>
    </font>
    <font>
      <sz val="10"/>
      <color rgb="FFBFBFBF"/>
      <name val="Calibri"/>
      <family val="0"/>
      <charset val="1"/>
    </font>
    <font>
      <sz val="10"/>
      <color rgb="FFD9D9D9"/>
      <name val="Calibri"/>
      <family val="0"/>
      <charset val="1"/>
    </font>
    <font>
      <sz val="11"/>
      <color rgb="FF0070C0"/>
      <name val="Calibri"/>
      <family val="0"/>
      <charset val="1"/>
    </font>
    <font>
      <sz val="11"/>
      <name val="Calibri"/>
      <family val="0"/>
      <charset val="1"/>
    </font>
    <font>
      <sz val="10"/>
      <color rgb="FF000000"/>
      <name val="Calibri"/>
      <family val="0"/>
      <charset val="1"/>
    </font>
    <font>
      <b val="true"/>
      <sz val="9"/>
      <name val="Calibri"/>
      <family val="0"/>
      <charset val="1"/>
    </font>
    <font>
      <b val="true"/>
      <sz val="11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sz val="10"/>
      <color rgb="FF333C4E"/>
      <name val="Calibri"/>
      <family val="0"/>
      <charset val="1"/>
    </font>
    <font>
      <sz val="11"/>
      <color rgb="FFFF0000"/>
      <name val="Calibri"/>
      <family val="2"/>
      <charset val="1"/>
    </font>
    <font>
      <sz val="10"/>
      <color rgb="FF7F7F7F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sz val="11"/>
      <name val="Open Sans"/>
      <family val="0"/>
      <charset val="1"/>
    </font>
    <font>
      <sz val="11"/>
      <color rgb="FF333C4E"/>
      <name val="Calibri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333C4E"/>
        <bgColor rgb="FF333399"/>
      </patternFill>
    </fill>
    <fill>
      <patternFill patternType="solid">
        <fgColor rgb="FFF2F5FB"/>
        <bgColor rgb="FFF2F2F2"/>
      </patternFill>
    </fill>
    <fill>
      <patternFill patternType="solid">
        <fgColor rgb="FFFFFFFF"/>
        <bgColor rgb="FFF2F5FB"/>
      </patternFill>
    </fill>
    <fill>
      <patternFill patternType="solid">
        <fgColor rgb="FF00B050"/>
        <bgColor rgb="FF008080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F2F5FB"/>
      </patternFill>
    </fill>
    <fill>
      <patternFill patternType="solid">
        <fgColor rgb="FF000000"/>
        <bgColor rgb="FF003300"/>
      </patternFill>
    </fill>
    <fill>
      <patternFill patternType="solid">
        <fgColor rgb="FF92D050"/>
        <bgColor rgb="FFBFBFBF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6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5" fontId="6" fillId="4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6" borderId="3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8" fontId="11" fillId="6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6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2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6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3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6" borderId="4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8" fontId="11" fillId="6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6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10" fillId="6" borderId="5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1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6" borderId="5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11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0" fillId="6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15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0" fillId="6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5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70" fontId="16" fillId="6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8" fontId="1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5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2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2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70" fontId="16" fillId="0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9" fontId="8" fillId="0" borderId="6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6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7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70" fontId="19" fillId="0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10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21" fillId="6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21" fillId="6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6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19" fillId="6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70" fontId="19" fillId="6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20" fillId="0" borderId="6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4" shrinkToFit="false"/>
      <protection locked="true" hidden="false"/>
    </xf>
    <xf numFmtId="168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4" fontId="23" fillId="0" borderId="7" xfId="0" applyFont="true" applyBorder="true" applyAlignment="false" applyProtection="false">
      <alignment horizontal="general" vertical="top" textRotation="0" wrapText="false" indent="0" shrinkToFit="false"/>
      <protection locked="true" hidden="false"/>
    </xf>
    <xf numFmtId="167" fontId="16" fillId="7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8" fillId="8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24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6" fillId="7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7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28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0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29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8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8" fillId="7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7" fontId="2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71" fontId="20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72" fontId="8" fillId="7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2F2F2"/>
      <rgbColor rgb="FFF2F5FB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B8BCC5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C4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820312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A1" activeCellId="0" sqref="A1"/>
    </sheetView>
  </sheetViews>
  <sheetFormatPr defaultColWidth="8.8515625" defaultRowHeight="15" zeroHeight="false" outlineLevelRow="0" outlineLevelCol="0"/>
  <cols>
    <col collapsed="false" customWidth="false" hidden="true" outlineLevel="0" max="1" min="1" style="0" width="8.85"/>
    <col collapsed="false" customWidth="true" hidden="false" outlineLevel="0" max="2" min="2" style="0" width="35.71"/>
    <col collapsed="false" customWidth="true" hidden="false" outlineLevel="0" max="3" min="3" style="0" width="17.14"/>
    <col collapsed="false" customWidth="true" hidden="false" outlineLevel="0" max="4" min="4" style="0" width="14.28"/>
    <col collapsed="false" customWidth="true" hidden="false" outlineLevel="0" max="6" min="5" style="0" width="8.57"/>
    <col collapsed="false" customWidth="true" hidden="false" outlineLevel="0" max="18" min="7" style="0" width="14.28"/>
  </cols>
  <sheetData>
    <row r="1" customFormat="false" ht="15" hidden="false" customHeight="true" outlineLevel="0" collapsed="false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</row>
    <row r="2" customFormat="false" ht="15" hidden="false" customHeight="true" outlineLevel="0" collapsed="false">
      <c r="A2" s="3" t="s">
        <v>20</v>
      </c>
      <c r="B2" s="3" t="s">
        <v>21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customFormat="false" ht="15" hidden="false" customHeight="true" outlineLevel="0" collapsed="false">
      <c r="A3" s="4" t="s">
        <v>22</v>
      </c>
      <c r="B3" s="4" t="s">
        <v>23</v>
      </c>
      <c r="C3" s="4" t="s">
        <v>24</v>
      </c>
      <c r="D3" s="4"/>
      <c r="E3" s="4" t="s">
        <v>25</v>
      </c>
      <c r="F3" s="4" t="s">
        <v>23</v>
      </c>
      <c r="G3" s="5" t="n">
        <v>0</v>
      </c>
      <c r="H3" s="5" t="n">
        <v>0</v>
      </c>
      <c r="I3" s="5" t="n">
        <v>0</v>
      </c>
      <c r="J3" s="5" t="n">
        <v>0</v>
      </c>
      <c r="K3" s="5" t="n">
        <v>0</v>
      </c>
      <c r="L3" s="5" t="n">
        <v>0</v>
      </c>
      <c r="M3" s="5" t="n">
        <v>0</v>
      </c>
      <c r="N3" s="5" t="n">
        <v>0</v>
      </c>
      <c r="O3" s="5" t="n">
        <v>0</v>
      </c>
      <c r="P3" s="5" t="n">
        <v>0</v>
      </c>
      <c r="Q3" s="5" t="n">
        <v>0</v>
      </c>
      <c r="R3" s="5" t="n">
        <v>0</v>
      </c>
    </row>
    <row r="4" customFormat="false" ht="15" hidden="false" customHeight="true" outlineLevel="0" collapsed="false">
      <c r="A4" s="4" t="s">
        <v>26</v>
      </c>
      <c r="B4" s="4" t="s">
        <v>23</v>
      </c>
      <c r="C4" s="4" t="s">
        <v>24</v>
      </c>
      <c r="D4" s="4"/>
      <c r="E4" s="4" t="s">
        <v>25</v>
      </c>
      <c r="F4" s="4" t="s">
        <v>23</v>
      </c>
      <c r="G4" s="5" t="n">
        <v>0</v>
      </c>
      <c r="H4" s="5" t="n">
        <v>0</v>
      </c>
      <c r="I4" s="5" t="n">
        <v>0</v>
      </c>
      <c r="J4" s="5" t="n">
        <v>0</v>
      </c>
      <c r="K4" s="5" t="n">
        <v>0</v>
      </c>
      <c r="L4" s="5" t="n">
        <v>0</v>
      </c>
      <c r="M4" s="5" t="n">
        <v>0</v>
      </c>
      <c r="N4" s="5" t="n">
        <v>0</v>
      </c>
      <c r="O4" s="5" t="n">
        <v>0</v>
      </c>
      <c r="P4" s="5" t="n">
        <v>0</v>
      </c>
      <c r="Q4" s="5" t="n">
        <v>0</v>
      </c>
      <c r="R4" s="5" t="n">
        <v>0</v>
      </c>
    </row>
    <row r="5" customFormat="false" ht="15" hidden="false" customHeight="true" outlineLevel="0" collapsed="false">
      <c r="A5" s="4" t="s">
        <v>27</v>
      </c>
      <c r="B5" s="4" t="s">
        <v>23</v>
      </c>
      <c r="C5" s="4" t="s">
        <v>24</v>
      </c>
      <c r="D5" s="4"/>
      <c r="E5" s="4" t="s">
        <v>25</v>
      </c>
      <c r="F5" s="4" t="s">
        <v>23</v>
      </c>
      <c r="G5" s="5" t="n">
        <v>0</v>
      </c>
      <c r="H5" s="5" t="n">
        <v>0</v>
      </c>
      <c r="I5" s="5" t="n">
        <v>0</v>
      </c>
      <c r="J5" s="5" t="n">
        <v>0</v>
      </c>
      <c r="K5" s="5" t="n">
        <v>0</v>
      </c>
      <c r="L5" s="5" t="n">
        <v>0</v>
      </c>
      <c r="M5" s="5" t="n">
        <v>0</v>
      </c>
      <c r="N5" s="5" t="n">
        <v>0</v>
      </c>
      <c r="O5" s="5" t="n">
        <v>0</v>
      </c>
      <c r="P5" s="5" t="n">
        <v>0</v>
      </c>
      <c r="Q5" s="5" t="n">
        <v>0</v>
      </c>
      <c r="R5" s="5" t="n">
        <v>0</v>
      </c>
    </row>
    <row r="6" customFormat="false" ht="15" hidden="false" customHeight="true" outlineLevel="0" collapsed="false">
      <c r="A6" s="4" t="s">
        <v>28</v>
      </c>
      <c r="B6" s="4" t="s">
        <v>23</v>
      </c>
      <c r="C6" s="4" t="s">
        <v>24</v>
      </c>
      <c r="D6" s="4"/>
      <c r="E6" s="4" t="s">
        <v>25</v>
      </c>
      <c r="F6" s="4" t="s">
        <v>23</v>
      </c>
      <c r="G6" s="5" t="n">
        <v>0</v>
      </c>
      <c r="H6" s="5" t="n">
        <v>0</v>
      </c>
      <c r="I6" s="5" t="n">
        <v>0</v>
      </c>
      <c r="J6" s="5" t="n">
        <v>0</v>
      </c>
      <c r="K6" s="5" t="n">
        <v>0</v>
      </c>
      <c r="L6" s="5" t="n">
        <v>0</v>
      </c>
      <c r="M6" s="5" t="n">
        <v>0</v>
      </c>
      <c r="N6" s="5" t="n">
        <v>0</v>
      </c>
      <c r="O6" s="5" t="n">
        <v>0</v>
      </c>
      <c r="P6" s="5" t="n">
        <v>0</v>
      </c>
      <c r="Q6" s="5" t="n">
        <v>0</v>
      </c>
      <c r="R6" s="5" t="n">
        <v>0</v>
      </c>
    </row>
  </sheetData>
  <sheetProtection sheet="true"/>
  <printOptions headings="false" gridLines="false" gridLinesSet="true" horizontalCentered="false" verticalCentered="false"/>
  <pageMargins left="0.747916666666667" right="0.747916666666667" top="0.83125" bottom="0.83125" header="0.511805555555555" footer="0.511805555555555"/>
  <pageSetup paperSize="1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T26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E20" activeCellId="0" sqref="E20"/>
    </sheetView>
  </sheetViews>
  <sheetFormatPr defaultColWidth="8.8515625" defaultRowHeight="15" zeroHeight="false" outlineLevelRow="1" outlineLevelCol="0"/>
  <cols>
    <col collapsed="false" customWidth="true" hidden="false" outlineLevel="0" max="1" min="1" style="0" width="24.15"/>
    <col collapsed="false" customWidth="true" hidden="false" outlineLevel="0" max="2" min="2" style="0" width="5.58"/>
    <col collapsed="false" customWidth="true" hidden="false" outlineLevel="0" max="28" min="28" style="0" width="7.42"/>
    <col collapsed="false" customWidth="true" hidden="false" outlineLevel="0" max="30" min="29" style="0" width="6.71"/>
    <col collapsed="false" customWidth="true" hidden="false" outlineLevel="0" max="52" min="31" style="0" width="7.71"/>
    <col collapsed="false" customWidth="true" hidden="false" outlineLevel="0" max="98" min="53" style="0" width="9.14"/>
  </cols>
  <sheetData>
    <row r="1" customFormat="false" ht="22.55" hidden="false" customHeight="true" outlineLevel="0" collapsed="false">
      <c r="A1" s="6"/>
      <c r="B1" s="6"/>
      <c r="C1" s="7" t="n">
        <v>42736</v>
      </c>
      <c r="D1" s="7" t="n">
        <f aca="false">EOMONTH(C1,0)+1</f>
        <v>42767</v>
      </c>
      <c r="E1" s="7" t="n">
        <f aca="false">EOMONTH(D1,0)+1</f>
        <v>42795</v>
      </c>
      <c r="F1" s="7" t="n">
        <f aca="false">EOMONTH(E1,0)+1</f>
        <v>42826</v>
      </c>
      <c r="G1" s="7" t="n">
        <f aca="false">EOMONTH(F1,0)+1</f>
        <v>42856</v>
      </c>
      <c r="H1" s="7" t="n">
        <f aca="false">EOMONTH(G1,0)+1</f>
        <v>42887</v>
      </c>
      <c r="I1" s="7" t="n">
        <f aca="false">EOMONTH(H1,0)+1</f>
        <v>42917</v>
      </c>
      <c r="J1" s="7" t="n">
        <f aca="false">EOMONTH(I1,0)+1</f>
        <v>42948</v>
      </c>
      <c r="K1" s="7" t="n">
        <f aca="false">EOMONTH(J1,0)+1</f>
        <v>42979</v>
      </c>
      <c r="L1" s="7" t="n">
        <f aca="false">EOMONTH(K1,0)+1</f>
        <v>43009</v>
      </c>
      <c r="M1" s="7" t="n">
        <f aca="false">EOMONTH(L1,0)+1</f>
        <v>43040</v>
      </c>
      <c r="N1" s="7" t="n">
        <f aca="false">EOMONTH(M1,0)+1</f>
        <v>43070</v>
      </c>
      <c r="O1" s="7" t="n">
        <f aca="false">EOMONTH(N1,0)+1</f>
        <v>43101</v>
      </c>
      <c r="P1" s="7" t="n">
        <f aca="false">EOMONTH(O1,0)+1</f>
        <v>43132</v>
      </c>
      <c r="Q1" s="7" t="n">
        <f aca="false">EOMONTH(P1,0)+1</f>
        <v>43160</v>
      </c>
      <c r="R1" s="7" t="n">
        <f aca="false">EOMONTH(Q1,0)+1</f>
        <v>43191</v>
      </c>
      <c r="S1" s="7" t="n">
        <f aca="false">EOMONTH(R1,0)+1</f>
        <v>43221</v>
      </c>
      <c r="T1" s="7" t="n">
        <f aca="false">EOMONTH(S1,0)+1</f>
        <v>43252</v>
      </c>
      <c r="U1" s="7" t="n">
        <f aca="false">EOMONTH(T1,0)+1</f>
        <v>43282</v>
      </c>
      <c r="V1" s="7" t="n">
        <f aca="false">EOMONTH(U1,0)+1</f>
        <v>43313</v>
      </c>
      <c r="W1" s="7" t="n">
        <f aca="false">EOMONTH(V1,0)+1</f>
        <v>43344</v>
      </c>
      <c r="X1" s="7" t="n">
        <f aca="false">EOMONTH(W1,0)+1</f>
        <v>43374</v>
      </c>
      <c r="Y1" s="7" t="n">
        <f aca="false">EOMONTH(X1,0)+1</f>
        <v>43405</v>
      </c>
      <c r="Z1" s="7" t="n">
        <f aca="false">EOMONTH(Y1,0)+1</f>
        <v>43435</v>
      </c>
      <c r="AA1" s="7" t="n">
        <f aca="false">EOMONTH(Z1,0)+1</f>
        <v>43466</v>
      </c>
      <c r="AB1" s="7" t="n">
        <f aca="false">EOMONTH(AA1,0)+1</f>
        <v>43497</v>
      </c>
      <c r="AC1" s="7" t="n">
        <f aca="false">EOMONTH(AB1,0)+1</f>
        <v>43525</v>
      </c>
      <c r="AD1" s="7" t="n">
        <f aca="false">EOMONTH(AC1,0)+1</f>
        <v>43556</v>
      </c>
      <c r="AE1" s="7" t="n">
        <f aca="false">EOMONTH(AD1,0)+1</f>
        <v>43586</v>
      </c>
      <c r="AF1" s="7" t="n">
        <f aca="false">EOMONTH(AE1,0)+1</f>
        <v>43617</v>
      </c>
      <c r="AG1" s="7" t="n">
        <f aca="false">EOMONTH(AF1,0)+1</f>
        <v>43647</v>
      </c>
      <c r="AH1" s="7" t="n">
        <f aca="false">EOMONTH(AG1,0)+1</f>
        <v>43678</v>
      </c>
      <c r="AI1" s="7" t="n">
        <f aca="false">EOMONTH(AH1,0)+1</f>
        <v>43709</v>
      </c>
      <c r="AJ1" s="7" t="n">
        <f aca="false">EOMONTH(AI1,0)+1</f>
        <v>43739</v>
      </c>
      <c r="AK1" s="7" t="n">
        <f aca="false">EOMONTH(AJ1,0)+1</f>
        <v>43770</v>
      </c>
      <c r="AL1" s="7" t="n">
        <f aca="false">EOMONTH(AK1,0)+1</f>
        <v>43800</v>
      </c>
      <c r="AM1" s="7" t="n">
        <f aca="false">EOMONTH(AL1,0)+1</f>
        <v>43831</v>
      </c>
      <c r="AN1" s="7" t="n">
        <f aca="false">EOMONTH(AM1,0)+1</f>
        <v>43862</v>
      </c>
      <c r="AO1" s="7" t="n">
        <f aca="false">EOMONTH(AN1,0)+1</f>
        <v>43891</v>
      </c>
      <c r="AP1" s="7" t="n">
        <f aca="false">EOMONTH(AO1,0)+1</f>
        <v>43922</v>
      </c>
      <c r="AQ1" s="7" t="n">
        <f aca="false">EOMONTH(AP1,0)+1</f>
        <v>43952</v>
      </c>
      <c r="AR1" s="7" t="n">
        <f aca="false">EOMONTH(AQ1,0)+1</f>
        <v>43983</v>
      </c>
      <c r="AS1" s="7" t="n">
        <f aca="false">EOMONTH(AR1,0)+1</f>
        <v>44013</v>
      </c>
      <c r="AT1" s="7" t="n">
        <f aca="false">EOMONTH(AS1,0)+1</f>
        <v>44044</v>
      </c>
      <c r="AU1" s="7" t="n">
        <f aca="false">EOMONTH(AT1,0)+1</f>
        <v>44075</v>
      </c>
      <c r="AV1" s="7" t="n">
        <f aca="false">EOMONTH(AU1,0)+1</f>
        <v>44105</v>
      </c>
      <c r="AW1" s="7" t="n">
        <f aca="false">EOMONTH(AV1,0)+1</f>
        <v>44136</v>
      </c>
      <c r="AX1" s="7" t="n">
        <f aca="false">EOMONTH(AW1,0)+1</f>
        <v>44166</v>
      </c>
      <c r="AY1" s="7" t="n">
        <f aca="false">EOMONTH(AX1,0)+1</f>
        <v>44197</v>
      </c>
      <c r="AZ1" s="7" t="n">
        <f aca="false">EOMONTH(AY1,0)+1</f>
        <v>44228</v>
      </c>
      <c r="BA1" s="7" t="n">
        <f aca="false">EOMONTH(AZ1,0)+1</f>
        <v>44256</v>
      </c>
      <c r="BB1" s="7" t="n">
        <f aca="false">EOMONTH(BA1,0)+1</f>
        <v>44287</v>
      </c>
      <c r="BC1" s="7" t="n">
        <f aca="false">EOMONTH(BB1,0)+1</f>
        <v>44317</v>
      </c>
      <c r="BD1" s="7" t="n">
        <f aca="false">EOMONTH(BC1,0)+1</f>
        <v>44348</v>
      </c>
      <c r="BE1" s="7" t="n">
        <f aca="false">EOMONTH(BD1,0)+1</f>
        <v>44378</v>
      </c>
      <c r="BF1" s="7" t="n">
        <f aca="false">EOMONTH(BE1,0)+1</f>
        <v>44409</v>
      </c>
      <c r="BG1" s="7" t="n">
        <f aca="false">EOMONTH(BF1,0)+1</f>
        <v>44440</v>
      </c>
      <c r="BH1" s="7" t="n">
        <f aca="false">EOMONTH(BG1,0)+1</f>
        <v>44470</v>
      </c>
      <c r="BI1" s="7" t="n">
        <f aca="false">EOMONTH(BH1,0)+1</f>
        <v>44501</v>
      </c>
      <c r="BJ1" s="7" t="n">
        <f aca="false">EOMONTH(BI1,0)+1</f>
        <v>44531</v>
      </c>
      <c r="BK1" s="7" t="n">
        <f aca="false">EOMONTH(BJ1,0)+1</f>
        <v>44562</v>
      </c>
      <c r="BL1" s="7" t="n">
        <f aca="false">EOMONTH(BK1,0)+1</f>
        <v>44593</v>
      </c>
      <c r="BM1" s="7" t="n">
        <f aca="false">EOMONTH(BL1,0)+1</f>
        <v>44621</v>
      </c>
      <c r="BN1" s="7" t="n">
        <f aca="false">EOMONTH(BM1,0)+1</f>
        <v>44652</v>
      </c>
      <c r="BO1" s="7" t="n">
        <f aca="false">EOMONTH(BN1,0)+1</f>
        <v>44682</v>
      </c>
      <c r="BP1" s="7" t="n">
        <f aca="false">EOMONTH(BO1,0)+1</f>
        <v>44713</v>
      </c>
      <c r="BQ1" s="7" t="n">
        <f aca="false">EOMONTH(BP1,0)+1</f>
        <v>44743</v>
      </c>
      <c r="BR1" s="7" t="n">
        <f aca="false">EOMONTH(BQ1,0)+1</f>
        <v>44774</v>
      </c>
      <c r="BS1" s="7" t="n">
        <f aca="false">EOMONTH(BR1,0)+1</f>
        <v>44805</v>
      </c>
      <c r="BT1" s="7" t="n">
        <f aca="false">EOMONTH(BS1,0)+1</f>
        <v>44835</v>
      </c>
      <c r="BU1" s="7" t="n">
        <f aca="false">EOMONTH(BT1,0)+1</f>
        <v>44866</v>
      </c>
      <c r="BV1" s="7" t="n">
        <f aca="false">EOMONTH(BU1,0)+1</f>
        <v>44896</v>
      </c>
      <c r="BW1" s="7" t="n">
        <f aca="false">EOMONTH(BV1,0)+1</f>
        <v>44927</v>
      </c>
      <c r="BX1" s="7" t="n">
        <f aca="false">EOMONTH(BW1,0)+1</f>
        <v>44958</v>
      </c>
      <c r="BY1" s="7" t="n">
        <f aca="false">EOMONTH(BX1,0)+1</f>
        <v>44986</v>
      </c>
      <c r="BZ1" s="7" t="n">
        <f aca="false">EOMONTH(BY1,0)+1</f>
        <v>45017</v>
      </c>
      <c r="CA1" s="7" t="n">
        <f aca="false">EOMONTH(BZ1,0)+1</f>
        <v>45047</v>
      </c>
      <c r="CB1" s="7" t="n">
        <f aca="false">EOMONTH(CA1,0)+1</f>
        <v>45078</v>
      </c>
      <c r="CC1" s="7" t="n">
        <f aca="false">EOMONTH(CB1,0)+1</f>
        <v>45108</v>
      </c>
      <c r="CD1" s="7" t="n">
        <f aca="false">EOMONTH(CC1,0)+1</f>
        <v>45139</v>
      </c>
      <c r="CE1" s="7" t="n">
        <f aca="false">EOMONTH(CD1,0)+1</f>
        <v>45170</v>
      </c>
      <c r="CF1" s="7" t="n">
        <f aca="false">EOMONTH(CE1,0)+1</f>
        <v>45200</v>
      </c>
      <c r="CG1" s="7" t="n">
        <f aca="false">EOMONTH(CF1,0)+1</f>
        <v>45231</v>
      </c>
      <c r="CH1" s="7" t="n">
        <f aca="false">EOMONTH(CG1,0)+1</f>
        <v>45261</v>
      </c>
      <c r="CI1" s="7" t="n">
        <f aca="false">EOMONTH(CH1,0)+1</f>
        <v>45292</v>
      </c>
      <c r="CJ1" s="7" t="n">
        <f aca="false">EOMONTH(CI1,0)+1</f>
        <v>45323</v>
      </c>
      <c r="CK1" s="7" t="n">
        <f aca="false">EOMONTH(CJ1,0)+1</f>
        <v>45352</v>
      </c>
      <c r="CL1" s="7" t="n">
        <f aca="false">EOMONTH(CK1,0)+1</f>
        <v>45383</v>
      </c>
      <c r="CM1" s="7" t="n">
        <f aca="false">EOMONTH(CL1,0)+1</f>
        <v>45413</v>
      </c>
      <c r="CN1" s="7" t="n">
        <f aca="false">EOMONTH(CM1,0)+1</f>
        <v>45444</v>
      </c>
      <c r="CO1" s="7" t="n">
        <f aca="false">EOMONTH(CN1,0)+1</f>
        <v>45474</v>
      </c>
      <c r="CP1" s="7" t="n">
        <f aca="false">EOMONTH(CO1,0)+1</f>
        <v>45505</v>
      </c>
      <c r="CQ1" s="7" t="n">
        <f aca="false">EOMONTH(CP1,0)+1</f>
        <v>45536</v>
      </c>
      <c r="CR1" s="7" t="n">
        <f aca="false">EOMONTH(CQ1,0)+1</f>
        <v>45566</v>
      </c>
      <c r="CS1" s="7" t="n">
        <f aca="false">EOMONTH(CR1,0)+1</f>
        <v>45597</v>
      </c>
      <c r="CT1" s="7" t="n">
        <f aca="false">EOMONTH(CS1,0)+1</f>
        <v>45627</v>
      </c>
    </row>
    <row r="2" customFormat="false" ht="15" hidden="false" customHeight="true" outlineLevel="0" collapsed="false"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customFormat="false" ht="22.55" hidden="false" customHeight="true" outlineLevel="0" collapsed="false">
      <c r="A3" s="9" t="s">
        <v>29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</row>
    <row r="5" customFormat="false" ht="15" hidden="false" customHeight="true" outlineLevel="0" collapsed="false">
      <c r="A5" s="11" t="s">
        <v>30</v>
      </c>
      <c r="B5" s="11" t="s">
        <v>31</v>
      </c>
      <c r="C5" s="12" t="n">
        <f aca="false">INDEX(Macro!$3:$14,MATCH(MONTH(C$1),Macro!$A$3:$A$14,0),MATCH(YEAR(C$1),Macro!$2:$2,0))</f>
        <v>1</v>
      </c>
      <c r="D5" s="12" t="n">
        <f aca="false">INDEX(Macro!$3:$14,MATCH(MONTH(D$1),Macro!$A$3:$A$14,0),MATCH(YEAR(D$1),Macro!$2:$2,0))</f>
        <v>1</v>
      </c>
      <c r="E5" s="12" t="n">
        <f aca="false">INDEX(Macro!$3:$14,MATCH(MONTH(E$1),Macro!$A$3:$A$14,0),MATCH(YEAR(E$1),Macro!$2:$2,0))</f>
        <v>1</v>
      </c>
      <c r="F5" s="12" t="n">
        <f aca="false">INDEX(Macro!$3:$14,MATCH(MONTH(F$1),Macro!$A$3:$A$14,0),MATCH(YEAR(F$1),Macro!$2:$2,0))</f>
        <v>1</v>
      </c>
      <c r="G5" s="12" t="n">
        <f aca="false">INDEX(Macro!$3:$14,MATCH(MONTH(G$1),Macro!$A$3:$A$14,0),MATCH(YEAR(G$1),Macro!$2:$2,0))</f>
        <v>1</v>
      </c>
      <c r="H5" s="12" t="n">
        <f aca="false">INDEX(Macro!$3:$14,MATCH(MONTH(H$1),Macro!$A$3:$A$14,0),MATCH(YEAR(H$1),Macro!$2:$2,0))</f>
        <v>1</v>
      </c>
      <c r="I5" s="12" t="n">
        <f aca="false">INDEX(Macro!$3:$14,MATCH(MONTH(I$1),Macro!$A$3:$A$14,0),MATCH(YEAR(I$1),Macro!$2:$2,0))</f>
        <v>1</v>
      </c>
      <c r="J5" s="12" t="n">
        <f aca="false">INDEX(Macro!$3:$14,MATCH(MONTH(J$1),Macro!$A$3:$A$14,0),MATCH(YEAR(J$1),Macro!$2:$2,0))</f>
        <v>1</v>
      </c>
      <c r="K5" s="12" t="n">
        <f aca="false">INDEX(Macro!$3:$14,MATCH(MONTH(K$1),Macro!$A$3:$A$14,0),MATCH(YEAR(K$1),Macro!$2:$2,0))</f>
        <v>1</v>
      </c>
      <c r="L5" s="12" t="n">
        <f aca="false">INDEX(Macro!$3:$14,MATCH(MONTH(L$1),Macro!$A$3:$A$14,0),MATCH(YEAR(L$1),Macro!$2:$2,0))</f>
        <v>1</v>
      </c>
      <c r="M5" s="12" t="n">
        <f aca="false">INDEX(Macro!$3:$14,MATCH(MONTH(M$1),Macro!$A$3:$A$14,0),MATCH(YEAR(M$1),Macro!$2:$2,0))</f>
        <v>1</v>
      </c>
      <c r="N5" s="12" t="n">
        <f aca="false">INDEX(Macro!$3:$14,MATCH(MONTH(N$1),Macro!$A$3:$A$14,0),MATCH(YEAR(N$1),Macro!$2:$2,0))</f>
        <v>1</v>
      </c>
      <c r="O5" s="12" t="n">
        <f aca="false">INDEX(Macro!$3:$14,MATCH(MONTH(O$1),Macro!$A$3:$A$14,0),MATCH(YEAR(O$1),Macro!$2:$2,0))</f>
        <v>1</v>
      </c>
      <c r="P5" s="12" t="n">
        <f aca="false">INDEX(Macro!$3:$14,MATCH(MONTH(P$1),Macro!$A$3:$A$14,0),MATCH(YEAR(P$1),Macro!$2:$2,0))</f>
        <v>1</v>
      </c>
      <c r="Q5" s="12" t="n">
        <f aca="false">INDEX(Macro!$3:$14,MATCH(MONTH(Q$1),Macro!$A$3:$A$14,0),MATCH(YEAR(Q$1),Macro!$2:$2,0))</f>
        <v>1</v>
      </c>
      <c r="R5" s="12" t="n">
        <f aca="false">INDEX(Macro!$3:$14,MATCH(MONTH(R$1),Macro!$A$3:$A$14,0),MATCH(YEAR(R$1),Macro!$2:$2,0))</f>
        <v>1</v>
      </c>
      <c r="S5" s="12" t="n">
        <f aca="false">INDEX(Macro!$3:$14,MATCH(MONTH(S$1),Macro!$A$3:$A$14,0),MATCH(YEAR(S$1),Macro!$2:$2,0))</f>
        <v>1</v>
      </c>
      <c r="T5" s="12" t="n">
        <f aca="false">INDEX(Macro!$3:$14,MATCH(MONTH(T$1),Macro!$A$3:$A$14,0),MATCH(YEAR(T$1),Macro!$2:$2,0))</f>
        <v>1</v>
      </c>
      <c r="U5" s="12" t="n">
        <f aca="false">INDEX(Macro!$3:$14,MATCH(MONTH(U$1),Macro!$A$3:$A$14,0),MATCH(YEAR(U$1),Macro!$2:$2,0))</f>
        <v>1</v>
      </c>
      <c r="V5" s="12" t="n">
        <f aca="false">INDEX(Macro!$3:$14,MATCH(MONTH(V$1),Macro!$A$3:$A$14,0),MATCH(YEAR(V$1),Macro!$2:$2,0))</f>
        <v>1</v>
      </c>
      <c r="W5" s="12" t="n">
        <f aca="false">INDEX(Macro!$3:$14,MATCH(MONTH(W$1),Macro!$A$3:$A$14,0),MATCH(YEAR(W$1),Macro!$2:$2,0))</f>
        <v>1</v>
      </c>
      <c r="X5" s="12" t="n">
        <f aca="false">INDEX(Macro!$3:$14,MATCH(MONTH(X$1),Macro!$A$3:$A$14,0),MATCH(YEAR(X$1),Macro!$2:$2,0))</f>
        <v>1</v>
      </c>
      <c r="Y5" s="12" t="n">
        <f aca="false">INDEX(Macro!$3:$14,MATCH(MONTH(Y$1),Macro!$A$3:$A$14,0),MATCH(YEAR(Y$1),Macro!$2:$2,0))</f>
        <v>1</v>
      </c>
      <c r="Z5" s="12" t="n">
        <f aca="false">INDEX(Macro!$3:$14,MATCH(MONTH(Z$1),Macro!$A$3:$A$14,0),MATCH(YEAR(Z$1),Macro!$2:$2,0))</f>
        <v>1</v>
      </c>
      <c r="AA5" s="12" t="n">
        <f aca="false">INDEX(Macro!$3:$14,MATCH(MONTH(AA$1),Macro!$A$3:$A$14,0),MATCH(YEAR(AA$1),Macro!$2:$2,0))</f>
        <v>1</v>
      </c>
      <c r="AB5" s="12" t="n">
        <f aca="false">INDEX(Macro!$3:$14,MATCH(MONTH(AB$1),Macro!$A$3:$A$14,0),MATCH(YEAR(AB$1),Macro!$2:$2,0))</f>
        <v>1</v>
      </c>
      <c r="AC5" s="12" t="n">
        <f aca="false">INDEX(Macro!$3:$14,MATCH(MONTH(AC$1),Macro!$A$3:$A$14,0),MATCH(YEAR(AC$1),Macro!$2:$2,0))</f>
        <v>1</v>
      </c>
      <c r="AD5" s="12" t="n">
        <f aca="false">INDEX(Macro!$3:$14,MATCH(MONTH(AD$1),Macro!$A$3:$A$14,0),MATCH(YEAR(AD$1),Macro!$2:$2,0))</f>
        <v>1</v>
      </c>
      <c r="AE5" s="12" t="n">
        <f aca="false">INDEX(Macro!$3:$14,MATCH(MONTH(AE$1),Macro!$A$3:$A$14,0),MATCH(YEAR(AE$1),Macro!$2:$2,0))</f>
        <v>1</v>
      </c>
      <c r="AF5" s="12" t="n">
        <f aca="false">INDEX(Macro!$3:$14,MATCH(MONTH(AF$1),Macro!$A$3:$A$14,0),MATCH(YEAR(AF$1),Macro!$2:$2,0))</f>
        <v>1</v>
      </c>
      <c r="AG5" s="12" t="n">
        <f aca="false">INDEX(Macro!$3:$14,MATCH(MONTH(AG$1),Macro!$A$3:$A$14,0),MATCH(YEAR(AG$1),Macro!$2:$2,0))</f>
        <v>1</v>
      </c>
      <c r="AH5" s="12" t="n">
        <f aca="false">INDEX(Macro!$3:$14,MATCH(MONTH(AH$1),Macro!$A$3:$A$14,0),MATCH(YEAR(AH$1),Macro!$2:$2,0))</f>
        <v>1</v>
      </c>
      <c r="AI5" s="12" t="n">
        <f aca="false">INDEX(Macro!$3:$14,MATCH(MONTH(AI$1),Macro!$A$3:$A$14,0),MATCH(YEAR(AI$1),Macro!$2:$2,0))</f>
        <v>1</v>
      </c>
      <c r="AJ5" s="12" t="n">
        <f aca="false">INDEX(Macro!$3:$14,MATCH(MONTH(AJ$1),Macro!$A$3:$A$14,0),MATCH(YEAR(AJ$1),Macro!$2:$2,0))</f>
        <v>1</v>
      </c>
      <c r="AK5" s="12" t="n">
        <f aca="false">INDEX(Macro!$3:$14,MATCH(MONTH(AK$1),Macro!$A$3:$A$14,0),MATCH(YEAR(AK$1),Macro!$2:$2,0))</f>
        <v>1</v>
      </c>
      <c r="AL5" s="12" t="n">
        <f aca="false">INDEX(Macro!$3:$14,MATCH(MONTH(AL$1),Macro!$A$3:$A$14,0),MATCH(YEAR(AL$1),Macro!$2:$2,0))</f>
        <v>1</v>
      </c>
      <c r="AM5" s="12" t="n">
        <f aca="false">INDEX(Macro!$3:$14,MATCH(MONTH(AM$1),Macro!$A$3:$A$14,0),MATCH(YEAR(AM$1),Macro!$2:$2,0))</f>
        <v>1</v>
      </c>
      <c r="AN5" s="12" t="n">
        <f aca="false">INDEX(Macro!$3:$14,MATCH(MONTH(AN$1),Macro!$A$3:$A$14,0),MATCH(YEAR(AN$1),Macro!$2:$2,0))</f>
        <v>1</v>
      </c>
      <c r="AO5" s="12" t="n">
        <f aca="false">INDEX(Macro!$3:$14,MATCH(MONTH(AO$1),Macro!$A$3:$A$14,0),MATCH(YEAR(AO$1),Macro!$2:$2,0))</f>
        <v>1</v>
      </c>
      <c r="AP5" s="12" t="n">
        <f aca="false">INDEX(Macro!$3:$14,MATCH(MONTH(AP$1),Macro!$A$3:$A$14,0),MATCH(YEAR(AP$1),Macro!$2:$2,0))</f>
        <v>1</v>
      </c>
      <c r="AQ5" s="12" t="n">
        <f aca="false">INDEX(Macro!$3:$14,MATCH(MONTH(AQ$1),Macro!$A$3:$A$14,0),MATCH(YEAR(AQ$1),Macro!$2:$2,0))</f>
        <v>1</v>
      </c>
      <c r="AR5" s="12" t="n">
        <f aca="false">INDEX(Macro!$3:$14,MATCH(MONTH(AR$1),Macro!$A$3:$A$14,0),MATCH(YEAR(AR$1),Macro!$2:$2,0))</f>
        <v>1</v>
      </c>
      <c r="AS5" s="12" t="n">
        <f aca="false">INDEX(Macro!$3:$14,MATCH(MONTH(AS$1),Macro!$A$3:$A$14,0),MATCH(YEAR(AS$1),Macro!$2:$2,0))</f>
        <v>1</v>
      </c>
      <c r="AT5" s="12" t="n">
        <f aca="false">INDEX(Macro!$3:$14,MATCH(MONTH(AT$1),Macro!$A$3:$A$14,0),MATCH(YEAR(AT$1),Macro!$2:$2,0))</f>
        <v>1</v>
      </c>
      <c r="AU5" s="12" t="n">
        <f aca="false">INDEX(Macro!$3:$14,MATCH(MONTH(AU$1),Macro!$A$3:$A$14,0),MATCH(YEAR(AU$1),Macro!$2:$2,0))</f>
        <v>1</v>
      </c>
      <c r="AV5" s="12" t="n">
        <f aca="false">INDEX(Macro!$3:$14,MATCH(MONTH(AV$1),Macro!$A$3:$A$14,0),MATCH(YEAR(AV$1),Macro!$2:$2,0))</f>
        <v>1</v>
      </c>
      <c r="AW5" s="12" t="n">
        <f aca="false">INDEX(Macro!$3:$14,MATCH(MONTH(AW$1),Macro!$A$3:$A$14,0),MATCH(YEAR(AW$1),Macro!$2:$2,0))</f>
        <v>1</v>
      </c>
      <c r="AX5" s="12" t="n">
        <f aca="false">INDEX(Macro!$3:$14,MATCH(MONTH(AX$1),Macro!$A$3:$A$14,0),MATCH(YEAR(AX$1),Macro!$2:$2,0))</f>
        <v>1</v>
      </c>
      <c r="AY5" s="12" t="n">
        <f aca="false">INDEX(Macro!$3:$14,MATCH(MONTH(AY$1),Macro!$A$3:$A$14,0),MATCH(YEAR(AY$1),Macro!$2:$2,0))</f>
        <v>1</v>
      </c>
      <c r="AZ5" s="12" t="n">
        <f aca="false">INDEX(Macro!$3:$14,MATCH(MONTH(AZ$1),Macro!$A$3:$A$14,0),MATCH(YEAR(AZ$1),Macro!$2:$2,0))</f>
        <v>1</v>
      </c>
      <c r="BA5" s="12" t="n">
        <f aca="false">INDEX(Macro!$3:$14,MATCH(MONTH(BA$1),Macro!$A$3:$A$14,0),MATCH(YEAR(BA$1),Macro!$2:$2,0))</f>
        <v>1</v>
      </c>
      <c r="BB5" s="12" t="n">
        <f aca="false">INDEX(Macro!$3:$14,MATCH(MONTH(BB$1),Macro!$A$3:$A$14,0),MATCH(YEAR(BB$1),Macro!$2:$2,0))</f>
        <v>1</v>
      </c>
      <c r="BC5" s="12" t="n">
        <f aca="false">INDEX(Macro!$3:$14,MATCH(MONTH(BC$1),Macro!$A$3:$A$14,0),MATCH(YEAR(BC$1),Macro!$2:$2,0))</f>
        <v>1</v>
      </c>
      <c r="BD5" s="12" t="n">
        <f aca="false">INDEX(Macro!$3:$14,MATCH(MONTH(BD$1),Macro!$A$3:$A$14,0),MATCH(YEAR(BD$1),Macro!$2:$2,0))</f>
        <v>1</v>
      </c>
      <c r="BE5" s="12" t="n">
        <f aca="false">INDEX(Macro!$3:$14,MATCH(MONTH(BE$1),Macro!$A$3:$A$14,0),MATCH(YEAR(BE$1),Macro!$2:$2,0))</f>
        <v>1</v>
      </c>
      <c r="BF5" s="12" t="n">
        <f aca="false">INDEX(Macro!$3:$14,MATCH(MONTH(BF$1),Macro!$A$3:$A$14,0),MATCH(YEAR(BF$1),Macro!$2:$2,0))</f>
        <v>1</v>
      </c>
      <c r="BG5" s="12" t="n">
        <f aca="false">INDEX(Macro!$3:$14,MATCH(MONTH(BG$1),Macro!$A$3:$A$14,0),MATCH(YEAR(BG$1),Macro!$2:$2,0))</f>
        <v>1</v>
      </c>
      <c r="BH5" s="12" t="n">
        <f aca="false">INDEX(Macro!$3:$14,MATCH(MONTH(BH$1),Macro!$A$3:$A$14,0),MATCH(YEAR(BH$1),Macro!$2:$2,0))</f>
        <v>1</v>
      </c>
      <c r="BI5" s="12" t="n">
        <f aca="false">INDEX(Macro!$3:$14,MATCH(MONTH(BI$1),Macro!$A$3:$A$14,0),MATCH(YEAR(BI$1),Macro!$2:$2,0))</f>
        <v>1</v>
      </c>
      <c r="BJ5" s="12" t="n">
        <f aca="false">INDEX(Macro!$3:$14,MATCH(MONTH(BJ$1),Macro!$A$3:$A$14,0),MATCH(YEAR(BJ$1),Macro!$2:$2,0))</f>
        <v>1</v>
      </c>
      <c r="BK5" s="12" t="n">
        <f aca="false">INDEX(Macro!$3:$14,MATCH(MONTH(BK$1),Macro!$A$3:$A$14,0),MATCH(YEAR(BK$1),Macro!$2:$2,0))</f>
        <v>1</v>
      </c>
      <c r="BL5" s="12" t="n">
        <f aca="false">INDEX(Macro!$3:$14,MATCH(MONTH(BL$1),Macro!$A$3:$A$14,0),MATCH(YEAR(BL$1),Macro!$2:$2,0))</f>
        <v>1</v>
      </c>
      <c r="BM5" s="12" t="n">
        <f aca="false">INDEX(Macro!$3:$14,MATCH(MONTH(BM$1),Macro!$A$3:$A$14,0),MATCH(YEAR(BM$1),Macro!$2:$2,0))</f>
        <v>1</v>
      </c>
      <c r="BN5" s="12" t="n">
        <f aca="false">INDEX(Macro!$3:$14,MATCH(MONTH(BN$1),Macro!$A$3:$A$14,0),MATCH(YEAR(BN$1),Macro!$2:$2,0))</f>
        <v>1</v>
      </c>
      <c r="BO5" s="12" t="n">
        <f aca="false">INDEX(Macro!$3:$14,MATCH(MONTH(BO$1),Macro!$A$3:$A$14,0),MATCH(YEAR(BO$1),Macro!$2:$2,0))</f>
        <v>1</v>
      </c>
      <c r="BP5" s="12" t="n">
        <f aca="false">INDEX(Macro!$3:$14,MATCH(MONTH(BP$1),Macro!$A$3:$A$14,0),MATCH(YEAR(BP$1),Macro!$2:$2,0))</f>
        <v>1</v>
      </c>
      <c r="BQ5" s="12" t="n">
        <f aca="false">INDEX(Macro!$3:$14,MATCH(MONTH(BQ$1),Macro!$A$3:$A$14,0),MATCH(YEAR(BQ$1),Macro!$2:$2,0))</f>
        <v>1</v>
      </c>
      <c r="BR5" s="12" t="n">
        <f aca="false">INDEX(Macro!$3:$14,MATCH(MONTH(BR$1),Macro!$A$3:$A$14,0),MATCH(YEAR(BR$1),Macro!$2:$2,0))</f>
        <v>1</v>
      </c>
      <c r="BS5" s="12" t="n">
        <f aca="false">INDEX(Macro!$3:$14,MATCH(MONTH(BS$1),Macro!$A$3:$A$14,0),MATCH(YEAR(BS$1),Macro!$2:$2,0))</f>
        <v>1</v>
      </c>
      <c r="BT5" s="12" t="n">
        <f aca="false">INDEX(Macro!$3:$14,MATCH(MONTH(BT$1),Macro!$A$3:$A$14,0),MATCH(YEAR(BT$1),Macro!$2:$2,0))</f>
        <v>1</v>
      </c>
      <c r="BU5" s="12" t="n">
        <f aca="false">INDEX(Macro!$3:$14,MATCH(MONTH(BU$1),Macro!$A$3:$A$14,0),MATCH(YEAR(BU$1),Macro!$2:$2,0))</f>
        <v>1</v>
      </c>
      <c r="BV5" s="12" t="n">
        <f aca="false">INDEX(Macro!$3:$14,MATCH(MONTH(BV$1),Macro!$A$3:$A$14,0),MATCH(YEAR(BV$1),Macro!$2:$2,0))</f>
        <v>1</v>
      </c>
      <c r="BW5" s="12" t="n">
        <f aca="false">INDEX(Macro!$3:$14,MATCH(MONTH(BW$1),Macro!$A$3:$A$14,0),MATCH(YEAR(BW$1),Macro!$2:$2,0))</f>
        <v>0</v>
      </c>
      <c r="BX5" s="12" t="n">
        <f aca="false">INDEX(Macro!$3:$14,MATCH(MONTH(BX$1),Macro!$A$3:$A$14,0),MATCH(YEAR(BX$1),Macro!$2:$2,0))</f>
        <v>0</v>
      </c>
      <c r="BY5" s="12" t="n">
        <f aca="false">INDEX(Macro!$3:$14,MATCH(MONTH(BY$1),Macro!$A$3:$A$14,0),MATCH(YEAR(BY$1),Macro!$2:$2,0))</f>
        <v>0</v>
      </c>
      <c r="BZ5" s="12" t="n">
        <f aca="false">INDEX(Macro!$3:$14,MATCH(MONTH(BZ$1),Macro!$A$3:$A$14,0),MATCH(YEAR(BZ$1),Macro!$2:$2,0))</f>
        <v>0</v>
      </c>
      <c r="CA5" s="12" t="n">
        <f aca="false">INDEX(Macro!$3:$14,MATCH(MONTH(CA$1),Macro!$A$3:$A$14,0),MATCH(YEAR(CA$1),Macro!$2:$2,0))</f>
        <v>0</v>
      </c>
      <c r="CB5" s="12" t="n">
        <f aca="false">INDEX(Macro!$3:$14,MATCH(MONTH(CB$1),Macro!$A$3:$A$14,0),MATCH(YEAR(CB$1),Macro!$2:$2,0))</f>
        <v>0</v>
      </c>
      <c r="CC5" s="12" t="n">
        <f aca="false">INDEX(Macro!$3:$14,MATCH(MONTH(CC$1),Macro!$A$3:$A$14,0),MATCH(YEAR(CC$1),Macro!$2:$2,0))</f>
        <v>0</v>
      </c>
      <c r="CD5" s="12" t="n">
        <f aca="false">INDEX(Macro!$3:$14,MATCH(MONTH(CD$1),Macro!$A$3:$A$14,0),MATCH(YEAR(CD$1),Macro!$2:$2,0))</f>
        <v>0</v>
      </c>
      <c r="CE5" s="12" t="n">
        <f aca="false">INDEX(Macro!$3:$14,MATCH(MONTH(CE$1),Macro!$A$3:$A$14,0),MATCH(YEAR(CE$1),Macro!$2:$2,0))</f>
        <v>0</v>
      </c>
      <c r="CF5" s="12" t="n">
        <f aca="false">INDEX(Macro!$3:$14,MATCH(MONTH(CF$1),Macro!$A$3:$A$14,0),MATCH(YEAR(CF$1),Macro!$2:$2,0))</f>
        <v>0</v>
      </c>
      <c r="CG5" s="12" t="n">
        <f aca="false">INDEX(Macro!$3:$14,MATCH(MONTH(CG$1),Macro!$A$3:$A$14,0),MATCH(YEAR(CG$1),Macro!$2:$2,0))</f>
        <v>0</v>
      </c>
      <c r="CH5" s="12" t="n">
        <f aca="false">INDEX(Macro!$3:$14,MATCH(MONTH(CH$1),Macro!$A$3:$A$14,0),MATCH(YEAR(CH$1),Macro!$2:$2,0))</f>
        <v>0</v>
      </c>
      <c r="CI5" s="12" t="n">
        <f aca="false">INDEX(Macro!$3:$14,MATCH(MONTH(CI$1),Macro!$A$3:$A$14,0),MATCH(YEAR(CI$1),Macro!$2:$2,0))</f>
        <v>0</v>
      </c>
      <c r="CJ5" s="12" t="n">
        <f aca="false">INDEX(Macro!$3:$14,MATCH(MONTH(CJ$1),Macro!$A$3:$A$14,0),MATCH(YEAR(CJ$1),Macro!$2:$2,0))</f>
        <v>0</v>
      </c>
      <c r="CK5" s="12" t="n">
        <f aca="false">INDEX(Macro!$3:$14,MATCH(MONTH(CK$1),Macro!$A$3:$A$14,0),MATCH(YEAR(CK$1),Macro!$2:$2,0))</f>
        <v>0</v>
      </c>
      <c r="CL5" s="12" t="n">
        <f aca="false">INDEX(Macro!$3:$14,MATCH(MONTH(CL$1),Macro!$A$3:$A$14,0),MATCH(YEAR(CL$1),Macro!$2:$2,0))</f>
        <v>0</v>
      </c>
      <c r="CM5" s="12" t="n">
        <f aca="false">INDEX(Macro!$3:$14,MATCH(MONTH(CM$1),Macro!$A$3:$A$14,0),MATCH(YEAR(CM$1),Macro!$2:$2,0))</f>
        <v>0</v>
      </c>
      <c r="CN5" s="12" t="n">
        <f aca="false">INDEX(Macro!$3:$14,MATCH(MONTH(CN$1),Macro!$A$3:$A$14,0),MATCH(YEAR(CN$1),Macro!$2:$2,0))</f>
        <v>0</v>
      </c>
      <c r="CO5" s="12" t="n">
        <f aca="false">INDEX(Macro!$3:$14,MATCH(MONTH(CO$1),Macro!$A$3:$A$14,0),MATCH(YEAR(CO$1),Macro!$2:$2,0))</f>
        <v>0</v>
      </c>
      <c r="CP5" s="12" t="n">
        <f aca="false">INDEX(Macro!$3:$14,MATCH(MONTH(CP$1),Macro!$A$3:$A$14,0),MATCH(YEAR(CP$1),Macro!$2:$2,0))</f>
        <v>0</v>
      </c>
      <c r="CQ5" s="12" t="n">
        <f aca="false">INDEX(Macro!$3:$14,MATCH(MONTH(CQ$1),Macro!$A$3:$A$14,0),MATCH(YEAR(CQ$1),Macro!$2:$2,0))</f>
        <v>0</v>
      </c>
      <c r="CR5" s="12" t="n">
        <f aca="false">INDEX(Macro!$3:$14,MATCH(MONTH(CR$1),Macro!$A$3:$A$14,0),MATCH(YEAR(CR$1),Macro!$2:$2,0))</f>
        <v>0</v>
      </c>
      <c r="CS5" s="12" t="n">
        <f aca="false">INDEX(Macro!$3:$14,MATCH(MONTH(CS$1),Macro!$A$3:$A$14,0),MATCH(YEAR(CS$1),Macro!$2:$2,0))</f>
        <v>0</v>
      </c>
      <c r="CT5" s="12" t="n">
        <f aca="false">INDEX(Macro!$3:$14,MATCH(MONTH(CT$1),Macro!$A$3:$A$14,0),MATCH(YEAR(CT$1),Macro!$2:$2,0))</f>
        <v>0</v>
      </c>
    </row>
    <row r="6" customFormat="false" ht="15" hidden="false" customHeight="true" outlineLevel="1" collapsed="false">
      <c r="A6" s="13" t="s">
        <v>32</v>
      </c>
      <c r="B6" s="14"/>
      <c r="C6" s="14"/>
      <c r="D6" s="14" t="e">
        <f aca="false">C14</f>
        <v>#NAME?</v>
      </c>
      <c r="E6" s="14" t="e">
        <f aca="false">D14</f>
        <v>#NAME?</v>
      </c>
      <c r="F6" s="14" t="e">
        <f aca="false">E14</f>
        <v>#NAME?</v>
      </c>
      <c r="G6" s="14" t="e">
        <f aca="false">F14</f>
        <v>#NAME?</v>
      </c>
      <c r="H6" s="14" t="e">
        <f aca="false">G14</f>
        <v>#NAME?</v>
      </c>
      <c r="I6" s="14" t="e">
        <f aca="false">H14</f>
        <v>#NAME?</v>
      </c>
      <c r="J6" s="14" t="e">
        <f aca="false">I14</f>
        <v>#NAME?</v>
      </c>
      <c r="K6" s="14" t="e">
        <f aca="false">J14</f>
        <v>#NAME?</v>
      </c>
      <c r="L6" s="14" t="e">
        <f aca="false">K14</f>
        <v>#NAME?</v>
      </c>
      <c r="M6" s="14" t="e">
        <f aca="false">L14</f>
        <v>#NAME?</v>
      </c>
      <c r="N6" s="14" t="e">
        <f aca="false">M14</f>
        <v>#NAME?</v>
      </c>
      <c r="O6" s="14" t="e">
        <f aca="false">N14</f>
        <v>#NAME?</v>
      </c>
      <c r="P6" s="14" t="e">
        <f aca="false">O14</f>
        <v>#NAME?</v>
      </c>
      <c r="Q6" s="14" t="e">
        <f aca="false">P14</f>
        <v>#NAME?</v>
      </c>
      <c r="R6" s="14" t="e">
        <f aca="false">Q14</f>
        <v>#NAME?</v>
      </c>
      <c r="S6" s="14" t="e">
        <f aca="false">R14</f>
        <v>#NAME?</v>
      </c>
      <c r="T6" s="14" t="e">
        <f aca="false">S14</f>
        <v>#NAME?</v>
      </c>
      <c r="U6" s="14" t="e">
        <f aca="false">T14</f>
        <v>#NAME?</v>
      </c>
      <c r="V6" s="14" t="e">
        <f aca="false">U14</f>
        <v>#NAME?</v>
      </c>
      <c r="W6" s="14" t="e">
        <f aca="false">V14</f>
        <v>#NAME?</v>
      </c>
      <c r="X6" s="14" t="e">
        <f aca="false">W14</f>
        <v>#NAME?</v>
      </c>
      <c r="Y6" s="14" t="e">
        <f aca="false">X14</f>
        <v>#NAME?</v>
      </c>
      <c r="Z6" s="14" t="e">
        <f aca="false">Y14</f>
        <v>#NAME?</v>
      </c>
      <c r="AA6" s="14" t="e">
        <f aca="false">Z14</f>
        <v>#NAME?</v>
      </c>
      <c r="AB6" s="14" t="e">
        <f aca="false">AA14</f>
        <v>#NAME?</v>
      </c>
      <c r="AC6" s="14" t="e">
        <f aca="false">AB14</f>
        <v>#NAME?</v>
      </c>
      <c r="AD6" s="14" t="e">
        <f aca="false">AC14</f>
        <v>#NAME?</v>
      </c>
      <c r="AE6" s="14" t="e">
        <f aca="false">AD14</f>
        <v>#NAME?</v>
      </c>
      <c r="AF6" s="14" t="e">
        <f aca="false">AE14</f>
        <v>#NAME?</v>
      </c>
      <c r="AG6" s="14" t="e">
        <f aca="false">AF14</f>
        <v>#NAME?</v>
      </c>
      <c r="AH6" s="14" t="e">
        <f aca="false">AG14</f>
        <v>#NAME?</v>
      </c>
      <c r="AI6" s="14" t="e">
        <f aca="false">AH14</f>
        <v>#NAME?</v>
      </c>
      <c r="AJ6" s="14" t="e">
        <f aca="false">AI14</f>
        <v>#NAME?</v>
      </c>
      <c r="AK6" s="14" t="e">
        <f aca="false">AJ14</f>
        <v>#NAME?</v>
      </c>
      <c r="AL6" s="14" t="e">
        <f aca="false">AK14</f>
        <v>#NAME?</v>
      </c>
      <c r="AM6" s="14" t="e">
        <f aca="false">AL14</f>
        <v>#NAME?</v>
      </c>
      <c r="AN6" s="14" t="e">
        <f aca="false">AM14</f>
        <v>#NAME?</v>
      </c>
      <c r="AO6" s="14" t="e">
        <f aca="false">AN14</f>
        <v>#NAME?</v>
      </c>
      <c r="AP6" s="14" t="e">
        <f aca="false">AO14</f>
        <v>#NAME?</v>
      </c>
      <c r="AQ6" s="14" t="e">
        <f aca="false">AP14</f>
        <v>#NAME?</v>
      </c>
      <c r="AR6" s="14" t="e">
        <f aca="false">AQ14</f>
        <v>#NAME?</v>
      </c>
      <c r="AS6" s="14" t="e">
        <f aca="false">AR14</f>
        <v>#NAME?</v>
      </c>
      <c r="AT6" s="14" t="e">
        <f aca="false">AS14</f>
        <v>#NAME?</v>
      </c>
      <c r="AU6" s="14" t="e">
        <f aca="false">AT14</f>
        <v>#NAME?</v>
      </c>
      <c r="AV6" s="14" t="e">
        <f aca="false">AU14</f>
        <v>#NAME?</v>
      </c>
      <c r="AW6" s="14" t="e">
        <f aca="false">AV14</f>
        <v>#NAME?</v>
      </c>
      <c r="AX6" s="14" t="e">
        <f aca="false">AW14</f>
        <v>#NAME?</v>
      </c>
      <c r="AY6" s="14" t="e">
        <f aca="false">AX14</f>
        <v>#NAME?</v>
      </c>
      <c r="AZ6" s="14" t="e">
        <f aca="false">AY14</f>
        <v>#NAME?</v>
      </c>
      <c r="BA6" s="14" t="e">
        <f aca="false">AZ14</f>
        <v>#NAME?</v>
      </c>
      <c r="BB6" s="14" t="e">
        <f aca="false">BA14</f>
        <v>#NAME?</v>
      </c>
      <c r="BC6" s="14" t="e">
        <f aca="false">BB14</f>
        <v>#NAME?</v>
      </c>
      <c r="BD6" s="14" t="e">
        <f aca="false">BC14</f>
        <v>#NAME?</v>
      </c>
      <c r="BE6" s="14" t="e">
        <f aca="false">BD14</f>
        <v>#NAME?</v>
      </c>
      <c r="BF6" s="14" t="e">
        <f aca="false">BE14</f>
        <v>#NAME?</v>
      </c>
      <c r="BG6" s="14" t="e">
        <f aca="false">BF14</f>
        <v>#NAME?</v>
      </c>
      <c r="BH6" s="14" t="e">
        <f aca="false">BG14</f>
        <v>#NAME?</v>
      </c>
      <c r="BI6" s="14" t="e">
        <f aca="false">BH14</f>
        <v>#NAME?</v>
      </c>
      <c r="BJ6" s="14" t="e">
        <f aca="false">BI14</f>
        <v>#NAME?</v>
      </c>
      <c r="BK6" s="14" t="e">
        <f aca="false">BJ14</f>
        <v>#NAME?</v>
      </c>
      <c r="BL6" s="14" t="e">
        <f aca="false">BK14</f>
        <v>#NAME?</v>
      </c>
      <c r="BM6" s="14" t="e">
        <f aca="false">BL14</f>
        <v>#NAME?</v>
      </c>
      <c r="BN6" s="14" t="e">
        <f aca="false">BM14</f>
        <v>#NAME?</v>
      </c>
      <c r="BO6" s="14" t="e">
        <f aca="false">BN14</f>
        <v>#NAME?</v>
      </c>
      <c r="BP6" s="14" t="e">
        <f aca="false">BO14</f>
        <v>#NAME?</v>
      </c>
      <c r="BQ6" s="14" t="e">
        <f aca="false">BP14</f>
        <v>#NAME?</v>
      </c>
      <c r="BR6" s="14" t="e">
        <f aca="false">BQ14</f>
        <v>#NAME?</v>
      </c>
      <c r="BS6" s="14" t="e">
        <f aca="false">BR14</f>
        <v>#NAME?</v>
      </c>
      <c r="BT6" s="14" t="e">
        <f aca="false">BS14</f>
        <v>#NAME?</v>
      </c>
      <c r="BU6" s="14" t="e">
        <f aca="false">BT14</f>
        <v>#NAME?</v>
      </c>
      <c r="BV6" s="14" t="e">
        <f aca="false">BU14</f>
        <v>#NAME?</v>
      </c>
      <c r="BW6" s="14" t="e">
        <f aca="false">BV14</f>
        <v>#NAME?</v>
      </c>
      <c r="BX6" s="14" t="e">
        <f aca="false">BW14</f>
        <v>#NAME?</v>
      </c>
      <c r="BY6" s="14" t="e">
        <f aca="false">BX14</f>
        <v>#NAME?</v>
      </c>
      <c r="BZ6" s="14" t="e">
        <f aca="false">BY14</f>
        <v>#NAME?</v>
      </c>
      <c r="CA6" s="14" t="e">
        <f aca="false">BZ14</f>
        <v>#NAME?</v>
      </c>
      <c r="CB6" s="14" t="e">
        <f aca="false">CA14</f>
        <v>#NAME?</v>
      </c>
      <c r="CC6" s="14" t="e">
        <f aca="false">CB14</f>
        <v>#NAME?</v>
      </c>
      <c r="CD6" s="14" t="e">
        <f aca="false">CC14</f>
        <v>#NAME?</v>
      </c>
      <c r="CE6" s="14" t="e">
        <f aca="false">CD14</f>
        <v>#NAME?</v>
      </c>
      <c r="CF6" s="14" t="e">
        <f aca="false">CE14</f>
        <v>#NAME?</v>
      </c>
      <c r="CG6" s="14" t="e">
        <f aca="false">CF14</f>
        <v>#NAME?</v>
      </c>
      <c r="CH6" s="14" t="e">
        <f aca="false">CG14</f>
        <v>#NAME?</v>
      </c>
      <c r="CI6" s="14" t="e">
        <f aca="false">CH14</f>
        <v>#NAME?</v>
      </c>
      <c r="CJ6" s="14" t="e">
        <f aca="false">CI14</f>
        <v>#NAME?</v>
      </c>
      <c r="CK6" s="14" t="e">
        <f aca="false">CJ14</f>
        <v>#NAME?</v>
      </c>
      <c r="CL6" s="14" t="e">
        <f aca="false">CK14</f>
        <v>#NAME?</v>
      </c>
      <c r="CM6" s="14" t="e">
        <f aca="false">CL14</f>
        <v>#NAME?</v>
      </c>
      <c r="CN6" s="14" t="e">
        <f aca="false">CM14</f>
        <v>#NAME?</v>
      </c>
      <c r="CO6" s="14" t="e">
        <f aca="false">CN14</f>
        <v>#NAME?</v>
      </c>
      <c r="CP6" s="14" t="e">
        <f aca="false">CO14</f>
        <v>#NAME?</v>
      </c>
      <c r="CQ6" s="14" t="e">
        <f aca="false">CP14</f>
        <v>#NAME?</v>
      </c>
      <c r="CR6" s="14" t="e">
        <f aca="false">CQ14</f>
        <v>#NAME?</v>
      </c>
      <c r="CS6" s="14" t="e">
        <f aca="false">CR14</f>
        <v>#NAME?</v>
      </c>
      <c r="CT6" s="14" t="e">
        <f aca="false">CS14</f>
        <v>#NAME?</v>
      </c>
    </row>
    <row r="7" customFormat="false" ht="15" hidden="false" customHeight="true" outlineLevel="1" collapsed="false">
      <c r="A7" s="15" t="s">
        <v>33</v>
      </c>
      <c r="B7" s="15" t="s">
        <v>34</v>
      </c>
      <c r="C7" s="16" t="e">
        <f aca="false">C26+C45*C$5</f>
        <v>#NAME?</v>
      </c>
      <c r="D7" s="16" t="e">
        <f aca="false">D26+D45*D$5</f>
        <v>#NAME?</v>
      </c>
      <c r="E7" s="16" t="e">
        <f aca="false">E26+E45*E$5</f>
        <v>#NAME?</v>
      </c>
      <c r="F7" s="16" t="e">
        <f aca="false">F26+F45*F$5</f>
        <v>#NAME?</v>
      </c>
      <c r="G7" s="16" t="e">
        <f aca="false">G26+G45*G$5</f>
        <v>#NAME?</v>
      </c>
      <c r="H7" s="16" t="e">
        <f aca="false">H26+H45*H$5</f>
        <v>#NAME?</v>
      </c>
      <c r="I7" s="16" t="e">
        <f aca="false">I26+I45*I$5</f>
        <v>#NAME?</v>
      </c>
      <c r="J7" s="16" t="e">
        <f aca="false">J26+J45*J$5</f>
        <v>#NAME?</v>
      </c>
      <c r="K7" s="16" t="e">
        <f aca="false">K26+K45*K$5</f>
        <v>#NAME?</v>
      </c>
      <c r="L7" s="16" t="e">
        <f aca="false">L26+L45*L$5</f>
        <v>#NAME?</v>
      </c>
      <c r="M7" s="16" t="e">
        <f aca="false">M26+M45*M$5</f>
        <v>#NAME?</v>
      </c>
      <c r="N7" s="16" t="e">
        <f aca="false">N26+N45*N$5</f>
        <v>#NAME?</v>
      </c>
      <c r="O7" s="16" t="e">
        <f aca="false">O26+O45*O$5</f>
        <v>#NAME?</v>
      </c>
      <c r="P7" s="16" t="e">
        <f aca="false">P26+P45*P$5</f>
        <v>#NAME?</v>
      </c>
      <c r="Q7" s="16" t="e">
        <f aca="false">Q26+Q45*Q$5</f>
        <v>#NAME?</v>
      </c>
      <c r="R7" s="16" t="e">
        <f aca="false">R26+R45*R$5</f>
        <v>#NAME?</v>
      </c>
      <c r="S7" s="16" t="e">
        <f aca="false">S26+S45*S$5</f>
        <v>#NAME?</v>
      </c>
      <c r="T7" s="16" t="e">
        <f aca="false">T26+T45*T$5</f>
        <v>#NAME?</v>
      </c>
      <c r="U7" s="16" t="e">
        <f aca="false">U26+U45*U$5</f>
        <v>#NAME?</v>
      </c>
      <c r="V7" s="16" t="e">
        <f aca="false">V26+V45*V$5</f>
        <v>#NAME?</v>
      </c>
      <c r="W7" s="16" t="e">
        <f aca="false">W26+W45*W$5</f>
        <v>#NAME?</v>
      </c>
      <c r="X7" s="16" t="e">
        <f aca="false">X26+X45*X$5</f>
        <v>#NAME?</v>
      </c>
      <c r="Y7" s="16" t="e">
        <f aca="false">Y26+Y45*Y$5</f>
        <v>#NAME?</v>
      </c>
      <c r="Z7" s="16" t="e">
        <f aca="false">Z26+Z45*Z$5</f>
        <v>#NAME?</v>
      </c>
      <c r="AA7" s="16" t="e">
        <f aca="false">AA26+AA45*AA$5</f>
        <v>#NAME?</v>
      </c>
      <c r="AB7" s="16" t="e">
        <f aca="false">AB26+AB45*AB$5</f>
        <v>#NAME?</v>
      </c>
      <c r="AC7" s="16" t="e">
        <f aca="false">AC26+AC45*AC$5</f>
        <v>#NAME?</v>
      </c>
      <c r="AD7" s="16" t="e">
        <f aca="false">AD26+AD45*AD$5</f>
        <v>#NAME?</v>
      </c>
      <c r="AE7" s="16" t="e">
        <f aca="false">AE26+AE45*AE$5</f>
        <v>#NAME?</v>
      </c>
      <c r="AF7" s="16" t="e">
        <f aca="false">AF26+AF45*AF$5</f>
        <v>#NAME?</v>
      </c>
      <c r="AG7" s="16" t="e">
        <f aca="false">AG26+AG45*AG$5</f>
        <v>#NAME?</v>
      </c>
      <c r="AH7" s="16" t="e">
        <f aca="false">AH26+AH45*AH$5</f>
        <v>#NAME?</v>
      </c>
      <c r="AI7" s="16" t="e">
        <f aca="false">AI26+AI45*AI$5</f>
        <v>#NAME?</v>
      </c>
      <c r="AJ7" s="16" t="e">
        <f aca="false">AJ26+AJ45*AJ$5</f>
        <v>#NAME?</v>
      </c>
      <c r="AK7" s="16" t="e">
        <f aca="false">AK26+AK45*AK$5</f>
        <v>#NAME?</v>
      </c>
      <c r="AL7" s="16" t="e">
        <f aca="false">AL26+AL45*AL$5</f>
        <v>#NAME?</v>
      </c>
      <c r="AM7" s="16" t="e">
        <f aca="false">AM26+AM45*AM$5</f>
        <v>#NAME?</v>
      </c>
      <c r="AN7" s="16" t="e">
        <f aca="false">AN26+AN45*AN$5</f>
        <v>#NAME?</v>
      </c>
      <c r="AO7" s="16" t="e">
        <f aca="false">AO26+AO45*AO$5</f>
        <v>#NAME?</v>
      </c>
      <c r="AP7" s="16" t="e">
        <f aca="false">AP26+AP45*AP$5</f>
        <v>#NAME?</v>
      </c>
      <c r="AQ7" s="16" t="e">
        <f aca="false">AQ26+AQ45*AQ$5</f>
        <v>#NAME?</v>
      </c>
      <c r="AR7" s="16" t="e">
        <f aca="false">AR26+AR45*AR$5</f>
        <v>#NAME?</v>
      </c>
      <c r="AS7" s="16" t="e">
        <f aca="false">AS26+AS45*AS$5</f>
        <v>#NAME?</v>
      </c>
      <c r="AT7" s="16" t="e">
        <f aca="false">AT26+AT45*AT$5</f>
        <v>#NAME?</v>
      </c>
      <c r="AU7" s="16" t="e">
        <f aca="false">AU26+AU45*AU$5</f>
        <v>#NAME?</v>
      </c>
      <c r="AV7" s="16" t="e">
        <f aca="false">AV26+AV45*AV$5</f>
        <v>#NAME?</v>
      </c>
      <c r="AW7" s="16" t="e">
        <f aca="false">AW26+AW45*AW$5</f>
        <v>#NAME?</v>
      </c>
      <c r="AX7" s="16" t="e">
        <f aca="false">AX26+AX45*AX$5</f>
        <v>#NAME?</v>
      </c>
      <c r="AY7" s="16" t="e">
        <f aca="false">AY26+AY45*AY$5</f>
        <v>#NAME?</v>
      </c>
      <c r="AZ7" s="16" t="e">
        <f aca="false">AZ26+AZ45*AZ$5</f>
        <v>#NAME?</v>
      </c>
      <c r="BA7" s="16" t="e">
        <f aca="false">BA26+BA45*BA$5</f>
        <v>#NAME?</v>
      </c>
      <c r="BB7" s="16" t="e">
        <f aca="false">BB26+BB45*BB$5</f>
        <v>#NAME?</v>
      </c>
      <c r="BC7" s="16" t="e">
        <f aca="false">BC26+BC45*BC$5</f>
        <v>#NAME?</v>
      </c>
      <c r="BD7" s="16" t="e">
        <f aca="false">BD26+BD45*BD$5</f>
        <v>#NAME?</v>
      </c>
      <c r="BE7" s="16" t="e">
        <f aca="false">BE26+BE45*BE$5</f>
        <v>#NAME?</v>
      </c>
      <c r="BF7" s="16" t="e">
        <f aca="false">BF26+BF45*BF$5</f>
        <v>#NAME?</v>
      </c>
      <c r="BG7" s="16" t="e">
        <f aca="false">BG26+BG45*BG$5</f>
        <v>#NAME?</v>
      </c>
      <c r="BH7" s="16" t="e">
        <f aca="false">BH26+BH45*BH$5</f>
        <v>#NAME?</v>
      </c>
      <c r="BI7" s="16" t="e">
        <f aca="false">BI26+BI45*BI$5</f>
        <v>#NAME?</v>
      </c>
      <c r="BJ7" s="16" t="e">
        <f aca="false">BJ26+BJ45*BJ$5</f>
        <v>#NAME?</v>
      </c>
      <c r="BK7" s="16" t="e">
        <f aca="false">BK26+BK45*BK$5</f>
        <v>#NAME?</v>
      </c>
      <c r="BL7" s="16" t="e">
        <f aca="false">BL26+BL45*BL$5</f>
        <v>#NAME?</v>
      </c>
      <c r="BM7" s="16" t="e">
        <f aca="false">BM26+BM45*BM$5</f>
        <v>#NAME?</v>
      </c>
      <c r="BN7" s="16" t="e">
        <f aca="false">BN26+BN45*BN$5</f>
        <v>#NAME?</v>
      </c>
      <c r="BO7" s="16" t="e">
        <f aca="false">BO26+BO45*BO$5</f>
        <v>#NAME?</v>
      </c>
      <c r="BP7" s="16" t="e">
        <f aca="false">BP26+BP45*BP$5</f>
        <v>#NAME?</v>
      </c>
      <c r="BQ7" s="16" t="e">
        <f aca="false">BQ26+BQ45*BQ$5</f>
        <v>#NAME?</v>
      </c>
      <c r="BR7" s="16" t="e">
        <f aca="false">BR26+BR45*BR$5</f>
        <v>#NAME?</v>
      </c>
      <c r="BS7" s="16" t="e">
        <f aca="false">BS26+BS45*BS$5</f>
        <v>#NAME?</v>
      </c>
      <c r="BT7" s="16" t="e">
        <f aca="false">BT26+BT45*BT$5</f>
        <v>#NAME?</v>
      </c>
      <c r="BU7" s="16" t="e">
        <f aca="false">BU26+BU45*BU$5</f>
        <v>#NAME?</v>
      </c>
      <c r="BV7" s="16" t="e">
        <f aca="false">BV26+BV45*BV$5</f>
        <v>#NAME?</v>
      </c>
      <c r="BW7" s="16" t="e">
        <f aca="false">BW26+BW45*BW$5</f>
        <v>#NAME?</v>
      </c>
      <c r="BX7" s="16" t="e">
        <f aca="false">BX26+BX45*BX$5</f>
        <v>#NAME?</v>
      </c>
      <c r="BY7" s="16" t="e">
        <f aca="false">BY26+BY45*BY$5</f>
        <v>#NAME?</v>
      </c>
      <c r="BZ7" s="16" t="e">
        <f aca="false">BZ26+BZ45*BZ$5</f>
        <v>#NAME?</v>
      </c>
      <c r="CA7" s="16" t="e">
        <f aca="false">CA26+CA45*CA$5</f>
        <v>#NAME?</v>
      </c>
      <c r="CB7" s="16" t="e">
        <f aca="false">CB26+CB45*CB$5</f>
        <v>#NAME?</v>
      </c>
      <c r="CC7" s="16" t="e">
        <f aca="false">CC26+CC45*CC$5</f>
        <v>#NAME?</v>
      </c>
      <c r="CD7" s="16" t="e">
        <f aca="false">CD26+CD45*CD$5</f>
        <v>#NAME?</v>
      </c>
      <c r="CE7" s="16" t="e">
        <f aca="false">CE26+CE45*CE$5</f>
        <v>#NAME?</v>
      </c>
      <c r="CF7" s="16" t="e">
        <f aca="false">CF26+CF45*CF$5</f>
        <v>#NAME?</v>
      </c>
      <c r="CG7" s="16" t="e">
        <f aca="false">CG26+CG45*CG$5</f>
        <v>#NAME?</v>
      </c>
      <c r="CH7" s="16" t="e">
        <f aca="false">CH26+CH45*CH$5</f>
        <v>#NAME?</v>
      </c>
      <c r="CI7" s="16" t="e">
        <f aca="false">CI26+CI45*CI$5</f>
        <v>#NAME?</v>
      </c>
      <c r="CJ7" s="16" t="e">
        <f aca="false">CJ26+CJ45*CJ$5</f>
        <v>#NAME?</v>
      </c>
      <c r="CK7" s="16" t="e">
        <f aca="false">CK26+CK45*CK$5</f>
        <v>#NAME?</v>
      </c>
      <c r="CL7" s="16" t="e">
        <f aca="false">CL26+CL45*CL$5</f>
        <v>#NAME?</v>
      </c>
      <c r="CM7" s="16" t="e">
        <f aca="false">CM26+CM45*CM$5</f>
        <v>#NAME?</v>
      </c>
      <c r="CN7" s="16" t="e">
        <f aca="false">CN26+CN45*CN$5</f>
        <v>#NAME?</v>
      </c>
      <c r="CO7" s="16" t="e">
        <f aca="false">CO26+CO45*CO$5</f>
        <v>#NAME?</v>
      </c>
      <c r="CP7" s="16" t="e">
        <f aca="false">CP26+CP45*CP$5</f>
        <v>#NAME?</v>
      </c>
      <c r="CQ7" s="16" t="e">
        <f aca="false">CQ26+CQ45*CQ$5</f>
        <v>#NAME?</v>
      </c>
      <c r="CR7" s="16" t="e">
        <f aca="false">CR26+CR45*CR$5</f>
        <v>#NAME?</v>
      </c>
      <c r="CS7" s="16" t="e">
        <f aca="false">CS26+CS45*CS$5</f>
        <v>#NAME?</v>
      </c>
      <c r="CT7" s="16" t="e">
        <f aca="false">CT26+CT45*CT$5</f>
        <v>#NAME?</v>
      </c>
    </row>
    <row r="8" customFormat="false" ht="15" hidden="false" customHeight="true" outlineLevel="1" collapsed="false">
      <c r="A8" s="15" t="s">
        <v>35</v>
      </c>
      <c r="B8" s="15" t="s">
        <v>36</v>
      </c>
      <c r="C8" s="16" t="e">
        <f aca="false">C27+C46*C$5</f>
        <v>#NAME?</v>
      </c>
      <c r="D8" s="16" t="e">
        <f aca="false">D27+D46*D$5</f>
        <v>#NAME?</v>
      </c>
      <c r="E8" s="16" t="e">
        <f aca="false">E27+E46*E$5</f>
        <v>#NAME?</v>
      </c>
      <c r="F8" s="16" t="e">
        <f aca="false">F27+F46*F$5</f>
        <v>#NAME?</v>
      </c>
      <c r="G8" s="16" t="e">
        <f aca="false">G27+G46*G$5</f>
        <v>#NAME?</v>
      </c>
      <c r="H8" s="16" t="e">
        <f aca="false">H27+H46*H$5</f>
        <v>#NAME?</v>
      </c>
      <c r="I8" s="16" t="e">
        <f aca="false">I27+I46*I$5</f>
        <v>#NAME?</v>
      </c>
      <c r="J8" s="16" t="e">
        <f aca="false">J27+J46*J$5</f>
        <v>#NAME?</v>
      </c>
      <c r="K8" s="16" t="e">
        <f aca="false">K27+K46*K$5</f>
        <v>#NAME?</v>
      </c>
      <c r="L8" s="16" t="e">
        <f aca="false">L27+L46*L$5</f>
        <v>#NAME?</v>
      </c>
      <c r="M8" s="16" t="e">
        <f aca="false">M27+M46*M$5</f>
        <v>#NAME?</v>
      </c>
      <c r="N8" s="16" t="e">
        <f aca="false">N27+N46*N$5</f>
        <v>#NAME?</v>
      </c>
      <c r="O8" s="16" t="e">
        <f aca="false">O27+O46*O$5</f>
        <v>#NAME?</v>
      </c>
      <c r="P8" s="16" t="e">
        <f aca="false">P27+P46*P$5</f>
        <v>#NAME?</v>
      </c>
      <c r="Q8" s="16" t="e">
        <f aca="false">Q27+Q46*Q$5</f>
        <v>#NAME?</v>
      </c>
      <c r="R8" s="16" t="e">
        <f aca="false">R27+R46*R$5</f>
        <v>#NAME?</v>
      </c>
      <c r="S8" s="16" t="e">
        <f aca="false">S27+S46*S$5</f>
        <v>#NAME?</v>
      </c>
      <c r="T8" s="16" t="e">
        <f aca="false">T27+T46*T$5</f>
        <v>#NAME?</v>
      </c>
      <c r="U8" s="16" t="e">
        <f aca="false">U27+U46*U$5</f>
        <v>#NAME?</v>
      </c>
      <c r="V8" s="16" t="e">
        <f aca="false">V27+V46*V$5</f>
        <v>#NAME?</v>
      </c>
      <c r="W8" s="16" t="e">
        <f aca="false">W27+W46*W$5</f>
        <v>#NAME?</v>
      </c>
      <c r="X8" s="16" t="e">
        <f aca="false">X27+X46*X$5</f>
        <v>#NAME?</v>
      </c>
      <c r="Y8" s="16" t="e">
        <f aca="false">Y27+Y46*Y$5</f>
        <v>#NAME?</v>
      </c>
      <c r="Z8" s="16" t="e">
        <f aca="false">Z27+Z46*Z$5</f>
        <v>#NAME?</v>
      </c>
      <c r="AA8" s="16" t="e">
        <f aca="false">AA27+AA46*AA$5</f>
        <v>#NAME?</v>
      </c>
      <c r="AB8" s="16" t="e">
        <f aca="false">AB27+AB46*AB$5</f>
        <v>#NAME?</v>
      </c>
      <c r="AC8" s="16" t="e">
        <f aca="false">AC27+AC46*AC$5</f>
        <v>#NAME?</v>
      </c>
      <c r="AD8" s="16" t="e">
        <f aca="false">AD27+AD46*AD$5</f>
        <v>#NAME?</v>
      </c>
      <c r="AE8" s="16" t="e">
        <f aca="false">AE27+AE46*AE$5</f>
        <v>#NAME?</v>
      </c>
      <c r="AF8" s="16" t="e">
        <f aca="false">AF27+AF46*AF$5</f>
        <v>#NAME?</v>
      </c>
      <c r="AG8" s="16" t="e">
        <f aca="false">AG27+AG46*AG$5</f>
        <v>#NAME?</v>
      </c>
      <c r="AH8" s="16" t="e">
        <f aca="false">AH27+AH46*AH$5</f>
        <v>#NAME?</v>
      </c>
      <c r="AI8" s="16" t="e">
        <f aca="false">AI27+AI46*AI$5</f>
        <v>#NAME?</v>
      </c>
      <c r="AJ8" s="16" t="e">
        <f aca="false">AJ27+AJ46*AJ$5</f>
        <v>#NAME?</v>
      </c>
      <c r="AK8" s="16" t="e">
        <f aca="false">AK27+AK46*AK$5</f>
        <v>#NAME?</v>
      </c>
      <c r="AL8" s="16" t="e">
        <f aca="false">AL27+AL46*AL$5</f>
        <v>#NAME?</v>
      </c>
      <c r="AM8" s="16" t="e">
        <f aca="false">AM27+AM46*AM$5</f>
        <v>#NAME?</v>
      </c>
      <c r="AN8" s="16" t="e">
        <f aca="false">AN27+AN46*AN$5</f>
        <v>#NAME?</v>
      </c>
      <c r="AO8" s="16" t="e">
        <f aca="false">AO27+AO46*AO$5</f>
        <v>#NAME?</v>
      </c>
      <c r="AP8" s="16" t="e">
        <f aca="false">AP27+AP46*AP$5</f>
        <v>#NAME?</v>
      </c>
      <c r="AQ8" s="16" t="e">
        <f aca="false">AQ27+AQ46*AQ$5</f>
        <v>#NAME?</v>
      </c>
      <c r="AR8" s="16" t="e">
        <f aca="false">AR27+AR46*AR$5</f>
        <v>#NAME?</v>
      </c>
      <c r="AS8" s="16" t="e">
        <f aca="false">AS27+AS46*AS$5</f>
        <v>#NAME?</v>
      </c>
      <c r="AT8" s="16" t="e">
        <f aca="false">AT27+AT46*AT$5</f>
        <v>#NAME?</v>
      </c>
      <c r="AU8" s="16" t="e">
        <f aca="false">AU27+AU46*AU$5</f>
        <v>#NAME?</v>
      </c>
      <c r="AV8" s="16" t="e">
        <f aca="false">AV27+AV46*AV$5</f>
        <v>#NAME?</v>
      </c>
      <c r="AW8" s="16" t="e">
        <f aca="false">AW27+AW46*AW$5</f>
        <v>#NAME?</v>
      </c>
      <c r="AX8" s="16" t="e">
        <f aca="false">AX27+AX46*AX$5</f>
        <v>#NAME?</v>
      </c>
      <c r="AY8" s="16" t="e">
        <f aca="false">AY27+AY46*AY$5</f>
        <v>#NAME?</v>
      </c>
      <c r="AZ8" s="16" t="e">
        <f aca="false">AZ27+AZ46*AZ$5</f>
        <v>#NAME?</v>
      </c>
      <c r="BA8" s="16" t="e">
        <f aca="false">BA27+BA46*BA$5</f>
        <v>#NAME?</v>
      </c>
      <c r="BB8" s="16" t="e">
        <f aca="false">BB27+BB46*BB$5</f>
        <v>#NAME?</v>
      </c>
      <c r="BC8" s="16" t="e">
        <f aca="false">BC27+BC46*BC$5</f>
        <v>#NAME?</v>
      </c>
      <c r="BD8" s="16" t="e">
        <f aca="false">BD27+BD46*BD$5</f>
        <v>#NAME?</v>
      </c>
      <c r="BE8" s="16" t="e">
        <f aca="false">BE27+BE46*BE$5</f>
        <v>#NAME?</v>
      </c>
      <c r="BF8" s="16" t="e">
        <f aca="false">BF27+BF46*BF$5</f>
        <v>#NAME?</v>
      </c>
      <c r="BG8" s="16" t="e">
        <f aca="false">BG27+BG46*BG$5</f>
        <v>#NAME?</v>
      </c>
      <c r="BH8" s="16" t="e">
        <f aca="false">BH27+BH46*BH$5</f>
        <v>#NAME?</v>
      </c>
      <c r="BI8" s="16" t="e">
        <f aca="false">BI27+BI46*BI$5</f>
        <v>#NAME?</v>
      </c>
      <c r="BJ8" s="16" t="e">
        <f aca="false">BJ27+BJ46*BJ$5</f>
        <v>#NAME?</v>
      </c>
      <c r="BK8" s="16" t="e">
        <f aca="false">BK27+BK46*BK$5</f>
        <v>#NAME?</v>
      </c>
      <c r="BL8" s="16" t="e">
        <f aca="false">BL27+BL46*BL$5</f>
        <v>#NAME?</v>
      </c>
      <c r="BM8" s="16" t="e">
        <f aca="false">BM27+BM46*BM$5</f>
        <v>#NAME?</v>
      </c>
      <c r="BN8" s="16" t="e">
        <f aca="false">BN27+BN46*BN$5</f>
        <v>#NAME?</v>
      </c>
      <c r="BO8" s="16" t="e">
        <f aca="false">BO27+BO46*BO$5</f>
        <v>#NAME?</v>
      </c>
      <c r="BP8" s="16" t="e">
        <f aca="false">BP27+BP46*BP$5</f>
        <v>#NAME?</v>
      </c>
      <c r="BQ8" s="16" t="e">
        <f aca="false">BQ27+BQ46*BQ$5</f>
        <v>#NAME?</v>
      </c>
      <c r="BR8" s="16" t="e">
        <f aca="false">BR27+BR46*BR$5</f>
        <v>#NAME?</v>
      </c>
      <c r="BS8" s="16" t="e">
        <f aca="false">BS27+BS46*BS$5</f>
        <v>#NAME?</v>
      </c>
      <c r="BT8" s="16" t="e">
        <f aca="false">BT27+BT46*BT$5</f>
        <v>#NAME?</v>
      </c>
      <c r="BU8" s="16" t="e">
        <f aca="false">BU27+BU46*BU$5</f>
        <v>#NAME?</v>
      </c>
      <c r="BV8" s="16" t="e">
        <f aca="false">BV27+BV46*BV$5</f>
        <v>#NAME?</v>
      </c>
      <c r="BW8" s="16" t="e">
        <f aca="false">BW27+BW46*BW$5</f>
        <v>#NAME?</v>
      </c>
      <c r="BX8" s="16" t="e">
        <f aca="false">BX27+BX46*BX$5</f>
        <v>#NAME?</v>
      </c>
      <c r="BY8" s="16" t="e">
        <f aca="false">BY27+BY46*BY$5</f>
        <v>#NAME?</v>
      </c>
      <c r="BZ8" s="16" t="e">
        <f aca="false">BZ27+BZ46*BZ$5</f>
        <v>#NAME?</v>
      </c>
      <c r="CA8" s="16" t="e">
        <f aca="false">CA27+CA46*CA$5</f>
        <v>#NAME?</v>
      </c>
      <c r="CB8" s="16" t="e">
        <f aca="false">CB27+CB46*CB$5</f>
        <v>#NAME?</v>
      </c>
      <c r="CC8" s="16" t="e">
        <f aca="false">CC27+CC46*CC$5</f>
        <v>#NAME?</v>
      </c>
      <c r="CD8" s="16" t="e">
        <f aca="false">CD27+CD46*CD$5</f>
        <v>#NAME?</v>
      </c>
      <c r="CE8" s="16" t="e">
        <f aca="false">CE27+CE46*CE$5</f>
        <v>#NAME?</v>
      </c>
      <c r="CF8" s="16" t="e">
        <f aca="false">CF27+CF46*CF$5</f>
        <v>#NAME?</v>
      </c>
      <c r="CG8" s="16" t="e">
        <f aca="false">CG27+CG46*CG$5</f>
        <v>#NAME?</v>
      </c>
      <c r="CH8" s="16" t="e">
        <f aca="false">CH27+CH46*CH$5</f>
        <v>#NAME?</v>
      </c>
      <c r="CI8" s="16" t="e">
        <f aca="false">CI27+CI46*CI$5</f>
        <v>#NAME?</v>
      </c>
      <c r="CJ8" s="16" t="e">
        <f aca="false">CJ27+CJ46*CJ$5</f>
        <v>#NAME?</v>
      </c>
      <c r="CK8" s="16" t="e">
        <f aca="false">CK27+CK46*CK$5</f>
        <v>#NAME?</v>
      </c>
      <c r="CL8" s="16" t="e">
        <f aca="false">CL27+CL46*CL$5</f>
        <v>#NAME?</v>
      </c>
      <c r="CM8" s="16" t="e">
        <f aca="false">CM27+CM46*CM$5</f>
        <v>#NAME?</v>
      </c>
      <c r="CN8" s="16" t="e">
        <f aca="false">CN27+CN46*CN$5</f>
        <v>#NAME?</v>
      </c>
      <c r="CO8" s="16" t="e">
        <f aca="false">CO27+CO46*CO$5</f>
        <v>#NAME?</v>
      </c>
      <c r="CP8" s="16" t="e">
        <f aca="false">CP27+CP46*CP$5</f>
        <v>#NAME?</v>
      </c>
      <c r="CQ8" s="16" t="e">
        <f aca="false">CQ27+CQ46*CQ$5</f>
        <v>#NAME?</v>
      </c>
      <c r="CR8" s="16" t="e">
        <f aca="false">CR27+CR46*CR$5</f>
        <v>#NAME?</v>
      </c>
      <c r="CS8" s="16" t="e">
        <f aca="false">CS27+CS46*CS$5</f>
        <v>#NAME?</v>
      </c>
      <c r="CT8" s="16" t="e">
        <f aca="false">CT27+CT46*CT$5</f>
        <v>#NAME?</v>
      </c>
    </row>
    <row r="9" customFormat="false" ht="15" hidden="false" customHeight="true" outlineLevel="1" collapsed="false">
      <c r="A9" s="15" t="s">
        <v>37</v>
      </c>
      <c r="B9" s="15" t="s">
        <v>38</v>
      </c>
      <c r="C9" s="16" t="e">
        <f aca="false">C28+C47*C$5</f>
        <v>#NAME?</v>
      </c>
      <c r="D9" s="16" t="e">
        <f aca="false">D28+D47*D$5</f>
        <v>#NAME?</v>
      </c>
      <c r="E9" s="16" t="e">
        <f aca="false">E28+E47*E$5</f>
        <v>#NAME?</v>
      </c>
      <c r="F9" s="16" t="e">
        <f aca="false">F28+F47*F$5</f>
        <v>#NAME?</v>
      </c>
      <c r="G9" s="16" t="e">
        <f aca="false">G28+G47*G$5</f>
        <v>#NAME?</v>
      </c>
      <c r="H9" s="16" t="e">
        <f aca="false">H28+H47*H$5</f>
        <v>#NAME?</v>
      </c>
      <c r="I9" s="16" t="e">
        <f aca="false">I28+I47*I$5</f>
        <v>#NAME?</v>
      </c>
      <c r="J9" s="16" t="e">
        <f aca="false">J28+J47*J$5</f>
        <v>#NAME?</v>
      </c>
      <c r="K9" s="16" t="e">
        <f aca="false">K28+K47*K$5</f>
        <v>#NAME?</v>
      </c>
      <c r="L9" s="16" t="e">
        <f aca="false">L28+L47*L$5</f>
        <v>#NAME?</v>
      </c>
      <c r="M9" s="16" t="e">
        <f aca="false">M28+M47*M$5</f>
        <v>#NAME?</v>
      </c>
      <c r="N9" s="16" t="e">
        <f aca="false">N28+N47*N$5</f>
        <v>#NAME?</v>
      </c>
      <c r="O9" s="16" t="e">
        <f aca="false">O28+O47*O$5</f>
        <v>#NAME?</v>
      </c>
      <c r="P9" s="16" t="e">
        <f aca="false">P28+P47*P$5</f>
        <v>#NAME?</v>
      </c>
      <c r="Q9" s="16" t="e">
        <f aca="false">Q28+Q47*Q$5</f>
        <v>#NAME?</v>
      </c>
      <c r="R9" s="16" t="e">
        <f aca="false">R28+R47*R$5</f>
        <v>#NAME?</v>
      </c>
      <c r="S9" s="16" t="e">
        <f aca="false">S28+S47*S$5</f>
        <v>#NAME?</v>
      </c>
      <c r="T9" s="16" t="e">
        <f aca="false">T28+T47*T$5</f>
        <v>#NAME?</v>
      </c>
      <c r="U9" s="16" t="e">
        <f aca="false">U28+U47*U$5</f>
        <v>#NAME?</v>
      </c>
      <c r="V9" s="16" t="e">
        <f aca="false">V28+V47*V$5</f>
        <v>#NAME?</v>
      </c>
      <c r="W9" s="16" t="e">
        <f aca="false">W28+W47*W$5</f>
        <v>#NAME?</v>
      </c>
      <c r="X9" s="16" t="e">
        <f aca="false">X28+X47*X$5</f>
        <v>#NAME?</v>
      </c>
      <c r="Y9" s="16" t="e">
        <f aca="false">Y28+Y47*Y$5</f>
        <v>#NAME?</v>
      </c>
      <c r="Z9" s="16" t="e">
        <f aca="false">Z28+Z47*Z$5</f>
        <v>#NAME?</v>
      </c>
      <c r="AA9" s="16" t="e">
        <f aca="false">AA28+AA47*AA$5</f>
        <v>#NAME?</v>
      </c>
      <c r="AB9" s="16" t="e">
        <f aca="false">AB28+AB47*AB$5</f>
        <v>#NAME?</v>
      </c>
      <c r="AC9" s="16" t="e">
        <f aca="false">AC28+AC47*AC$5</f>
        <v>#NAME?</v>
      </c>
      <c r="AD9" s="16" t="e">
        <f aca="false">AD28+AD47*AD$5</f>
        <v>#NAME?</v>
      </c>
      <c r="AE9" s="16" t="e">
        <f aca="false">AE28+AE47*AE$5</f>
        <v>#NAME?</v>
      </c>
      <c r="AF9" s="16" t="e">
        <f aca="false">AF28+AF47*AF$5</f>
        <v>#NAME?</v>
      </c>
      <c r="AG9" s="16" t="e">
        <f aca="false">AG28+AG47*AG$5</f>
        <v>#NAME?</v>
      </c>
      <c r="AH9" s="16" t="e">
        <f aca="false">AH28+AH47*AH$5</f>
        <v>#NAME?</v>
      </c>
      <c r="AI9" s="16" t="e">
        <f aca="false">AI28+AI47*AI$5</f>
        <v>#NAME?</v>
      </c>
      <c r="AJ9" s="16" t="e">
        <f aca="false">AJ28+AJ47*AJ$5</f>
        <v>#NAME?</v>
      </c>
      <c r="AK9" s="16" t="e">
        <f aca="false">AK28+AK47*AK$5</f>
        <v>#NAME?</v>
      </c>
      <c r="AL9" s="16" t="e">
        <f aca="false">AL28+AL47*AL$5</f>
        <v>#NAME?</v>
      </c>
      <c r="AM9" s="16" t="e">
        <f aca="false">AM28+AM47*AM$5</f>
        <v>#NAME?</v>
      </c>
      <c r="AN9" s="16" t="e">
        <f aca="false">AN28+AN47*AN$5</f>
        <v>#NAME?</v>
      </c>
      <c r="AO9" s="16" t="e">
        <f aca="false">AO28+AO47*AO$5</f>
        <v>#NAME?</v>
      </c>
      <c r="AP9" s="16" t="e">
        <f aca="false">AP28+AP47*AP$5</f>
        <v>#NAME?</v>
      </c>
      <c r="AQ9" s="16" t="e">
        <f aca="false">AQ28+AQ47*AQ$5</f>
        <v>#NAME?</v>
      </c>
      <c r="AR9" s="16" t="e">
        <f aca="false">AR28+AR47*AR$5</f>
        <v>#NAME?</v>
      </c>
      <c r="AS9" s="16" t="e">
        <f aca="false">AS28+AS47*AS$5</f>
        <v>#NAME?</v>
      </c>
      <c r="AT9" s="16" t="e">
        <f aca="false">AT28+AT47*AT$5</f>
        <v>#NAME?</v>
      </c>
      <c r="AU9" s="16" t="e">
        <f aca="false">AU28+AU47*AU$5</f>
        <v>#NAME?</v>
      </c>
      <c r="AV9" s="16" t="e">
        <f aca="false">AV28+AV47*AV$5</f>
        <v>#NAME?</v>
      </c>
      <c r="AW9" s="16" t="e">
        <f aca="false">AW28+AW47*AW$5</f>
        <v>#NAME?</v>
      </c>
      <c r="AX9" s="16" t="e">
        <f aca="false">AX28+AX47*AX$5</f>
        <v>#NAME?</v>
      </c>
      <c r="AY9" s="16" t="e">
        <f aca="false">AY28+AY47*AY$5</f>
        <v>#NAME?</v>
      </c>
      <c r="AZ9" s="16" t="e">
        <f aca="false">AZ28+AZ47*AZ$5</f>
        <v>#NAME?</v>
      </c>
      <c r="BA9" s="16" t="e">
        <f aca="false">BA28+BA47*BA$5</f>
        <v>#NAME?</v>
      </c>
      <c r="BB9" s="16" t="e">
        <f aca="false">BB28+BB47*BB$5</f>
        <v>#NAME?</v>
      </c>
      <c r="BC9" s="16" t="e">
        <f aca="false">BC28+BC47*BC$5</f>
        <v>#NAME?</v>
      </c>
      <c r="BD9" s="16" t="e">
        <f aca="false">BD28+BD47*BD$5</f>
        <v>#NAME?</v>
      </c>
      <c r="BE9" s="16" t="e">
        <f aca="false">BE28+BE47*BE$5</f>
        <v>#NAME?</v>
      </c>
      <c r="BF9" s="16" t="e">
        <f aca="false">BF28+BF47*BF$5</f>
        <v>#NAME?</v>
      </c>
      <c r="BG9" s="16" t="e">
        <f aca="false">BG28+BG47*BG$5</f>
        <v>#NAME?</v>
      </c>
      <c r="BH9" s="16" t="e">
        <f aca="false">BH28+BH47*BH$5</f>
        <v>#NAME?</v>
      </c>
      <c r="BI9" s="16" t="e">
        <f aca="false">BI28+BI47*BI$5</f>
        <v>#NAME?</v>
      </c>
      <c r="BJ9" s="16" t="e">
        <f aca="false">BJ28+BJ47*BJ$5</f>
        <v>#NAME?</v>
      </c>
      <c r="BK9" s="16" t="e">
        <f aca="false">BK28+BK47*BK$5</f>
        <v>#NAME?</v>
      </c>
      <c r="BL9" s="16" t="e">
        <f aca="false">BL28+BL47*BL$5</f>
        <v>#NAME?</v>
      </c>
      <c r="BM9" s="16" t="e">
        <f aca="false">BM28+BM47*BM$5</f>
        <v>#NAME?</v>
      </c>
      <c r="BN9" s="16" t="e">
        <f aca="false">BN28+BN47*BN$5</f>
        <v>#NAME?</v>
      </c>
      <c r="BO9" s="16" t="e">
        <f aca="false">BO28+BO47*BO$5</f>
        <v>#NAME?</v>
      </c>
      <c r="BP9" s="16" t="e">
        <f aca="false">BP28+BP47*BP$5</f>
        <v>#NAME?</v>
      </c>
      <c r="BQ9" s="16" t="e">
        <f aca="false">BQ28+BQ47*BQ$5</f>
        <v>#NAME?</v>
      </c>
      <c r="BR9" s="16" t="e">
        <f aca="false">BR28+BR47*BR$5</f>
        <v>#NAME?</v>
      </c>
      <c r="BS9" s="16" t="e">
        <f aca="false">BS28+BS47*BS$5</f>
        <v>#NAME?</v>
      </c>
      <c r="BT9" s="16" t="e">
        <f aca="false">BT28+BT47*BT$5</f>
        <v>#NAME?</v>
      </c>
      <c r="BU9" s="16" t="e">
        <f aca="false">BU28+BU47*BU$5</f>
        <v>#NAME?</v>
      </c>
      <c r="BV9" s="16" t="e">
        <f aca="false">BV28+BV47*BV$5</f>
        <v>#NAME?</v>
      </c>
      <c r="BW9" s="16" t="e">
        <f aca="false">BW28+BW47*BW$5</f>
        <v>#NAME?</v>
      </c>
      <c r="BX9" s="16" t="e">
        <f aca="false">BX28+BX47*BX$5</f>
        <v>#NAME?</v>
      </c>
      <c r="BY9" s="16" t="e">
        <f aca="false">BY28+BY47*BY$5</f>
        <v>#NAME?</v>
      </c>
      <c r="BZ9" s="16" t="e">
        <f aca="false">BZ28+BZ47*BZ$5</f>
        <v>#NAME?</v>
      </c>
      <c r="CA9" s="16" t="e">
        <f aca="false">CA28+CA47*CA$5</f>
        <v>#NAME?</v>
      </c>
      <c r="CB9" s="16" t="e">
        <f aca="false">CB28+CB47*CB$5</f>
        <v>#NAME?</v>
      </c>
      <c r="CC9" s="16" t="e">
        <f aca="false">CC28+CC47*CC$5</f>
        <v>#NAME?</v>
      </c>
      <c r="CD9" s="16" t="e">
        <f aca="false">CD28+CD47*CD$5</f>
        <v>#NAME?</v>
      </c>
      <c r="CE9" s="16" t="e">
        <f aca="false">CE28+CE47*CE$5</f>
        <v>#NAME?</v>
      </c>
      <c r="CF9" s="16" t="e">
        <f aca="false">CF28+CF47*CF$5</f>
        <v>#NAME?</v>
      </c>
      <c r="CG9" s="16" t="e">
        <f aca="false">CG28+CG47*CG$5</f>
        <v>#NAME?</v>
      </c>
      <c r="CH9" s="16" t="e">
        <f aca="false">CH28+CH47*CH$5</f>
        <v>#NAME?</v>
      </c>
      <c r="CI9" s="16" t="e">
        <f aca="false">CI28+CI47*CI$5</f>
        <v>#NAME?</v>
      </c>
      <c r="CJ9" s="16" t="e">
        <f aca="false">CJ28+CJ47*CJ$5</f>
        <v>#NAME?</v>
      </c>
      <c r="CK9" s="16" t="e">
        <f aca="false">CK28+CK47*CK$5</f>
        <v>#NAME?</v>
      </c>
      <c r="CL9" s="16" t="e">
        <f aca="false">CL28+CL47*CL$5</f>
        <v>#NAME?</v>
      </c>
      <c r="CM9" s="16" t="e">
        <f aca="false">CM28+CM47*CM$5</f>
        <v>#NAME?</v>
      </c>
      <c r="CN9" s="16" t="e">
        <f aca="false">CN28+CN47*CN$5</f>
        <v>#NAME?</v>
      </c>
      <c r="CO9" s="16" t="e">
        <f aca="false">CO28+CO47*CO$5</f>
        <v>#NAME?</v>
      </c>
      <c r="CP9" s="16" t="e">
        <f aca="false">CP28+CP47*CP$5</f>
        <v>#NAME?</v>
      </c>
      <c r="CQ9" s="16" t="e">
        <f aca="false">CQ28+CQ47*CQ$5</f>
        <v>#NAME?</v>
      </c>
      <c r="CR9" s="16" t="e">
        <f aca="false">CR28+CR47*CR$5</f>
        <v>#NAME?</v>
      </c>
      <c r="CS9" s="16" t="e">
        <f aca="false">CS28+CS47*CS$5</f>
        <v>#NAME?</v>
      </c>
      <c r="CT9" s="16" t="e">
        <f aca="false">CT28+CT47*CT$5</f>
        <v>#NAME?</v>
      </c>
    </row>
    <row r="10" customFormat="false" ht="15" hidden="false" customHeight="true" outlineLevel="1" collapsed="false">
      <c r="A10" s="15" t="s">
        <v>39</v>
      </c>
      <c r="B10" s="15" t="s">
        <v>40</v>
      </c>
      <c r="C10" s="16" t="e">
        <f aca="false">C29+C48*C$5</f>
        <v>#NAME?</v>
      </c>
      <c r="D10" s="16" t="e">
        <f aca="false">D29+D48*D$5</f>
        <v>#NAME?</v>
      </c>
      <c r="E10" s="16" t="e">
        <f aca="false">E29+E48*E$5</f>
        <v>#NAME?</v>
      </c>
      <c r="F10" s="16" t="e">
        <f aca="false">F29+F48*F$5</f>
        <v>#NAME?</v>
      </c>
      <c r="G10" s="16" t="e">
        <f aca="false">G29+G48*G$5</f>
        <v>#NAME?</v>
      </c>
      <c r="H10" s="16" t="e">
        <f aca="false">H29+H48*H$5</f>
        <v>#NAME?</v>
      </c>
      <c r="I10" s="16" t="e">
        <f aca="false">I29+I48*I$5</f>
        <v>#NAME?</v>
      </c>
      <c r="J10" s="16" t="e">
        <f aca="false">J29+J48*J$5</f>
        <v>#NAME?</v>
      </c>
      <c r="K10" s="16" t="e">
        <f aca="false">K29+K48*K$5</f>
        <v>#NAME?</v>
      </c>
      <c r="L10" s="16" t="e">
        <f aca="false">L29+L48*L$5</f>
        <v>#NAME?</v>
      </c>
      <c r="M10" s="16" t="e">
        <f aca="false">M29+M48*M$5</f>
        <v>#NAME?</v>
      </c>
      <c r="N10" s="16" t="e">
        <f aca="false">N29+N48*N$5</f>
        <v>#NAME?</v>
      </c>
      <c r="O10" s="16" t="e">
        <f aca="false">O29+O48*O$5</f>
        <v>#NAME?</v>
      </c>
      <c r="P10" s="16" t="e">
        <f aca="false">P29+P48*P$5</f>
        <v>#NAME?</v>
      </c>
      <c r="Q10" s="16" t="e">
        <f aca="false">Q29+Q48*Q$5</f>
        <v>#NAME?</v>
      </c>
      <c r="R10" s="16" t="e">
        <f aca="false">R29+R48*R$5</f>
        <v>#NAME?</v>
      </c>
      <c r="S10" s="16" t="e">
        <f aca="false">S29+S48*S$5</f>
        <v>#NAME?</v>
      </c>
      <c r="T10" s="16" t="e">
        <f aca="false">T29+T48*T$5</f>
        <v>#NAME?</v>
      </c>
      <c r="U10" s="16" t="e">
        <f aca="false">U29+U48*U$5</f>
        <v>#NAME?</v>
      </c>
      <c r="V10" s="16" t="e">
        <f aca="false">V29+V48*V$5</f>
        <v>#NAME?</v>
      </c>
      <c r="W10" s="16" t="e">
        <f aca="false">W29+W48*W$5</f>
        <v>#NAME?</v>
      </c>
      <c r="X10" s="16" t="e">
        <f aca="false">X29+X48*X$5</f>
        <v>#NAME?</v>
      </c>
      <c r="Y10" s="16" t="e">
        <f aca="false">Y29+Y48*Y$5</f>
        <v>#NAME?</v>
      </c>
      <c r="Z10" s="16" t="e">
        <f aca="false">Z29+Z48*Z$5</f>
        <v>#NAME?</v>
      </c>
      <c r="AA10" s="16" t="e">
        <f aca="false">AA29+AA48*AA$5</f>
        <v>#NAME?</v>
      </c>
      <c r="AB10" s="16" t="e">
        <f aca="false">AB29+AB48*AB$5</f>
        <v>#NAME?</v>
      </c>
      <c r="AC10" s="16" t="e">
        <f aca="false">AC29+AC48*AC$5</f>
        <v>#NAME?</v>
      </c>
      <c r="AD10" s="16" t="e">
        <f aca="false">AD29+AD48*AD$5</f>
        <v>#NAME?</v>
      </c>
      <c r="AE10" s="16" t="e">
        <f aca="false">AE29+AE48*AE$5</f>
        <v>#NAME?</v>
      </c>
      <c r="AF10" s="16" t="e">
        <f aca="false">AF29+AF48*AF$5</f>
        <v>#NAME?</v>
      </c>
      <c r="AG10" s="16" t="e">
        <f aca="false">AG29+AG48*AG$5</f>
        <v>#NAME?</v>
      </c>
      <c r="AH10" s="16" t="e">
        <f aca="false">AH29+AH48*AH$5</f>
        <v>#NAME?</v>
      </c>
      <c r="AI10" s="16" t="e">
        <f aca="false">AI29+AI48*AI$5</f>
        <v>#NAME?</v>
      </c>
      <c r="AJ10" s="16" t="e">
        <f aca="false">AJ29+AJ48*AJ$5</f>
        <v>#NAME?</v>
      </c>
      <c r="AK10" s="16" t="e">
        <f aca="false">AK29+AK48*AK$5</f>
        <v>#NAME?</v>
      </c>
      <c r="AL10" s="16" t="e">
        <f aca="false">AL29+AL48*AL$5</f>
        <v>#NAME?</v>
      </c>
      <c r="AM10" s="16" t="e">
        <f aca="false">AM29+AM48*AM$5</f>
        <v>#NAME?</v>
      </c>
      <c r="AN10" s="16" t="e">
        <f aca="false">AN29+AN48*AN$5</f>
        <v>#NAME?</v>
      </c>
      <c r="AO10" s="16" t="e">
        <f aca="false">AO29+AO48*AO$5</f>
        <v>#NAME?</v>
      </c>
      <c r="AP10" s="16" t="e">
        <f aca="false">AP29+AP48*AP$5</f>
        <v>#NAME?</v>
      </c>
      <c r="AQ10" s="16" t="e">
        <f aca="false">AQ29+AQ48*AQ$5</f>
        <v>#NAME?</v>
      </c>
      <c r="AR10" s="16" t="e">
        <f aca="false">AR29+AR48*AR$5</f>
        <v>#NAME?</v>
      </c>
      <c r="AS10" s="16" t="e">
        <f aca="false">AS29+AS48*AS$5</f>
        <v>#NAME?</v>
      </c>
      <c r="AT10" s="16" t="e">
        <f aca="false">AT29+AT48*AT$5</f>
        <v>#NAME?</v>
      </c>
      <c r="AU10" s="16" t="e">
        <f aca="false">AU29+AU48*AU$5</f>
        <v>#NAME?</v>
      </c>
      <c r="AV10" s="16" t="e">
        <f aca="false">AV29+AV48*AV$5</f>
        <v>#NAME?</v>
      </c>
      <c r="AW10" s="16" t="e">
        <f aca="false">AW29+AW48*AW$5</f>
        <v>#NAME?</v>
      </c>
      <c r="AX10" s="16" t="e">
        <f aca="false">AX29+AX48*AX$5</f>
        <v>#NAME?</v>
      </c>
      <c r="AY10" s="16" t="e">
        <f aca="false">AY29+AY48*AY$5</f>
        <v>#NAME?</v>
      </c>
      <c r="AZ10" s="16" t="e">
        <f aca="false">AZ29+AZ48*AZ$5</f>
        <v>#NAME?</v>
      </c>
      <c r="BA10" s="16" t="e">
        <f aca="false">BA29+BA48*BA$5</f>
        <v>#NAME?</v>
      </c>
      <c r="BB10" s="16" t="e">
        <f aca="false">BB29+BB48*BB$5</f>
        <v>#NAME?</v>
      </c>
      <c r="BC10" s="16" t="e">
        <f aca="false">BC29+BC48*BC$5</f>
        <v>#NAME?</v>
      </c>
      <c r="BD10" s="16" t="e">
        <f aca="false">BD29+BD48*BD$5</f>
        <v>#NAME?</v>
      </c>
      <c r="BE10" s="16" t="e">
        <f aca="false">BE29+BE48*BE$5</f>
        <v>#NAME?</v>
      </c>
      <c r="BF10" s="16" t="e">
        <f aca="false">BF29+BF48*BF$5</f>
        <v>#NAME?</v>
      </c>
      <c r="BG10" s="16" t="e">
        <f aca="false">BG29+BG48*BG$5</f>
        <v>#NAME?</v>
      </c>
      <c r="BH10" s="16" t="e">
        <f aca="false">BH29+BH48*BH$5</f>
        <v>#NAME?</v>
      </c>
      <c r="BI10" s="16" t="e">
        <f aca="false">BI29+BI48*BI$5</f>
        <v>#NAME?</v>
      </c>
      <c r="BJ10" s="16" t="e">
        <f aca="false">BJ29+BJ48*BJ$5</f>
        <v>#NAME?</v>
      </c>
      <c r="BK10" s="16" t="e">
        <f aca="false">BK29+BK48*BK$5</f>
        <v>#NAME?</v>
      </c>
      <c r="BL10" s="16" t="e">
        <f aca="false">BL29+BL48*BL$5</f>
        <v>#NAME?</v>
      </c>
      <c r="BM10" s="16" t="e">
        <f aca="false">BM29+BM48*BM$5</f>
        <v>#NAME?</v>
      </c>
      <c r="BN10" s="16" t="e">
        <f aca="false">BN29+BN48*BN$5</f>
        <v>#NAME?</v>
      </c>
      <c r="BO10" s="16" t="e">
        <f aca="false">BO29+BO48*BO$5</f>
        <v>#NAME?</v>
      </c>
      <c r="BP10" s="16" t="e">
        <f aca="false">BP29+BP48*BP$5</f>
        <v>#NAME?</v>
      </c>
      <c r="BQ10" s="16" t="e">
        <f aca="false">BQ29+BQ48*BQ$5</f>
        <v>#NAME?</v>
      </c>
      <c r="BR10" s="16" t="e">
        <f aca="false">BR29+BR48*BR$5</f>
        <v>#NAME?</v>
      </c>
      <c r="BS10" s="16" t="e">
        <f aca="false">BS29+BS48*BS$5</f>
        <v>#NAME?</v>
      </c>
      <c r="BT10" s="16" t="e">
        <f aca="false">BT29+BT48*BT$5</f>
        <v>#NAME?</v>
      </c>
      <c r="BU10" s="16" t="e">
        <f aca="false">BU29+BU48*BU$5</f>
        <v>#NAME?</v>
      </c>
      <c r="BV10" s="16" t="e">
        <f aca="false">BV29+BV48*BV$5</f>
        <v>#NAME?</v>
      </c>
      <c r="BW10" s="16" t="e">
        <f aca="false">BW29+BW48*BW$5</f>
        <v>#NAME?</v>
      </c>
      <c r="BX10" s="16" t="e">
        <f aca="false">BX29+BX48*BX$5</f>
        <v>#NAME?</v>
      </c>
      <c r="BY10" s="16" t="e">
        <f aca="false">BY29+BY48*BY$5</f>
        <v>#NAME?</v>
      </c>
      <c r="BZ10" s="16" t="e">
        <f aca="false">BZ29+BZ48*BZ$5</f>
        <v>#NAME?</v>
      </c>
      <c r="CA10" s="16" t="e">
        <f aca="false">CA29+CA48*CA$5</f>
        <v>#NAME?</v>
      </c>
      <c r="CB10" s="16" t="e">
        <f aca="false">CB29+CB48*CB$5</f>
        <v>#NAME?</v>
      </c>
      <c r="CC10" s="16" t="e">
        <f aca="false">CC29+CC48*CC$5</f>
        <v>#NAME?</v>
      </c>
      <c r="CD10" s="16" t="e">
        <f aca="false">CD29+CD48*CD$5</f>
        <v>#NAME?</v>
      </c>
      <c r="CE10" s="16" t="e">
        <f aca="false">CE29+CE48*CE$5</f>
        <v>#NAME?</v>
      </c>
      <c r="CF10" s="16" t="e">
        <f aca="false">CF29+CF48*CF$5</f>
        <v>#NAME?</v>
      </c>
      <c r="CG10" s="16" t="e">
        <f aca="false">CG29+CG48*CG$5</f>
        <v>#NAME?</v>
      </c>
      <c r="CH10" s="16" t="e">
        <f aca="false">CH29+CH48*CH$5</f>
        <v>#NAME?</v>
      </c>
      <c r="CI10" s="16" t="e">
        <f aca="false">CI29+CI48*CI$5</f>
        <v>#NAME?</v>
      </c>
      <c r="CJ10" s="16" t="e">
        <f aca="false">CJ29+CJ48*CJ$5</f>
        <v>#NAME?</v>
      </c>
      <c r="CK10" s="16" t="e">
        <f aca="false">CK29+CK48*CK$5</f>
        <v>#NAME?</v>
      </c>
      <c r="CL10" s="16" t="e">
        <f aca="false">CL29+CL48*CL$5</f>
        <v>#NAME?</v>
      </c>
      <c r="CM10" s="16" t="e">
        <f aca="false">CM29+CM48*CM$5</f>
        <v>#NAME?</v>
      </c>
      <c r="CN10" s="16" t="e">
        <f aca="false">CN29+CN48*CN$5</f>
        <v>#NAME?</v>
      </c>
      <c r="CO10" s="16" t="e">
        <f aca="false">CO29+CO48*CO$5</f>
        <v>#NAME?</v>
      </c>
      <c r="CP10" s="16" t="e">
        <f aca="false">CP29+CP48*CP$5</f>
        <v>#NAME?</v>
      </c>
      <c r="CQ10" s="16" t="e">
        <f aca="false">CQ29+CQ48*CQ$5</f>
        <v>#NAME?</v>
      </c>
      <c r="CR10" s="16" t="e">
        <f aca="false">CR29+CR48*CR$5</f>
        <v>#NAME?</v>
      </c>
      <c r="CS10" s="16" t="e">
        <f aca="false">CS29+CS48*CS$5</f>
        <v>#NAME?</v>
      </c>
      <c r="CT10" s="16" t="e">
        <f aca="false">CT29+CT48*CT$5</f>
        <v>#NAME?</v>
      </c>
    </row>
    <row r="11" customFormat="false" ht="15" hidden="false" customHeight="true" outlineLevel="1" collapsed="false">
      <c r="A11" s="15" t="s">
        <v>41</v>
      </c>
      <c r="B11" s="15" t="s">
        <v>42</v>
      </c>
      <c r="C11" s="16" t="e">
        <f aca="false">C30+C49*C$5</f>
        <v>#NAME?</v>
      </c>
      <c r="D11" s="16" t="e">
        <f aca="false">D30+D49*D$5</f>
        <v>#NAME?</v>
      </c>
      <c r="E11" s="16" t="e">
        <f aca="false">E30+E49*E$5</f>
        <v>#NAME?</v>
      </c>
      <c r="F11" s="16" t="e">
        <f aca="false">F30+F49*F$5</f>
        <v>#NAME?</v>
      </c>
      <c r="G11" s="16" t="e">
        <f aca="false">G30+G49*G$5</f>
        <v>#NAME?</v>
      </c>
      <c r="H11" s="16" t="e">
        <f aca="false">H30+H49*H$5</f>
        <v>#NAME?</v>
      </c>
      <c r="I11" s="16" t="e">
        <f aca="false">I30+I49*I$5</f>
        <v>#NAME?</v>
      </c>
      <c r="J11" s="16" t="e">
        <f aca="false">J30+J49*J$5</f>
        <v>#NAME?</v>
      </c>
      <c r="K11" s="16" t="e">
        <f aca="false">K30+K49*K$5</f>
        <v>#NAME?</v>
      </c>
      <c r="L11" s="16" t="e">
        <f aca="false">L30+L49*L$5</f>
        <v>#NAME?</v>
      </c>
      <c r="M11" s="16" t="e">
        <f aca="false">M30+M49*M$5</f>
        <v>#NAME?</v>
      </c>
      <c r="N11" s="16" t="e">
        <f aca="false">N30+N49*N$5</f>
        <v>#NAME?</v>
      </c>
      <c r="O11" s="16" t="e">
        <f aca="false">O30+O49*O$5</f>
        <v>#NAME?</v>
      </c>
      <c r="P11" s="16" t="e">
        <f aca="false">P30+P49*P$5</f>
        <v>#NAME?</v>
      </c>
      <c r="Q11" s="16" t="e">
        <f aca="false">Q30+Q49*Q$5</f>
        <v>#NAME?</v>
      </c>
      <c r="R11" s="16" t="e">
        <f aca="false">R30+R49*R$5</f>
        <v>#NAME?</v>
      </c>
      <c r="S11" s="16" t="e">
        <f aca="false">S30+S49*S$5</f>
        <v>#NAME?</v>
      </c>
      <c r="T11" s="16" t="e">
        <f aca="false">T30+T49*T$5</f>
        <v>#NAME?</v>
      </c>
      <c r="U11" s="16" t="e">
        <f aca="false">U30+U49*U$5</f>
        <v>#NAME?</v>
      </c>
      <c r="V11" s="16" t="e">
        <f aca="false">V30+V49*V$5</f>
        <v>#NAME?</v>
      </c>
      <c r="W11" s="16" t="e">
        <f aca="false">W30+W49*W$5</f>
        <v>#NAME?</v>
      </c>
      <c r="X11" s="16" t="e">
        <f aca="false">X30+X49*X$5</f>
        <v>#NAME?</v>
      </c>
      <c r="Y11" s="16" t="e">
        <f aca="false">Y30+Y49*Y$5</f>
        <v>#NAME?</v>
      </c>
      <c r="Z11" s="16" t="e">
        <f aca="false">Z30+Z49*Z$5</f>
        <v>#NAME?</v>
      </c>
      <c r="AA11" s="16" t="e">
        <f aca="false">AA30+AA49*AA$5</f>
        <v>#NAME?</v>
      </c>
      <c r="AB11" s="16" t="e">
        <f aca="false">AB30+AB49*AB$5</f>
        <v>#NAME?</v>
      </c>
      <c r="AC11" s="16" t="e">
        <f aca="false">AC30+AC49*AC$5</f>
        <v>#NAME?</v>
      </c>
      <c r="AD11" s="16" t="e">
        <f aca="false">AD30+AD49*AD$5</f>
        <v>#NAME?</v>
      </c>
      <c r="AE11" s="16" t="e">
        <f aca="false">AE30+AE49*AE$5</f>
        <v>#NAME?</v>
      </c>
      <c r="AF11" s="16" t="e">
        <f aca="false">AF30+AF49*AF$5</f>
        <v>#NAME?</v>
      </c>
      <c r="AG11" s="16" t="e">
        <f aca="false">AG30+AG49*AG$5</f>
        <v>#NAME?</v>
      </c>
      <c r="AH11" s="16" t="e">
        <f aca="false">AH30+AH49*AH$5</f>
        <v>#NAME?</v>
      </c>
      <c r="AI11" s="16" t="e">
        <f aca="false">AI30+AI49*AI$5</f>
        <v>#NAME?</v>
      </c>
      <c r="AJ11" s="16" t="e">
        <f aca="false">AJ30+AJ49*AJ$5</f>
        <v>#NAME?</v>
      </c>
      <c r="AK11" s="16" t="e">
        <f aca="false">AK30+AK49*AK$5</f>
        <v>#NAME?</v>
      </c>
      <c r="AL11" s="16" t="e">
        <f aca="false">AL30+AL49*AL$5</f>
        <v>#NAME?</v>
      </c>
      <c r="AM11" s="16" t="e">
        <f aca="false">AM30+AM49*AM$5</f>
        <v>#NAME?</v>
      </c>
      <c r="AN11" s="16" t="e">
        <f aca="false">AN30+AN49*AN$5</f>
        <v>#NAME?</v>
      </c>
      <c r="AO11" s="16" t="e">
        <f aca="false">AO30+AO49*AO$5</f>
        <v>#NAME?</v>
      </c>
      <c r="AP11" s="16" t="e">
        <f aca="false">AP30+AP49*AP$5</f>
        <v>#NAME?</v>
      </c>
      <c r="AQ11" s="16" t="e">
        <f aca="false">AQ30+AQ49*AQ$5</f>
        <v>#NAME?</v>
      </c>
      <c r="AR11" s="16" t="e">
        <f aca="false">AR30+AR49*AR$5</f>
        <v>#NAME?</v>
      </c>
      <c r="AS11" s="16" t="e">
        <f aca="false">AS30+AS49*AS$5</f>
        <v>#NAME?</v>
      </c>
      <c r="AT11" s="16" t="e">
        <f aca="false">AT30+AT49*AT$5</f>
        <v>#NAME?</v>
      </c>
      <c r="AU11" s="16" t="e">
        <f aca="false">AU30+AU49*AU$5</f>
        <v>#NAME?</v>
      </c>
      <c r="AV11" s="16" t="e">
        <f aca="false">AV30+AV49*AV$5</f>
        <v>#NAME?</v>
      </c>
      <c r="AW11" s="16" t="e">
        <f aca="false">AW30+AW49*AW$5</f>
        <v>#NAME?</v>
      </c>
      <c r="AX11" s="16" t="e">
        <f aca="false">AX30+AX49*AX$5</f>
        <v>#NAME?</v>
      </c>
      <c r="AY11" s="16" t="e">
        <f aca="false">AY30+AY49*AY$5</f>
        <v>#NAME?</v>
      </c>
      <c r="AZ11" s="16" t="e">
        <f aca="false">AZ30+AZ49*AZ$5</f>
        <v>#NAME?</v>
      </c>
      <c r="BA11" s="16" t="e">
        <f aca="false">BA30+BA49*BA$5</f>
        <v>#NAME?</v>
      </c>
      <c r="BB11" s="16" t="e">
        <f aca="false">BB30+BB49*BB$5</f>
        <v>#NAME?</v>
      </c>
      <c r="BC11" s="16" t="e">
        <f aca="false">BC30+BC49*BC$5</f>
        <v>#NAME?</v>
      </c>
      <c r="BD11" s="16" t="e">
        <f aca="false">BD30+BD49*BD$5</f>
        <v>#NAME?</v>
      </c>
      <c r="BE11" s="16" t="e">
        <f aca="false">BE30+BE49*BE$5</f>
        <v>#NAME?</v>
      </c>
      <c r="BF11" s="16" t="e">
        <f aca="false">BF30+BF49*BF$5</f>
        <v>#NAME?</v>
      </c>
      <c r="BG11" s="16" t="e">
        <f aca="false">BG30+BG49*BG$5</f>
        <v>#NAME?</v>
      </c>
      <c r="BH11" s="16" t="e">
        <f aca="false">BH30+BH49*BH$5</f>
        <v>#NAME?</v>
      </c>
      <c r="BI11" s="16" t="e">
        <f aca="false">BI30+BI49*BI$5</f>
        <v>#NAME?</v>
      </c>
      <c r="BJ11" s="16" t="e">
        <f aca="false">BJ30+BJ49*BJ$5</f>
        <v>#NAME?</v>
      </c>
      <c r="BK11" s="16" t="e">
        <f aca="false">BK30+BK49*BK$5</f>
        <v>#NAME?</v>
      </c>
      <c r="BL11" s="16" t="e">
        <f aca="false">BL30+BL49*BL$5</f>
        <v>#NAME?</v>
      </c>
      <c r="BM11" s="16" t="e">
        <f aca="false">BM30+BM49*BM$5</f>
        <v>#NAME?</v>
      </c>
      <c r="BN11" s="16" t="e">
        <f aca="false">BN30+BN49*BN$5</f>
        <v>#NAME?</v>
      </c>
      <c r="BO11" s="16" t="e">
        <f aca="false">BO30+BO49*BO$5</f>
        <v>#NAME?</v>
      </c>
      <c r="BP11" s="16" t="e">
        <f aca="false">BP30+BP49*BP$5</f>
        <v>#NAME?</v>
      </c>
      <c r="BQ11" s="16" t="e">
        <f aca="false">BQ30+BQ49*BQ$5</f>
        <v>#NAME?</v>
      </c>
      <c r="BR11" s="16" t="e">
        <f aca="false">BR30+BR49*BR$5</f>
        <v>#NAME?</v>
      </c>
      <c r="BS11" s="16" t="e">
        <f aca="false">BS30+BS49*BS$5</f>
        <v>#NAME?</v>
      </c>
      <c r="BT11" s="16" t="e">
        <f aca="false">BT30+BT49*BT$5</f>
        <v>#NAME?</v>
      </c>
      <c r="BU11" s="16" t="e">
        <f aca="false">BU30+BU49*BU$5</f>
        <v>#NAME?</v>
      </c>
      <c r="BV11" s="16" t="e">
        <f aca="false">BV30+BV49*BV$5</f>
        <v>#NAME?</v>
      </c>
      <c r="BW11" s="16" t="e">
        <f aca="false">BW30+BW49*BW$5</f>
        <v>#NAME?</v>
      </c>
      <c r="BX11" s="16" t="e">
        <f aca="false">BX30+BX49*BX$5</f>
        <v>#NAME?</v>
      </c>
      <c r="BY11" s="16" t="e">
        <f aca="false">BY30+BY49*BY$5</f>
        <v>#NAME?</v>
      </c>
      <c r="BZ11" s="16" t="e">
        <f aca="false">BZ30+BZ49*BZ$5</f>
        <v>#NAME?</v>
      </c>
      <c r="CA11" s="16" t="e">
        <f aca="false">CA30+CA49*CA$5</f>
        <v>#NAME?</v>
      </c>
      <c r="CB11" s="16" t="e">
        <f aca="false">CB30+CB49*CB$5</f>
        <v>#NAME?</v>
      </c>
      <c r="CC11" s="16" t="e">
        <f aca="false">CC30+CC49*CC$5</f>
        <v>#NAME?</v>
      </c>
      <c r="CD11" s="16" t="e">
        <f aca="false">CD30+CD49*CD$5</f>
        <v>#NAME?</v>
      </c>
      <c r="CE11" s="16" t="e">
        <f aca="false">CE30+CE49*CE$5</f>
        <v>#NAME?</v>
      </c>
      <c r="CF11" s="16" t="e">
        <f aca="false">CF30+CF49*CF$5</f>
        <v>#NAME?</v>
      </c>
      <c r="CG11" s="16" t="e">
        <f aca="false">CG30+CG49*CG$5</f>
        <v>#NAME?</v>
      </c>
      <c r="CH11" s="16" t="e">
        <f aca="false">CH30+CH49*CH$5</f>
        <v>#NAME?</v>
      </c>
      <c r="CI11" s="16" t="e">
        <f aca="false">CI30+CI49*CI$5</f>
        <v>#NAME?</v>
      </c>
      <c r="CJ11" s="16" t="e">
        <f aca="false">CJ30+CJ49*CJ$5</f>
        <v>#NAME?</v>
      </c>
      <c r="CK11" s="16" t="e">
        <f aca="false">CK30+CK49*CK$5</f>
        <v>#NAME?</v>
      </c>
      <c r="CL11" s="16" t="e">
        <f aca="false">CL30+CL49*CL$5</f>
        <v>#NAME?</v>
      </c>
      <c r="CM11" s="16" t="e">
        <f aca="false">CM30+CM49*CM$5</f>
        <v>#NAME?</v>
      </c>
      <c r="CN11" s="16" t="e">
        <f aca="false">CN30+CN49*CN$5</f>
        <v>#NAME?</v>
      </c>
      <c r="CO11" s="16" t="e">
        <f aca="false">CO30+CO49*CO$5</f>
        <v>#NAME?</v>
      </c>
      <c r="CP11" s="16" t="e">
        <f aca="false">CP30+CP49*CP$5</f>
        <v>#NAME?</v>
      </c>
      <c r="CQ11" s="16" t="e">
        <f aca="false">CQ30+CQ49*CQ$5</f>
        <v>#NAME?</v>
      </c>
      <c r="CR11" s="16" t="e">
        <f aca="false">CR30+CR49*CR$5</f>
        <v>#NAME?</v>
      </c>
      <c r="CS11" s="16" t="e">
        <f aca="false">CS30+CS49*CS$5</f>
        <v>#NAME?</v>
      </c>
      <c r="CT11" s="16" t="e">
        <f aca="false">CT30+CT49*CT$5</f>
        <v>#NAME?</v>
      </c>
    </row>
    <row r="12" customFormat="false" ht="15" hidden="false" customHeight="true" outlineLevel="1" collapsed="false">
      <c r="A12" s="17" t="s">
        <v>43</v>
      </c>
      <c r="B12" s="17" t="s">
        <v>44</v>
      </c>
      <c r="C12" s="18" t="e">
        <f aca="false">C31+C50*C$5</f>
        <v>#NAME?</v>
      </c>
      <c r="D12" s="18" t="e">
        <f aca="false">D31+D50*D$5</f>
        <v>#NAME?</v>
      </c>
      <c r="E12" s="18" t="e">
        <f aca="false">E31+E50*E$5</f>
        <v>#NAME?</v>
      </c>
      <c r="F12" s="18" t="e">
        <f aca="false">F31+F50*F$5</f>
        <v>#NAME?</v>
      </c>
      <c r="G12" s="18" t="e">
        <f aca="false">G31+G50*G$5</f>
        <v>#NAME?</v>
      </c>
      <c r="H12" s="18" t="e">
        <f aca="false">H31+H50*H$5</f>
        <v>#NAME?</v>
      </c>
      <c r="I12" s="18" t="e">
        <f aca="false">I31+I50*I$5</f>
        <v>#NAME?</v>
      </c>
      <c r="J12" s="18" t="e">
        <f aca="false">J31+J50*J$5</f>
        <v>#NAME?</v>
      </c>
      <c r="K12" s="18" t="e">
        <f aca="false">K31+K50*K$5</f>
        <v>#NAME?</v>
      </c>
      <c r="L12" s="18" t="e">
        <f aca="false">L31+L50*L$5</f>
        <v>#NAME?</v>
      </c>
      <c r="M12" s="18" t="e">
        <f aca="false">M31+M50*M$5</f>
        <v>#NAME?</v>
      </c>
      <c r="N12" s="18" t="e">
        <f aca="false">N31+N50*N$5</f>
        <v>#NAME?</v>
      </c>
      <c r="O12" s="18" t="e">
        <f aca="false">O31+O50*O$5</f>
        <v>#NAME?</v>
      </c>
      <c r="P12" s="18" t="e">
        <f aca="false">P31+P50*P$5</f>
        <v>#NAME?</v>
      </c>
      <c r="Q12" s="18" t="e">
        <f aca="false">Q31+Q50*Q$5</f>
        <v>#NAME?</v>
      </c>
      <c r="R12" s="18" t="e">
        <f aca="false">R31+R50*R$5</f>
        <v>#NAME?</v>
      </c>
      <c r="S12" s="18" t="e">
        <f aca="false">S31+S50*S$5</f>
        <v>#NAME?</v>
      </c>
      <c r="T12" s="18" t="e">
        <f aca="false">T31+T50*T$5</f>
        <v>#NAME?</v>
      </c>
      <c r="U12" s="18" t="e">
        <f aca="false">U31+U50*U$5</f>
        <v>#NAME?</v>
      </c>
      <c r="V12" s="18" t="e">
        <f aca="false">V31+V50*V$5</f>
        <v>#NAME?</v>
      </c>
      <c r="W12" s="18" t="e">
        <f aca="false">W31+W50*W$5</f>
        <v>#NAME?</v>
      </c>
      <c r="X12" s="18" t="e">
        <f aca="false">X31+X50*X$5</f>
        <v>#NAME?</v>
      </c>
      <c r="Y12" s="18" t="e">
        <f aca="false">Y31+Y50*Y$5</f>
        <v>#NAME?</v>
      </c>
      <c r="Z12" s="18" t="e">
        <f aca="false">Z31+Z50*Z$5</f>
        <v>#NAME?</v>
      </c>
      <c r="AA12" s="18" t="e">
        <f aca="false">AA31+AA50*AA$5</f>
        <v>#NAME?</v>
      </c>
      <c r="AB12" s="18" t="e">
        <f aca="false">AB31+AB50*AB$5</f>
        <v>#NAME?</v>
      </c>
      <c r="AC12" s="18" t="e">
        <f aca="false">AC31+AC50*AC$5</f>
        <v>#NAME?</v>
      </c>
      <c r="AD12" s="18" t="e">
        <f aca="false">AD31+AD50*AD$5</f>
        <v>#NAME?</v>
      </c>
      <c r="AE12" s="18" t="e">
        <f aca="false">AE31+AE50*AE$5</f>
        <v>#NAME?</v>
      </c>
      <c r="AF12" s="18" t="e">
        <f aca="false">AF31+AF50*AF$5</f>
        <v>#NAME?</v>
      </c>
      <c r="AG12" s="18" t="e">
        <f aca="false">AG31+AG50*AG$5</f>
        <v>#NAME?</v>
      </c>
      <c r="AH12" s="18" t="e">
        <f aca="false">AH31+AH50*AH$5</f>
        <v>#NAME?</v>
      </c>
      <c r="AI12" s="18" t="e">
        <f aca="false">AI31+AI50*AI$5</f>
        <v>#NAME?</v>
      </c>
      <c r="AJ12" s="18" t="e">
        <f aca="false">AJ31+AJ50*AJ$5</f>
        <v>#NAME?</v>
      </c>
      <c r="AK12" s="18" t="e">
        <f aca="false">AK31+AK50*AK$5</f>
        <v>#NAME?</v>
      </c>
      <c r="AL12" s="18" t="e">
        <f aca="false">AL31+AL50*AL$5</f>
        <v>#NAME?</v>
      </c>
      <c r="AM12" s="18" t="e">
        <f aca="false">AM31+AM50*AM$5</f>
        <v>#NAME?</v>
      </c>
      <c r="AN12" s="18" t="e">
        <f aca="false">AN31+AN50*AN$5</f>
        <v>#NAME?</v>
      </c>
      <c r="AO12" s="18" t="e">
        <f aca="false">AO31+AO50*AO$5</f>
        <v>#NAME?</v>
      </c>
      <c r="AP12" s="18" t="e">
        <f aca="false">AP31+AP50*AP$5</f>
        <v>#NAME?</v>
      </c>
      <c r="AQ12" s="18" t="e">
        <f aca="false">AQ31+AQ50*AQ$5</f>
        <v>#NAME?</v>
      </c>
      <c r="AR12" s="18" t="e">
        <f aca="false">AR31+AR50*AR$5</f>
        <v>#NAME?</v>
      </c>
      <c r="AS12" s="18" t="e">
        <f aca="false">AS31+AS50*AS$5</f>
        <v>#NAME?</v>
      </c>
      <c r="AT12" s="18" t="e">
        <f aca="false">AT31+AT50*AT$5</f>
        <v>#NAME?</v>
      </c>
      <c r="AU12" s="18" t="e">
        <f aca="false">AU31+AU50*AU$5</f>
        <v>#NAME?</v>
      </c>
      <c r="AV12" s="18" t="e">
        <f aca="false">AV31+AV50*AV$5</f>
        <v>#NAME?</v>
      </c>
      <c r="AW12" s="18" t="e">
        <f aca="false">AW31+AW50*AW$5</f>
        <v>#NAME?</v>
      </c>
      <c r="AX12" s="18" t="e">
        <f aca="false">AX31+AX50*AX$5</f>
        <v>#NAME?</v>
      </c>
      <c r="AY12" s="18" t="e">
        <f aca="false">AY31+AY50*AY$5</f>
        <v>#NAME?</v>
      </c>
      <c r="AZ12" s="18" t="e">
        <f aca="false">AZ31+AZ50*AZ$5</f>
        <v>#NAME?</v>
      </c>
      <c r="BA12" s="18" t="e">
        <f aca="false">BA31+BA50*BA$5</f>
        <v>#NAME?</v>
      </c>
      <c r="BB12" s="18" t="e">
        <f aca="false">BB31+BB50*BB$5</f>
        <v>#NAME?</v>
      </c>
      <c r="BC12" s="18" t="e">
        <f aca="false">BC31+BC50*BC$5</f>
        <v>#NAME?</v>
      </c>
      <c r="BD12" s="18" t="e">
        <f aca="false">BD31+BD50*BD$5</f>
        <v>#NAME?</v>
      </c>
      <c r="BE12" s="18" t="e">
        <f aca="false">BE31+BE50*BE$5</f>
        <v>#NAME?</v>
      </c>
      <c r="BF12" s="18" t="e">
        <f aca="false">BF31+BF50*BF$5</f>
        <v>#NAME?</v>
      </c>
      <c r="BG12" s="18" t="e">
        <f aca="false">BG31+BG50*BG$5</f>
        <v>#NAME?</v>
      </c>
      <c r="BH12" s="18" t="e">
        <f aca="false">BH31+BH50*BH$5</f>
        <v>#NAME?</v>
      </c>
      <c r="BI12" s="18" t="e">
        <f aca="false">BI31+BI50*BI$5</f>
        <v>#NAME?</v>
      </c>
      <c r="BJ12" s="18" t="e">
        <f aca="false">BJ31+BJ50*BJ$5</f>
        <v>#NAME?</v>
      </c>
      <c r="BK12" s="18" t="e">
        <f aca="false">BK31+BK50*BK$5</f>
        <v>#NAME?</v>
      </c>
      <c r="BL12" s="18" t="e">
        <f aca="false">BL31+BL50*BL$5</f>
        <v>#NAME?</v>
      </c>
      <c r="BM12" s="18" t="e">
        <f aca="false">BM31+BM50*BM$5</f>
        <v>#NAME?</v>
      </c>
      <c r="BN12" s="18" t="e">
        <f aca="false">BN31+BN50*BN$5</f>
        <v>#NAME?</v>
      </c>
      <c r="BO12" s="18" t="e">
        <f aca="false">BO31+BO50*BO$5</f>
        <v>#NAME?</v>
      </c>
      <c r="BP12" s="18" t="e">
        <f aca="false">BP31+BP50*BP$5</f>
        <v>#NAME?</v>
      </c>
      <c r="BQ12" s="18" t="e">
        <f aca="false">BQ31+BQ50*BQ$5</f>
        <v>#NAME?</v>
      </c>
      <c r="BR12" s="18" t="e">
        <f aca="false">BR31+BR50*BR$5</f>
        <v>#NAME?</v>
      </c>
      <c r="BS12" s="18" t="e">
        <f aca="false">BS31+BS50*BS$5</f>
        <v>#NAME?</v>
      </c>
      <c r="BT12" s="18" t="e">
        <f aca="false">BT31+BT50*BT$5</f>
        <v>#NAME?</v>
      </c>
      <c r="BU12" s="18" t="e">
        <f aca="false">BU31+BU50*BU$5</f>
        <v>#NAME?</v>
      </c>
      <c r="BV12" s="18" t="e">
        <f aca="false">BV31+BV50*BV$5</f>
        <v>#NAME?</v>
      </c>
      <c r="BW12" s="18" t="e">
        <f aca="false">BW31+BW50*BW$5</f>
        <v>#NAME?</v>
      </c>
      <c r="BX12" s="18" t="e">
        <f aca="false">BX31+BX50*BX$5</f>
        <v>#NAME?</v>
      </c>
      <c r="BY12" s="18" t="e">
        <f aca="false">BY31+BY50*BY$5</f>
        <v>#NAME?</v>
      </c>
      <c r="BZ12" s="18" t="e">
        <f aca="false">BZ31+BZ50*BZ$5</f>
        <v>#NAME?</v>
      </c>
      <c r="CA12" s="18" t="e">
        <f aca="false">CA31+CA50*CA$5</f>
        <v>#NAME?</v>
      </c>
      <c r="CB12" s="18" t="e">
        <f aca="false">CB31+CB50*CB$5</f>
        <v>#NAME?</v>
      </c>
      <c r="CC12" s="18" t="e">
        <f aca="false">CC31+CC50*CC$5</f>
        <v>#NAME?</v>
      </c>
      <c r="CD12" s="18" t="e">
        <f aca="false">CD31+CD50*CD$5</f>
        <v>#NAME?</v>
      </c>
      <c r="CE12" s="18" t="e">
        <f aca="false">CE31+CE50*CE$5</f>
        <v>#NAME?</v>
      </c>
      <c r="CF12" s="18" t="e">
        <f aca="false">CF31+CF50*CF$5</f>
        <v>#NAME?</v>
      </c>
      <c r="CG12" s="18" t="e">
        <f aca="false">CG31+CG50*CG$5</f>
        <v>#NAME?</v>
      </c>
      <c r="CH12" s="18" t="e">
        <f aca="false">CH31+CH50*CH$5</f>
        <v>#NAME?</v>
      </c>
      <c r="CI12" s="18" t="e">
        <f aca="false">CI31+CI50*CI$5</f>
        <v>#NAME?</v>
      </c>
      <c r="CJ12" s="18" t="e">
        <f aca="false">CJ31+CJ50*CJ$5</f>
        <v>#NAME?</v>
      </c>
      <c r="CK12" s="18" t="e">
        <f aca="false">CK31+CK50*CK$5</f>
        <v>#NAME?</v>
      </c>
      <c r="CL12" s="18" t="e">
        <f aca="false">CL31+CL50*CL$5</f>
        <v>#NAME?</v>
      </c>
      <c r="CM12" s="18" t="e">
        <f aca="false">CM31+CM50*CM$5</f>
        <v>#NAME?</v>
      </c>
      <c r="CN12" s="18" t="e">
        <f aca="false">CN31+CN50*CN$5</f>
        <v>#NAME?</v>
      </c>
      <c r="CO12" s="18" t="e">
        <f aca="false">CO31+CO50*CO$5</f>
        <v>#NAME?</v>
      </c>
      <c r="CP12" s="18" t="e">
        <f aca="false">CP31+CP50*CP$5</f>
        <v>#NAME?</v>
      </c>
      <c r="CQ12" s="18" t="e">
        <f aca="false">CQ31+CQ50*CQ$5</f>
        <v>#NAME?</v>
      </c>
      <c r="CR12" s="18" t="e">
        <f aca="false">CR31+CR50*CR$5</f>
        <v>#NAME?</v>
      </c>
      <c r="CS12" s="18" t="e">
        <f aca="false">CS31+CS50*CS$5</f>
        <v>#NAME?</v>
      </c>
      <c r="CT12" s="18" t="e">
        <f aca="false">CT31+CT50*CT$5</f>
        <v>#NAME?</v>
      </c>
    </row>
    <row r="13" customFormat="false" ht="15" hidden="false" customHeight="true" outlineLevel="1" collapsed="false">
      <c r="A13" s="17" t="s">
        <v>45</v>
      </c>
      <c r="B13" s="17" t="s">
        <v>46</v>
      </c>
      <c r="C13" s="18" t="e">
        <f aca="false">C32+C51*C$5</f>
        <v>#NAME?</v>
      </c>
      <c r="D13" s="18" t="e">
        <f aca="false">D32+D51*D$5</f>
        <v>#NAME?</v>
      </c>
      <c r="E13" s="18" t="e">
        <f aca="false">E32+E51*E$5</f>
        <v>#NAME?</v>
      </c>
      <c r="F13" s="18" t="e">
        <f aca="false">F32+F51*F$5</f>
        <v>#NAME?</v>
      </c>
      <c r="G13" s="18" t="e">
        <f aca="false">G32+G51*G$5</f>
        <v>#NAME?</v>
      </c>
      <c r="H13" s="18" t="e">
        <f aca="false">H32+H51*H$5</f>
        <v>#NAME?</v>
      </c>
      <c r="I13" s="18" t="e">
        <f aca="false">I32+I51*I$5</f>
        <v>#NAME?</v>
      </c>
      <c r="J13" s="18" t="e">
        <f aca="false">J32+J51*J$5</f>
        <v>#NAME?</v>
      </c>
      <c r="K13" s="18" t="e">
        <f aca="false">K32+K51*K$5</f>
        <v>#NAME?</v>
      </c>
      <c r="L13" s="18" t="e">
        <f aca="false">L32+L51*L$5</f>
        <v>#NAME?</v>
      </c>
      <c r="M13" s="18" t="e">
        <f aca="false">M32+M51*M$5</f>
        <v>#NAME?</v>
      </c>
      <c r="N13" s="18" t="e">
        <f aca="false">N32+N51*N$5</f>
        <v>#NAME?</v>
      </c>
      <c r="O13" s="18" t="e">
        <f aca="false">O32+O51*O$5</f>
        <v>#NAME?</v>
      </c>
      <c r="P13" s="18" t="e">
        <f aca="false">P32+P51*P$5</f>
        <v>#NAME?</v>
      </c>
      <c r="Q13" s="18" t="e">
        <f aca="false">Q32+Q51*Q$5</f>
        <v>#NAME?</v>
      </c>
      <c r="R13" s="18" t="e">
        <f aca="false">R32+R51*R$5</f>
        <v>#NAME?</v>
      </c>
      <c r="S13" s="18" t="e">
        <f aca="false">S32+S51*S$5</f>
        <v>#NAME?</v>
      </c>
      <c r="T13" s="18" t="e">
        <f aca="false">T32+T51*T$5</f>
        <v>#NAME?</v>
      </c>
      <c r="U13" s="18" t="e">
        <f aca="false">U32+U51*U$5</f>
        <v>#NAME?</v>
      </c>
      <c r="V13" s="18" t="e">
        <f aca="false">V32+V51*V$5</f>
        <v>#NAME?</v>
      </c>
      <c r="W13" s="18" t="e">
        <f aca="false">W32+W51*W$5</f>
        <v>#NAME?</v>
      </c>
      <c r="X13" s="18" t="e">
        <f aca="false">X32+X51*X$5</f>
        <v>#NAME?</v>
      </c>
      <c r="Y13" s="18" t="e">
        <f aca="false">Y32+Y51*Y$5</f>
        <v>#NAME?</v>
      </c>
      <c r="Z13" s="18" t="e">
        <f aca="false">Z32+Z51*Z$5</f>
        <v>#NAME?</v>
      </c>
      <c r="AA13" s="18" t="e">
        <f aca="false">AA32+AA51*AA$5</f>
        <v>#NAME?</v>
      </c>
      <c r="AB13" s="18" t="e">
        <f aca="false">AB32+AB51*AB$5</f>
        <v>#NAME?</v>
      </c>
      <c r="AC13" s="18" t="e">
        <f aca="false">AC32+AC51*AC$5</f>
        <v>#NAME?</v>
      </c>
      <c r="AD13" s="18" t="e">
        <f aca="false">AD32+AD51*AD$5</f>
        <v>#NAME?</v>
      </c>
      <c r="AE13" s="18" t="e">
        <f aca="false">AE32+AE51*AE$5</f>
        <v>#NAME?</v>
      </c>
      <c r="AF13" s="18" t="e">
        <f aca="false">AF32+AF51*AF$5</f>
        <v>#NAME?</v>
      </c>
      <c r="AG13" s="18" t="e">
        <f aca="false">AG32+AG51*AG$5</f>
        <v>#NAME?</v>
      </c>
      <c r="AH13" s="18" t="e">
        <f aca="false">AH32+AH51*AH$5</f>
        <v>#NAME?</v>
      </c>
      <c r="AI13" s="18" t="e">
        <f aca="false">AI32+AI51*AI$5</f>
        <v>#NAME?</v>
      </c>
      <c r="AJ13" s="18" t="e">
        <f aca="false">AJ32+AJ51*AJ$5</f>
        <v>#NAME?</v>
      </c>
      <c r="AK13" s="18" t="e">
        <f aca="false">AK32+AK51*AK$5</f>
        <v>#NAME?</v>
      </c>
      <c r="AL13" s="18" t="e">
        <f aca="false">AL32+AL51*AL$5</f>
        <v>#NAME?</v>
      </c>
      <c r="AM13" s="18" t="e">
        <f aca="false">AM32+AM51*AM$5</f>
        <v>#NAME?</v>
      </c>
      <c r="AN13" s="18" t="e">
        <f aca="false">AN32+AN51*AN$5</f>
        <v>#NAME?</v>
      </c>
      <c r="AO13" s="18" t="e">
        <f aca="false">AO32+AO51*AO$5</f>
        <v>#NAME?</v>
      </c>
      <c r="AP13" s="18" t="e">
        <f aca="false">AP32+AP51*AP$5</f>
        <v>#NAME?</v>
      </c>
      <c r="AQ13" s="18" t="e">
        <f aca="false">AQ32+AQ51*AQ$5</f>
        <v>#NAME?</v>
      </c>
      <c r="AR13" s="18" t="e">
        <f aca="false">AR32+AR51*AR$5</f>
        <v>#NAME?</v>
      </c>
      <c r="AS13" s="18" t="e">
        <f aca="false">AS32+AS51*AS$5</f>
        <v>#NAME?</v>
      </c>
      <c r="AT13" s="18" t="e">
        <f aca="false">AT32+AT51*AT$5</f>
        <v>#NAME?</v>
      </c>
      <c r="AU13" s="18" t="e">
        <f aca="false">AU32+AU51*AU$5</f>
        <v>#NAME?</v>
      </c>
      <c r="AV13" s="18" t="e">
        <f aca="false">AV32+AV51*AV$5</f>
        <v>#NAME?</v>
      </c>
      <c r="AW13" s="18" t="e">
        <f aca="false">AW32+AW51*AW$5</f>
        <v>#NAME?</v>
      </c>
      <c r="AX13" s="18" t="e">
        <f aca="false">AX32+AX51*AX$5</f>
        <v>#NAME?</v>
      </c>
      <c r="AY13" s="18" t="e">
        <f aca="false">AY32+AY51*AY$5</f>
        <v>#NAME?</v>
      </c>
      <c r="AZ13" s="18" t="e">
        <f aca="false">AZ32+AZ51*AZ$5</f>
        <v>#NAME?</v>
      </c>
      <c r="BA13" s="18" t="e">
        <f aca="false">BA32+BA51*BA$5</f>
        <v>#NAME?</v>
      </c>
      <c r="BB13" s="18" t="e">
        <f aca="false">BB32+BB51*BB$5</f>
        <v>#NAME?</v>
      </c>
      <c r="BC13" s="18" t="e">
        <f aca="false">BC32+BC51*BC$5</f>
        <v>#NAME?</v>
      </c>
      <c r="BD13" s="18" t="e">
        <f aca="false">BD32+BD51*BD$5</f>
        <v>#NAME?</v>
      </c>
      <c r="BE13" s="18" t="e">
        <f aca="false">BE32+BE51*BE$5</f>
        <v>#NAME?</v>
      </c>
      <c r="BF13" s="18" t="e">
        <f aca="false">BF32+BF51*BF$5</f>
        <v>#NAME?</v>
      </c>
      <c r="BG13" s="18" t="e">
        <f aca="false">BG32+BG51*BG$5</f>
        <v>#NAME?</v>
      </c>
      <c r="BH13" s="18" t="e">
        <f aca="false">BH32+BH51*BH$5</f>
        <v>#NAME?</v>
      </c>
      <c r="BI13" s="18" t="e">
        <f aca="false">BI32+BI51*BI$5</f>
        <v>#NAME?</v>
      </c>
      <c r="BJ13" s="18" t="e">
        <f aca="false">BJ32+BJ51*BJ$5</f>
        <v>#NAME?</v>
      </c>
      <c r="BK13" s="18" t="e">
        <f aca="false">BK32+BK51*BK$5</f>
        <v>#NAME?</v>
      </c>
      <c r="BL13" s="18" t="e">
        <f aca="false">BL32+BL51*BL$5</f>
        <v>#NAME?</v>
      </c>
      <c r="BM13" s="18" t="e">
        <f aca="false">BM32+BM51*BM$5</f>
        <v>#NAME?</v>
      </c>
      <c r="BN13" s="18" t="e">
        <f aca="false">BN32+BN51*BN$5</f>
        <v>#NAME?</v>
      </c>
      <c r="BO13" s="18" t="e">
        <f aca="false">BO32+BO51*BO$5</f>
        <v>#NAME?</v>
      </c>
      <c r="BP13" s="18" t="e">
        <f aca="false">BP32+BP51*BP$5</f>
        <v>#NAME?</v>
      </c>
      <c r="BQ13" s="18" t="e">
        <f aca="false">BQ32+BQ51*BQ$5</f>
        <v>#NAME?</v>
      </c>
      <c r="BR13" s="18" t="e">
        <f aca="false">BR32+BR51*BR$5</f>
        <v>#NAME?</v>
      </c>
      <c r="BS13" s="18" t="e">
        <f aca="false">BS32+BS51*BS$5</f>
        <v>#NAME?</v>
      </c>
      <c r="BT13" s="18" t="e">
        <f aca="false">BT32+BT51*BT$5</f>
        <v>#NAME?</v>
      </c>
      <c r="BU13" s="18" t="e">
        <f aca="false">BU32+BU51*BU$5</f>
        <v>#NAME?</v>
      </c>
      <c r="BV13" s="18" t="e">
        <f aca="false">BV32+BV51*BV$5</f>
        <v>#NAME?</v>
      </c>
      <c r="BW13" s="18" t="e">
        <f aca="false">BW32+BW51*BW$5</f>
        <v>#NAME?</v>
      </c>
      <c r="BX13" s="18" t="e">
        <f aca="false">BX32+BX51*BX$5</f>
        <v>#NAME?</v>
      </c>
      <c r="BY13" s="18" t="e">
        <f aca="false">BY32+BY51*BY$5</f>
        <v>#NAME?</v>
      </c>
      <c r="BZ13" s="18" t="e">
        <f aca="false">BZ32+BZ51*BZ$5</f>
        <v>#NAME?</v>
      </c>
      <c r="CA13" s="18" t="e">
        <f aca="false">CA32+CA51*CA$5</f>
        <v>#NAME?</v>
      </c>
      <c r="CB13" s="18" t="e">
        <f aca="false">CB32+CB51*CB$5</f>
        <v>#NAME?</v>
      </c>
      <c r="CC13" s="18" t="e">
        <f aca="false">CC32+CC51*CC$5</f>
        <v>#NAME?</v>
      </c>
      <c r="CD13" s="18" t="e">
        <f aca="false">CD32+CD51*CD$5</f>
        <v>#NAME?</v>
      </c>
      <c r="CE13" s="18" t="e">
        <f aca="false">CE32+CE51*CE$5</f>
        <v>#NAME?</v>
      </c>
      <c r="CF13" s="18" t="e">
        <f aca="false">CF32+CF51*CF$5</f>
        <v>#NAME?</v>
      </c>
      <c r="CG13" s="18" t="e">
        <f aca="false">CG32+CG51*CG$5</f>
        <v>#NAME?</v>
      </c>
      <c r="CH13" s="18" t="e">
        <f aca="false">CH32+CH51*CH$5</f>
        <v>#NAME?</v>
      </c>
      <c r="CI13" s="18" t="e">
        <f aca="false">CI32+CI51*CI$5</f>
        <v>#NAME?</v>
      </c>
      <c r="CJ13" s="18" t="e">
        <f aca="false">CJ32+CJ51*CJ$5</f>
        <v>#NAME?</v>
      </c>
      <c r="CK13" s="18" t="e">
        <f aca="false">CK32+CK51*CK$5</f>
        <v>#NAME?</v>
      </c>
      <c r="CL13" s="18" t="e">
        <f aca="false">CL32+CL51*CL$5</f>
        <v>#NAME?</v>
      </c>
      <c r="CM13" s="18" t="e">
        <f aca="false">CM32+CM51*CM$5</f>
        <v>#NAME?</v>
      </c>
      <c r="CN13" s="18" t="e">
        <f aca="false">CN32+CN51*CN$5</f>
        <v>#NAME?</v>
      </c>
      <c r="CO13" s="18" t="e">
        <f aca="false">CO32+CO51*CO$5</f>
        <v>#NAME?</v>
      </c>
      <c r="CP13" s="18" t="e">
        <f aca="false">CP32+CP51*CP$5</f>
        <v>#NAME?</v>
      </c>
      <c r="CQ13" s="18" t="e">
        <f aca="false">CQ32+CQ51*CQ$5</f>
        <v>#NAME?</v>
      </c>
      <c r="CR13" s="18" t="e">
        <f aca="false">CR32+CR51*CR$5</f>
        <v>#NAME?</v>
      </c>
      <c r="CS13" s="18" t="e">
        <f aca="false">CS32+CS51*CS$5</f>
        <v>#NAME?</v>
      </c>
      <c r="CT13" s="18" t="e">
        <f aca="false">CT32+CT51*CT$5</f>
        <v>#NAME?</v>
      </c>
    </row>
    <row r="14" customFormat="false" ht="15" hidden="false" customHeight="true" outlineLevel="0" collapsed="false">
      <c r="A14" s="19" t="s">
        <v>47</v>
      </c>
      <c r="B14" s="19" t="s">
        <v>31</v>
      </c>
      <c r="C14" s="20" t="e">
        <f aca="false">SUM(C6:C13)</f>
        <v>#NAME?</v>
      </c>
      <c r="D14" s="20" t="e">
        <f aca="false">SUM(D6:D13)</f>
        <v>#NAME?</v>
      </c>
      <c r="E14" s="20" t="e">
        <f aca="false">SUM(E6:E13)</f>
        <v>#NAME?</v>
      </c>
      <c r="F14" s="20" t="e">
        <f aca="false">SUM(F6:F13)</f>
        <v>#NAME?</v>
      </c>
      <c r="G14" s="20" t="e">
        <f aca="false">SUM(G6:G13)</f>
        <v>#NAME?</v>
      </c>
      <c r="H14" s="20" t="e">
        <f aca="false">SUM(H6:H13)</f>
        <v>#NAME?</v>
      </c>
      <c r="I14" s="20" t="e">
        <f aca="false">SUM(I6:I13)</f>
        <v>#NAME?</v>
      </c>
      <c r="J14" s="20" t="e">
        <f aca="false">SUM(J6:J13)</f>
        <v>#NAME?</v>
      </c>
      <c r="K14" s="20" t="e">
        <f aca="false">SUM(K6:K13)</f>
        <v>#NAME?</v>
      </c>
      <c r="L14" s="20" t="e">
        <f aca="false">SUM(L6:L13)</f>
        <v>#NAME?</v>
      </c>
      <c r="M14" s="20" t="e">
        <f aca="false">SUM(M6:M13)</f>
        <v>#NAME?</v>
      </c>
      <c r="N14" s="20" t="e">
        <f aca="false">SUM(N6:N13)</f>
        <v>#NAME?</v>
      </c>
      <c r="O14" s="20" t="e">
        <f aca="false">SUM(O6:O13)</f>
        <v>#NAME?</v>
      </c>
      <c r="P14" s="20" t="e">
        <f aca="false">SUM(P6:P13)</f>
        <v>#NAME?</v>
      </c>
      <c r="Q14" s="20" t="e">
        <f aca="false">SUM(Q6:Q13)</f>
        <v>#NAME?</v>
      </c>
      <c r="R14" s="20" t="e">
        <f aca="false">SUM(R6:R13)</f>
        <v>#NAME?</v>
      </c>
      <c r="S14" s="20" t="e">
        <f aca="false">SUM(S6:S13)</f>
        <v>#NAME?</v>
      </c>
      <c r="T14" s="20" t="e">
        <f aca="false">SUM(T6:T13)</f>
        <v>#NAME?</v>
      </c>
      <c r="U14" s="20" t="e">
        <f aca="false">SUM(U6:U13)</f>
        <v>#NAME?</v>
      </c>
      <c r="V14" s="20" t="e">
        <f aca="false">SUM(V6:V13)</f>
        <v>#NAME?</v>
      </c>
      <c r="W14" s="20" t="e">
        <f aca="false">SUM(W6:W13)</f>
        <v>#NAME?</v>
      </c>
      <c r="X14" s="20" t="e">
        <f aca="false">SUM(X6:X13)</f>
        <v>#NAME?</v>
      </c>
      <c r="Y14" s="20" t="e">
        <f aca="false">SUM(Y6:Y13)</f>
        <v>#NAME?</v>
      </c>
      <c r="Z14" s="20" t="e">
        <f aca="false">SUM(Z6:Z13)</f>
        <v>#NAME?</v>
      </c>
      <c r="AA14" s="20" t="e">
        <f aca="false">SUM(AA6:AA13)</f>
        <v>#NAME?</v>
      </c>
      <c r="AB14" s="20" t="e">
        <f aca="false">SUM(AB6:AB13)</f>
        <v>#NAME?</v>
      </c>
      <c r="AC14" s="20" t="e">
        <f aca="false">SUM(AC6:AC13)</f>
        <v>#NAME?</v>
      </c>
      <c r="AD14" s="20" t="e">
        <f aca="false">SUM(AD6:AD13)</f>
        <v>#NAME?</v>
      </c>
      <c r="AE14" s="20" t="e">
        <f aca="false">SUM(AE6:AE13)</f>
        <v>#NAME?</v>
      </c>
      <c r="AF14" s="20" t="e">
        <f aca="false">SUM(AF6:AF13)</f>
        <v>#NAME?</v>
      </c>
      <c r="AG14" s="20" t="e">
        <f aca="false">SUM(AG6:AG13)</f>
        <v>#NAME?</v>
      </c>
      <c r="AH14" s="20" t="e">
        <f aca="false">SUM(AH6:AH13)</f>
        <v>#NAME?</v>
      </c>
      <c r="AI14" s="20" t="e">
        <f aca="false">SUM(AI6:AI13)</f>
        <v>#NAME?</v>
      </c>
      <c r="AJ14" s="20" t="e">
        <f aca="false">SUM(AJ6:AJ13)</f>
        <v>#NAME?</v>
      </c>
      <c r="AK14" s="20" t="e">
        <f aca="false">SUM(AK6:AK13)</f>
        <v>#NAME?</v>
      </c>
      <c r="AL14" s="20" t="e">
        <f aca="false">SUM(AL6:AL13)</f>
        <v>#NAME?</v>
      </c>
      <c r="AM14" s="20" t="e">
        <f aca="false">SUM(AM6:AM13)</f>
        <v>#NAME?</v>
      </c>
      <c r="AN14" s="20" t="e">
        <f aca="false">SUM(AN6:AN13)</f>
        <v>#NAME?</v>
      </c>
      <c r="AO14" s="20" t="e">
        <f aca="false">SUM(AO6:AO13)</f>
        <v>#NAME?</v>
      </c>
      <c r="AP14" s="20" t="e">
        <f aca="false">SUM(AP6:AP13)</f>
        <v>#NAME?</v>
      </c>
      <c r="AQ14" s="20" t="e">
        <f aca="false">SUM(AQ6:AQ13)</f>
        <v>#NAME?</v>
      </c>
      <c r="AR14" s="20" t="e">
        <f aca="false">SUM(AR6:AR13)</f>
        <v>#NAME?</v>
      </c>
      <c r="AS14" s="20" t="e">
        <f aca="false">SUM(AS6:AS13)</f>
        <v>#NAME?</v>
      </c>
      <c r="AT14" s="20" t="e">
        <f aca="false">SUM(AT6:AT13)</f>
        <v>#NAME?</v>
      </c>
      <c r="AU14" s="20" t="e">
        <f aca="false">SUM(AU6:AU13)</f>
        <v>#NAME?</v>
      </c>
      <c r="AV14" s="20" t="e">
        <f aca="false">SUM(AV6:AV13)</f>
        <v>#NAME?</v>
      </c>
      <c r="AW14" s="20" t="e">
        <f aca="false">SUM(AW6:AW13)</f>
        <v>#NAME?</v>
      </c>
      <c r="AX14" s="20" t="e">
        <f aca="false">SUM(AX6:AX13)</f>
        <v>#NAME?</v>
      </c>
      <c r="AY14" s="20" t="e">
        <f aca="false">SUM(AY6:AY13)</f>
        <v>#NAME?</v>
      </c>
      <c r="AZ14" s="20" t="e">
        <f aca="false">SUM(AZ6:AZ13)</f>
        <v>#NAME?</v>
      </c>
      <c r="BA14" s="20" t="e">
        <f aca="false">SUM(BA6:BA13)</f>
        <v>#NAME?</v>
      </c>
      <c r="BB14" s="20" t="e">
        <f aca="false">SUM(BB6:BB13)</f>
        <v>#NAME?</v>
      </c>
      <c r="BC14" s="20" t="e">
        <f aca="false">SUM(BC6:BC13)</f>
        <v>#NAME?</v>
      </c>
      <c r="BD14" s="20" t="e">
        <f aca="false">SUM(BD6:BD13)</f>
        <v>#NAME?</v>
      </c>
      <c r="BE14" s="20" t="e">
        <f aca="false">SUM(BE6:BE13)</f>
        <v>#NAME?</v>
      </c>
      <c r="BF14" s="20" t="e">
        <f aca="false">SUM(BF6:BF13)</f>
        <v>#NAME?</v>
      </c>
      <c r="BG14" s="20" t="e">
        <f aca="false">SUM(BG6:BG13)</f>
        <v>#NAME?</v>
      </c>
      <c r="BH14" s="20" t="e">
        <f aca="false">SUM(BH6:BH13)</f>
        <v>#NAME?</v>
      </c>
      <c r="BI14" s="20" t="e">
        <f aca="false">SUM(BI6:BI13)</f>
        <v>#NAME?</v>
      </c>
      <c r="BJ14" s="20" t="e">
        <f aca="false">SUM(BJ6:BJ13)</f>
        <v>#NAME?</v>
      </c>
      <c r="BK14" s="20" t="e">
        <f aca="false">SUM(BK6:BK13)</f>
        <v>#NAME?</v>
      </c>
      <c r="BL14" s="20" t="e">
        <f aca="false">SUM(BL6:BL13)</f>
        <v>#NAME?</v>
      </c>
      <c r="BM14" s="20" t="e">
        <f aca="false">SUM(BM6:BM13)</f>
        <v>#NAME?</v>
      </c>
      <c r="BN14" s="20" t="e">
        <f aca="false">SUM(BN6:BN13)</f>
        <v>#NAME?</v>
      </c>
      <c r="BO14" s="20" t="e">
        <f aca="false">SUM(BO6:BO13)</f>
        <v>#NAME?</v>
      </c>
      <c r="BP14" s="20" t="e">
        <f aca="false">SUM(BP6:BP13)</f>
        <v>#NAME?</v>
      </c>
      <c r="BQ14" s="20" t="e">
        <f aca="false">SUM(BQ6:BQ13)</f>
        <v>#NAME?</v>
      </c>
      <c r="BR14" s="20" t="e">
        <f aca="false">SUM(BR6:BR13)</f>
        <v>#NAME?</v>
      </c>
      <c r="BS14" s="20" t="e">
        <f aca="false">SUM(BS6:BS13)</f>
        <v>#NAME?</v>
      </c>
      <c r="BT14" s="20" t="e">
        <f aca="false">SUM(BT6:BT13)</f>
        <v>#NAME?</v>
      </c>
      <c r="BU14" s="20" t="e">
        <f aca="false">SUM(BU6:BU13)</f>
        <v>#NAME?</v>
      </c>
      <c r="BV14" s="20" t="e">
        <f aca="false">SUM(BV6:BV13)</f>
        <v>#NAME?</v>
      </c>
      <c r="BW14" s="20" t="e">
        <f aca="false">SUM(BW6:BW13)</f>
        <v>#NAME?</v>
      </c>
      <c r="BX14" s="20" t="e">
        <f aca="false">SUM(BX6:BX13)</f>
        <v>#NAME?</v>
      </c>
      <c r="BY14" s="20" t="e">
        <f aca="false">SUM(BY6:BY13)</f>
        <v>#NAME?</v>
      </c>
      <c r="BZ14" s="20" t="e">
        <f aca="false">SUM(BZ6:BZ13)</f>
        <v>#NAME?</v>
      </c>
      <c r="CA14" s="20" t="e">
        <f aca="false">SUM(CA6:CA13)</f>
        <v>#NAME?</v>
      </c>
      <c r="CB14" s="20" t="e">
        <f aca="false">SUM(CB6:CB13)</f>
        <v>#NAME?</v>
      </c>
      <c r="CC14" s="20" t="e">
        <f aca="false">SUM(CC6:CC13)</f>
        <v>#NAME?</v>
      </c>
      <c r="CD14" s="20" t="e">
        <f aca="false">SUM(CD6:CD13)</f>
        <v>#NAME?</v>
      </c>
      <c r="CE14" s="20" t="e">
        <f aca="false">SUM(CE6:CE13)</f>
        <v>#NAME?</v>
      </c>
      <c r="CF14" s="20" t="e">
        <f aca="false">SUM(CF6:CF13)</f>
        <v>#NAME?</v>
      </c>
      <c r="CG14" s="20" t="e">
        <f aca="false">SUM(CG6:CG13)</f>
        <v>#NAME?</v>
      </c>
      <c r="CH14" s="20" t="e">
        <f aca="false">SUM(CH6:CH13)</f>
        <v>#NAME?</v>
      </c>
      <c r="CI14" s="20" t="e">
        <f aca="false">SUM(CI6:CI13)</f>
        <v>#NAME?</v>
      </c>
      <c r="CJ14" s="20" t="e">
        <f aca="false">SUM(CJ6:CJ13)</f>
        <v>#NAME?</v>
      </c>
      <c r="CK14" s="20" t="e">
        <f aca="false">SUM(CK6:CK13)</f>
        <v>#NAME?</v>
      </c>
      <c r="CL14" s="20" t="e">
        <f aca="false">SUM(CL6:CL13)</f>
        <v>#NAME?</v>
      </c>
      <c r="CM14" s="20" t="e">
        <f aca="false">SUM(CM6:CM13)</f>
        <v>#NAME?</v>
      </c>
      <c r="CN14" s="20" t="e">
        <f aca="false">SUM(CN6:CN13)</f>
        <v>#NAME?</v>
      </c>
      <c r="CO14" s="20" t="e">
        <f aca="false">SUM(CO6:CO13)</f>
        <v>#NAME?</v>
      </c>
      <c r="CP14" s="20" t="e">
        <f aca="false">SUM(CP6:CP13)</f>
        <v>#NAME?</v>
      </c>
      <c r="CQ14" s="20" t="e">
        <f aca="false">SUM(CQ6:CQ13)</f>
        <v>#NAME?</v>
      </c>
      <c r="CR14" s="20" t="e">
        <f aca="false">SUM(CR6:CR13)</f>
        <v>#NAME?</v>
      </c>
      <c r="CS14" s="20" t="e">
        <f aca="false">SUM(CS6:CS13)</f>
        <v>#NAME?</v>
      </c>
      <c r="CT14" s="20" t="e">
        <f aca="false">SUM(CT6:CT13)</f>
        <v>#NAME?</v>
      </c>
    </row>
    <row r="15" customFormat="false" ht="15" hidden="false" customHeight="true" outlineLevel="0" collapsed="false">
      <c r="A15" s="15" t="s">
        <v>48</v>
      </c>
      <c r="B15" s="15" t="s">
        <v>49</v>
      </c>
      <c r="C15" s="16" t="e">
        <f aca="false">C6+C12+C13</f>
        <v>#NAME?</v>
      </c>
      <c r="D15" s="16" t="e">
        <f aca="false">D6+D12+D13</f>
        <v>#NAME?</v>
      </c>
      <c r="E15" s="16" t="e">
        <f aca="false">E6+E12+E13</f>
        <v>#NAME?</v>
      </c>
      <c r="F15" s="16" t="e">
        <f aca="false">F6+F12+F13</f>
        <v>#NAME?</v>
      </c>
      <c r="G15" s="16" t="e">
        <f aca="false">G6+G12+G13</f>
        <v>#NAME?</v>
      </c>
      <c r="H15" s="16" t="e">
        <f aca="false">H6+H12+H13</f>
        <v>#NAME?</v>
      </c>
      <c r="I15" s="16" t="e">
        <f aca="false">I6+I12+I13</f>
        <v>#NAME?</v>
      </c>
      <c r="J15" s="16" t="e">
        <f aca="false">J6+J12+J13</f>
        <v>#NAME?</v>
      </c>
      <c r="K15" s="16" t="e">
        <f aca="false">K6+K12+K13</f>
        <v>#NAME?</v>
      </c>
      <c r="L15" s="16" t="e">
        <f aca="false">L6+L12+L13</f>
        <v>#NAME?</v>
      </c>
      <c r="M15" s="16" t="e">
        <f aca="false">M6+M12+M13</f>
        <v>#NAME?</v>
      </c>
      <c r="N15" s="16" t="e">
        <f aca="false">N6+N12+N13</f>
        <v>#NAME?</v>
      </c>
      <c r="O15" s="16" t="e">
        <f aca="false">O6+O12+O13</f>
        <v>#NAME?</v>
      </c>
      <c r="P15" s="16" t="e">
        <f aca="false">P6+P12+P13</f>
        <v>#NAME?</v>
      </c>
      <c r="Q15" s="16" t="e">
        <f aca="false">Q6+Q12+Q13</f>
        <v>#NAME?</v>
      </c>
      <c r="R15" s="16" t="e">
        <f aca="false">R6+R12+R13</f>
        <v>#NAME?</v>
      </c>
      <c r="S15" s="16" t="e">
        <f aca="false">S6+S12+S13</f>
        <v>#NAME?</v>
      </c>
      <c r="T15" s="16" t="e">
        <f aca="false">T6+T12+T13</f>
        <v>#NAME?</v>
      </c>
      <c r="U15" s="16" t="e">
        <f aca="false">U6+U12+U13</f>
        <v>#NAME?</v>
      </c>
      <c r="V15" s="16" t="e">
        <f aca="false">V6+V12+V13</f>
        <v>#NAME?</v>
      </c>
      <c r="W15" s="16" t="e">
        <f aca="false">W6+W12+W13</f>
        <v>#NAME?</v>
      </c>
      <c r="X15" s="16" t="e">
        <f aca="false">X6+X12+X13</f>
        <v>#NAME?</v>
      </c>
      <c r="Y15" s="16" t="e">
        <f aca="false">Y6+Y12+Y13</f>
        <v>#NAME?</v>
      </c>
      <c r="Z15" s="16" t="e">
        <f aca="false">Z6+Z12+Z13</f>
        <v>#NAME?</v>
      </c>
      <c r="AA15" s="16" t="e">
        <f aca="false">AA6+AA12+AA13</f>
        <v>#NAME?</v>
      </c>
      <c r="AB15" s="16" t="e">
        <f aca="false">AB6+AB12+AB13</f>
        <v>#NAME?</v>
      </c>
      <c r="AC15" s="16" t="e">
        <f aca="false">AC6+AC12+AC13</f>
        <v>#NAME?</v>
      </c>
      <c r="AD15" s="16" t="e">
        <f aca="false">AD6+AD12+AD13</f>
        <v>#NAME?</v>
      </c>
      <c r="AE15" s="16" t="e">
        <f aca="false">AE6+AE12+AE13</f>
        <v>#NAME?</v>
      </c>
      <c r="AF15" s="16" t="e">
        <f aca="false">AF6+AF12+AF13</f>
        <v>#NAME?</v>
      </c>
      <c r="AG15" s="16" t="e">
        <f aca="false">AG6+AG12+AG13</f>
        <v>#NAME?</v>
      </c>
      <c r="AH15" s="16" t="e">
        <f aca="false">AH6+AH12+AH13</f>
        <v>#NAME?</v>
      </c>
      <c r="AI15" s="16" t="e">
        <f aca="false">AI6+AI12+AI13</f>
        <v>#NAME?</v>
      </c>
      <c r="AJ15" s="16" t="e">
        <f aca="false">AJ6+AJ12+AJ13</f>
        <v>#NAME?</v>
      </c>
      <c r="AK15" s="16" t="e">
        <f aca="false">AK6+AK12+AK13</f>
        <v>#NAME?</v>
      </c>
      <c r="AL15" s="16" t="e">
        <f aca="false">AL6+AL12+AL13</f>
        <v>#NAME?</v>
      </c>
      <c r="AM15" s="16" t="e">
        <f aca="false">AM6+AM12+AM13</f>
        <v>#NAME?</v>
      </c>
      <c r="AN15" s="16" t="e">
        <f aca="false">AN6+AN12+AN13</f>
        <v>#NAME?</v>
      </c>
      <c r="AO15" s="16" t="e">
        <f aca="false">AO6+AO12+AO13</f>
        <v>#NAME?</v>
      </c>
      <c r="AP15" s="16" t="e">
        <f aca="false">AP6+AP12+AP13</f>
        <v>#NAME?</v>
      </c>
      <c r="AQ15" s="16" t="e">
        <f aca="false">AQ6+AQ12+AQ13</f>
        <v>#NAME?</v>
      </c>
      <c r="AR15" s="16" t="e">
        <f aca="false">AR6+AR12+AR13</f>
        <v>#NAME?</v>
      </c>
      <c r="AS15" s="16" t="e">
        <f aca="false">AS6+AS12+AS13</f>
        <v>#NAME?</v>
      </c>
      <c r="AT15" s="16" t="e">
        <f aca="false">AT6+AT12+AT13</f>
        <v>#NAME?</v>
      </c>
      <c r="AU15" s="16" t="e">
        <f aca="false">AU6+AU12+AU13</f>
        <v>#NAME?</v>
      </c>
      <c r="AV15" s="16" t="e">
        <f aca="false">AV6+AV12+AV13</f>
        <v>#NAME?</v>
      </c>
      <c r="AW15" s="16" t="e">
        <f aca="false">AW6+AW12+AW13</f>
        <v>#NAME?</v>
      </c>
      <c r="AX15" s="16" t="e">
        <f aca="false">AX6+AX12+AX13</f>
        <v>#NAME?</v>
      </c>
      <c r="AY15" s="16" t="e">
        <f aca="false">AY6+AY12+AY13</f>
        <v>#NAME?</v>
      </c>
      <c r="AZ15" s="16" t="e">
        <f aca="false">AZ6+AZ12+AZ13</f>
        <v>#NAME?</v>
      </c>
      <c r="BA15" s="16" t="e">
        <f aca="false">BA6+BA12+BA13</f>
        <v>#NAME?</v>
      </c>
      <c r="BB15" s="16" t="e">
        <f aca="false">BB6+BB12+BB13</f>
        <v>#NAME?</v>
      </c>
      <c r="BC15" s="16" t="e">
        <f aca="false">BC6+BC12+BC13</f>
        <v>#NAME?</v>
      </c>
      <c r="BD15" s="16" t="e">
        <f aca="false">BD6+BD12+BD13</f>
        <v>#NAME?</v>
      </c>
      <c r="BE15" s="16" t="e">
        <f aca="false">BE6+BE12+BE13</f>
        <v>#NAME?</v>
      </c>
      <c r="BF15" s="16" t="e">
        <f aca="false">BF6+BF12+BF13</f>
        <v>#NAME?</v>
      </c>
      <c r="BG15" s="16" t="e">
        <f aca="false">BG6+BG12+BG13</f>
        <v>#NAME?</v>
      </c>
      <c r="BH15" s="16" t="e">
        <f aca="false">BH6+BH12+BH13</f>
        <v>#NAME?</v>
      </c>
      <c r="BI15" s="16" t="e">
        <f aca="false">BI6+BI12+BI13</f>
        <v>#NAME?</v>
      </c>
      <c r="BJ15" s="16" t="e">
        <f aca="false">BJ6+BJ12+BJ13</f>
        <v>#NAME?</v>
      </c>
      <c r="BK15" s="16" t="e">
        <f aca="false">BK6+BK12+BK13</f>
        <v>#NAME?</v>
      </c>
      <c r="BL15" s="16" t="e">
        <f aca="false">BL6+BL12+BL13</f>
        <v>#NAME?</v>
      </c>
      <c r="BM15" s="16" t="e">
        <f aca="false">BM6+BM12+BM13</f>
        <v>#NAME?</v>
      </c>
      <c r="BN15" s="16" t="e">
        <f aca="false">BN6+BN12+BN13</f>
        <v>#NAME?</v>
      </c>
      <c r="BO15" s="16" t="e">
        <f aca="false">BO6+BO12+BO13</f>
        <v>#NAME?</v>
      </c>
      <c r="BP15" s="16" t="e">
        <f aca="false">BP6+BP12+BP13</f>
        <v>#NAME?</v>
      </c>
      <c r="BQ15" s="16" t="e">
        <f aca="false">BQ6+BQ12+BQ13</f>
        <v>#NAME?</v>
      </c>
      <c r="BR15" s="16" t="e">
        <f aca="false">BR6+BR12+BR13</f>
        <v>#NAME?</v>
      </c>
      <c r="BS15" s="16" t="e">
        <f aca="false">BS6+BS12+BS13</f>
        <v>#NAME?</v>
      </c>
      <c r="BT15" s="16" t="e">
        <f aca="false">BT6+BT12+BT13</f>
        <v>#NAME?</v>
      </c>
      <c r="BU15" s="16" t="e">
        <f aca="false">BU6+BU12+BU13</f>
        <v>#NAME?</v>
      </c>
      <c r="BV15" s="16" t="e">
        <f aca="false">BV6+BV12+BV13</f>
        <v>#NAME?</v>
      </c>
      <c r="BW15" s="16" t="e">
        <f aca="false">BW6+BW12+BW13</f>
        <v>#NAME?</v>
      </c>
      <c r="BX15" s="16" t="e">
        <f aca="false">BX6+BX12+BX13</f>
        <v>#NAME?</v>
      </c>
      <c r="BY15" s="16" t="e">
        <f aca="false">BY6+BY12+BY13</f>
        <v>#NAME?</v>
      </c>
      <c r="BZ15" s="16" t="e">
        <f aca="false">BZ6+BZ12+BZ13</f>
        <v>#NAME?</v>
      </c>
      <c r="CA15" s="16" t="e">
        <f aca="false">CA6+CA12+CA13</f>
        <v>#NAME?</v>
      </c>
      <c r="CB15" s="16" t="e">
        <f aca="false">CB6+CB12+CB13</f>
        <v>#NAME?</v>
      </c>
      <c r="CC15" s="16" t="e">
        <f aca="false">CC6+CC12+CC13</f>
        <v>#NAME?</v>
      </c>
      <c r="CD15" s="16" t="e">
        <f aca="false">CD6+CD12+CD13</f>
        <v>#NAME?</v>
      </c>
      <c r="CE15" s="16" t="e">
        <f aca="false">CE6+CE12+CE13</f>
        <v>#NAME?</v>
      </c>
      <c r="CF15" s="16" t="e">
        <f aca="false">CF6+CF12+CF13</f>
        <v>#NAME?</v>
      </c>
      <c r="CG15" s="16" t="e">
        <f aca="false">CG6+CG12+CG13</f>
        <v>#NAME?</v>
      </c>
      <c r="CH15" s="16" t="e">
        <f aca="false">CH6+CH12+CH13</f>
        <v>#NAME?</v>
      </c>
      <c r="CI15" s="16" t="e">
        <f aca="false">CI6+CI12+CI13</f>
        <v>#NAME?</v>
      </c>
      <c r="CJ15" s="16" t="e">
        <f aca="false">CJ6+CJ12+CJ13</f>
        <v>#NAME?</v>
      </c>
      <c r="CK15" s="16" t="e">
        <f aca="false">CK6+CK12+CK13</f>
        <v>#NAME?</v>
      </c>
      <c r="CL15" s="16" t="e">
        <f aca="false">CL6+CL12+CL13</f>
        <v>#NAME?</v>
      </c>
      <c r="CM15" s="16" t="e">
        <f aca="false">CM6+CM12+CM13</f>
        <v>#NAME?</v>
      </c>
      <c r="CN15" s="16" t="e">
        <f aca="false">CN6+CN12+CN13</f>
        <v>#NAME?</v>
      </c>
      <c r="CO15" s="16" t="e">
        <f aca="false">CO6+CO12+CO13</f>
        <v>#NAME?</v>
      </c>
      <c r="CP15" s="16" t="e">
        <f aca="false">CP6+CP12+CP13</f>
        <v>#NAME?</v>
      </c>
      <c r="CQ15" s="16" t="e">
        <f aca="false">CQ6+CQ12+CQ13</f>
        <v>#NAME?</v>
      </c>
      <c r="CR15" s="16" t="e">
        <f aca="false">CR6+CR12+CR13</f>
        <v>#NAME?</v>
      </c>
      <c r="CS15" s="16" t="e">
        <f aca="false">CS6+CS12+CS13</f>
        <v>#NAME?</v>
      </c>
      <c r="CT15" s="16" t="e">
        <f aca="false">CT6+CT12+CT13</f>
        <v>#NAME?</v>
      </c>
    </row>
    <row r="16" customFormat="false" ht="15" hidden="false" customHeight="true" outlineLevel="0" collapsed="false">
      <c r="A16" s="21" t="s">
        <v>50</v>
      </c>
      <c r="B16" s="21" t="s">
        <v>31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</row>
    <row r="17" customFormat="false" ht="15" hidden="false" customHeight="true" outlineLevel="1" collapsed="false">
      <c r="A17" s="23" t="s">
        <v>51</v>
      </c>
      <c r="B17" s="24" t="s">
        <v>31</v>
      </c>
      <c r="C17" s="25" t="e">
        <f aca="false">_xlfn.iferror(C14/C6-1,0)</f>
        <v>#NAME?</v>
      </c>
      <c r="D17" s="25" t="e">
        <f aca="false">_xlfn.iferror(D14/D6-1,0)</f>
        <v>#NAME?</v>
      </c>
      <c r="E17" s="25" t="e">
        <f aca="false">_xlfn.iferror(E14/E6-1,0)</f>
        <v>#NAME?</v>
      </c>
      <c r="F17" s="25" t="e">
        <f aca="false">_xlfn.iferror(F14/F6-1,0)</f>
        <v>#NAME?</v>
      </c>
      <c r="G17" s="25" t="e">
        <f aca="false">_xlfn.iferror(G14/G6-1,0)</f>
        <v>#NAME?</v>
      </c>
      <c r="H17" s="25" t="e">
        <f aca="false">_xlfn.iferror(H14/H6-1,0)</f>
        <v>#NAME?</v>
      </c>
      <c r="I17" s="25" t="e">
        <f aca="false">_xlfn.iferror(I14/I6-1,0)</f>
        <v>#NAME?</v>
      </c>
      <c r="J17" s="25" t="e">
        <f aca="false">_xlfn.iferror(J14/J6-1,0)</f>
        <v>#NAME?</v>
      </c>
      <c r="K17" s="25" t="e">
        <f aca="false">_xlfn.iferror(K14/K6-1,0)</f>
        <v>#NAME?</v>
      </c>
      <c r="L17" s="25" t="e">
        <f aca="false">_xlfn.iferror(L14/L6-1,0)</f>
        <v>#NAME?</v>
      </c>
      <c r="M17" s="25" t="e">
        <f aca="false">_xlfn.iferror(M14/M6-1,0)</f>
        <v>#NAME?</v>
      </c>
      <c r="N17" s="25" t="e">
        <f aca="false">_xlfn.iferror(N14/N6-1,0)</f>
        <v>#NAME?</v>
      </c>
      <c r="O17" s="25" t="e">
        <f aca="false">_xlfn.iferror(O14/O6-1,0)</f>
        <v>#NAME?</v>
      </c>
      <c r="P17" s="25" t="e">
        <f aca="false">_xlfn.iferror(P14/P6-1,0)</f>
        <v>#NAME?</v>
      </c>
      <c r="Q17" s="25" t="e">
        <f aca="false">_xlfn.iferror(Q14/Q6-1,0)</f>
        <v>#NAME?</v>
      </c>
      <c r="R17" s="25" t="e">
        <f aca="false">_xlfn.iferror(R14/R6-1,0)</f>
        <v>#NAME?</v>
      </c>
      <c r="S17" s="25" t="e">
        <f aca="false">_xlfn.iferror(S14/S6-1,0)</f>
        <v>#NAME?</v>
      </c>
      <c r="T17" s="25" t="e">
        <f aca="false">_xlfn.iferror(T14/T6-1,0)</f>
        <v>#NAME?</v>
      </c>
      <c r="U17" s="25" t="e">
        <f aca="false">_xlfn.iferror(U14/U6-1,0)</f>
        <v>#NAME?</v>
      </c>
      <c r="V17" s="25" t="e">
        <f aca="false">_xlfn.iferror(V14/V6-1,0)</f>
        <v>#NAME?</v>
      </c>
      <c r="W17" s="25" t="e">
        <f aca="false">_xlfn.iferror(W14/W6-1,0)</f>
        <v>#NAME?</v>
      </c>
      <c r="X17" s="25" t="e">
        <f aca="false">_xlfn.iferror(X14/X6-1,0)</f>
        <v>#NAME?</v>
      </c>
      <c r="Y17" s="25" t="e">
        <f aca="false">_xlfn.iferror(Y14/Y6-1,0)</f>
        <v>#NAME?</v>
      </c>
      <c r="Z17" s="25" t="e">
        <f aca="false">_xlfn.iferror(Z14/Z6-1,0)</f>
        <v>#NAME?</v>
      </c>
      <c r="AA17" s="25" t="e">
        <f aca="false">_xlfn.iferror(AA14/AA6-1,0)</f>
        <v>#NAME?</v>
      </c>
      <c r="AB17" s="25" t="e">
        <f aca="false">_xlfn.iferror(AB14/AB6-1,0)</f>
        <v>#NAME?</v>
      </c>
      <c r="AC17" s="25" t="e">
        <f aca="false">_xlfn.iferror(AC14/AC6-1,0)</f>
        <v>#NAME?</v>
      </c>
      <c r="AD17" s="25" t="e">
        <f aca="false">_xlfn.iferror(AD14/AD6-1,0)</f>
        <v>#NAME?</v>
      </c>
      <c r="AE17" s="25" t="e">
        <f aca="false">_xlfn.iferror(AE14/AE6-1,0)</f>
        <v>#NAME?</v>
      </c>
      <c r="AF17" s="25" t="e">
        <f aca="false">_xlfn.iferror(AF14/AF6-1,0)</f>
        <v>#NAME?</v>
      </c>
      <c r="AG17" s="25" t="e">
        <f aca="false">_xlfn.iferror(AG14/AG6-1,0)</f>
        <v>#NAME?</v>
      </c>
      <c r="AH17" s="25" t="e">
        <f aca="false">_xlfn.iferror(AH14/AH6-1,0)</f>
        <v>#NAME?</v>
      </c>
      <c r="AI17" s="25" t="e">
        <f aca="false">_xlfn.iferror(AI14/AI6-1,0)</f>
        <v>#NAME?</v>
      </c>
      <c r="AJ17" s="25" t="e">
        <f aca="false">_xlfn.iferror(AJ14/AJ6-1,0)</f>
        <v>#NAME?</v>
      </c>
      <c r="AK17" s="25" t="e">
        <f aca="false">_xlfn.iferror(AK14/AK6-1,0)</f>
        <v>#NAME?</v>
      </c>
      <c r="AL17" s="25" t="e">
        <f aca="false">_xlfn.iferror(AL14/AL6-1,0)</f>
        <v>#NAME?</v>
      </c>
      <c r="AM17" s="25" t="e">
        <f aca="false">_xlfn.iferror(AM14/AM6-1,0)</f>
        <v>#NAME?</v>
      </c>
      <c r="AN17" s="25" t="e">
        <f aca="false">_xlfn.iferror(AN14/AN6-1,0)</f>
        <v>#NAME?</v>
      </c>
      <c r="AO17" s="25" t="e">
        <f aca="false">_xlfn.iferror(AO14/AO6-1,0)</f>
        <v>#NAME?</v>
      </c>
      <c r="AP17" s="25" t="e">
        <f aca="false">_xlfn.iferror(AP14/AP6-1,0)</f>
        <v>#NAME?</v>
      </c>
      <c r="AQ17" s="25" t="e">
        <f aca="false">_xlfn.iferror(AQ14/AQ6-1,0)</f>
        <v>#NAME?</v>
      </c>
      <c r="AR17" s="25" t="e">
        <f aca="false">_xlfn.iferror(AR14/AR6-1,0)</f>
        <v>#NAME?</v>
      </c>
      <c r="AS17" s="25" t="e">
        <f aca="false">_xlfn.iferror(AS14/AS6-1,0)</f>
        <v>#NAME?</v>
      </c>
      <c r="AT17" s="25" t="e">
        <f aca="false">_xlfn.iferror(AT14/AT6-1,0)</f>
        <v>#NAME?</v>
      </c>
      <c r="AU17" s="25" t="e">
        <f aca="false">_xlfn.iferror(AU14/AU6-1,0)</f>
        <v>#NAME?</v>
      </c>
      <c r="AV17" s="25" t="e">
        <f aca="false">_xlfn.iferror(AV14/AV6-1,0)</f>
        <v>#NAME?</v>
      </c>
      <c r="AW17" s="25" t="e">
        <f aca="false">_xlfn.iferror(AW14/AW6-1,0)</f>
        <v>#NAME?</v>
      </c>
      <c r="AX17" s="25" t="e">
        <f aca="false">_xlfn.iferror(AX14/AX6-1,0)</f>
        <v>#NAME?</v>
      </c>
      <c r="AY17" s="25" t="e">
        <f aca="false">_xlfn.iferror(AY14/AY6-1,0)</f>
        <v>#NAME?</v>
      </c>
      <c r="AZ17" s="25" t="e">
        <f aca="false">_xlfn.iferror(AZ14/AZ6-1,0)</f>
        <v>#NAME?</v>
      </c>
      <c r="BA17" s="25" t="e">
        <f aca="false">_xlfn.iferror(BA14/AZ14-1,0)</f>
        <v>#NAME?</v>
      </c>
      <c r="BB17" s="25" t="e">
        <f aca="false">_xlfn.iferror(BB14/BA14-1,0)</f>
        <v>#NAME?</v>
      </c>
      <c r="BC17" s="25" t="e">
        <f aca="false">_xlfn.iferror(BC14/BB14-1,0)</f>
        <v>#NAME?</v>
      </c>
      <c r="BD17" s="25" t="e">
        <f aca="false">_xlfn.iferror(BD14/BC14-1,0)</f>
        <v>#NAME?</v>
      </c>
      <c r="BE17" s="25" t="e">
        <f aca="false">_xlfn.iferror(BE14/BD14-1,0)</f>
        <v>#NAME?</v>
      </c>
      <c r="BF17" s="25" t="e">
        <f aca="false">_xlfn.iferror(BF14/BE14-1,0)</f>
        <v>#NAME?</v>
      </c>
      <c r="BG17" s="25" t="e">
        <f aca="false">_xlfn.iferror(BG14/BF14-1,0)</f>
        <v>#NAME?</v>
      </c>
      <c r="BH17" s="25" t="e">
        <f aca="false">_xlfn.iferror(BH14/BG14-1,0)</f>
        <v>#NAME?</v>
      </c>
      <c r="BI17" s="25" t="e">
        <f aca="false">_xlfn.iferror(BI14/BH14-1,0)</f>
        <v>#NAME?</v>
      </c>
      <c r="BJ17" s="25" t="e">
        <f aca="false">_xlfn.iferror(BJ14/BI14-1,0)</f>
        <v>#NAME?</v>
      </c>
      <c r="BK17" s="25" t="e">
        <f aca="false">_xlfn.iferror(BK14/BJ14-1,0)</f>
        <v>#NAME?</v>
      </c>
      <c r="BL17" s="25" t="e">
        <f aca="false">_xlfn.iferror(BL14/BK14-1,0)</f>
        <v>#NAME?</v>
      </c>
      <c r="BM17" s="25" t="e">
        <f aca="false">_xlfn.iferror(BM14/BL14-1,0)</f>
        <v>#NAME?</v>
      </c>
      <c r="BN17" s="25" t="e">
        <f aca="false">_xlfn.iferror(BN14/BM14-1,0)</f>
        <v>#NAME?</v>
      </c>
      <c r="BO17" s="25" t="e">
        <f aca="false">_xlfn.iferror(BO14/BN14-1,0)</f>
        <v>#NAME?</v>
      </c>
      <c r="BP17" s="25" t="e">
        <f aca="false">_xlfn.iferror(BP14/BO14-1,0)</f>
        <v>#NAME?</v>
      </c>
      <c r="BQ17" s="25" t="e">
        <f aca="false">_xlfn.iferror(BQ14/BP14-1,0)</f>
        <v>#NAME?</v>
      </c>
      <c r="BR17" s="25" t="e">
        <f aca="false">_xlfn.iferror(BR14/BQ14-1,0)</f>
        <v>#NAME?</v>
      </c>
      <c r="BS17" s="25" t="e">
        <f aca="false">_xlfn.iferror(BS14/BR14-1,0)</f>
        <v>#NAME?</v>
      </c>
      <c r="BT17" s="25" t="e">
        <f aca="false">_xlfn.iferror(BT14/BS14-1,0)</f>
        <v>#NAME?</v>
      </c>
      <c r="BU17" s="25" t="e">
        <f aca="false">_xlfn.iferror(BU14/BT14-1,0)</f>
        <v>#NAME?</v>
      </c>
      <c r="BV17" s="25" t="e">
        <f aca="false">_xlfn.iferror(BV14/BU14-1,0)</f>
        <v>#NAME?</v>
      </c>
      <c r="BW17" s="25" t="e">
        <f aca="false">_xlfn.iferror(BW14/BV14-1,0)</f>
        <v>#NAME?</v>
      </c>
      <c r="BX17" s="25" t="e">
        <f aca="false">_xlfn.iferror(BX14/BW14-1,0)</f>
        <v>#NAME?</v>
      </c>
      <c r="BY17" s="25" t="e">
        <f aca="false">_xlfn.iferror(BY14/BX14-1,0)</f>
        <v>#NAME?</v>
      </c>
      <c r="BZ17" s="25" t="e">
        <f aca="false">_xlfn.iferror(BZ14/BY14-1,0)</f>
        <v>#NAME?</v>
      </c>
      <c r="CA17" s="25" t="e">
        <f aca="false">_xlfn.iferror(CA14/BZ14-1,0)</f>
        <v>#NAME?</v>
      </c>
      <c r="CB17" s="25" t="e">
        <f aca="false">_xlfn.iferror(CB14/CA14-1,0)</f>
        <v>#NAME?</v>
      </c>
      <c r="CC17" s="25" t="e">
        <f aca="false">_xlfn.iferror(CC14/CB14-1,0)</f>
        <v>#NAME?</v>
      </c>
      <c r="CD17" s="25" t="e">
        <f aca="false">_xlfn.iferror(CD14/CC14-1,0)</f>
        <v>#NAME?</v>
      </c>
      <c r="CE17" s="25" t="e">
        <f aca="false">_xlfn.iferror(CE14/CD14-1,0)</f>
        <v>#NAME?</v>
      </c>
      <c r="CF17" s="25" t="e">
        <f aca="false">_xlfn.iferror(CF14/CE14-1,0)</f>
        <v>#NAME?</v>
      </c>
      <c r="CG17" s="25" t="e">
        <f aca="false">_xlfn.iferror(CG14/CF14-1,0)</f>
        <v>#NAME?</v>
      </c>
      <c r="CH17" s="25" t="e">
        <f aca="false">_xlfn.iferror(CH14/CG14-1,0)</f>
        <v>#NAME?</v>
      </c>
      <c r="CI17" s="25" t="e">
        <f aca="false">_xlfn.iferror(CI14/CH14-1,0)</f>
        <v>#NAME?</v>
      </c>
      <c r="CJ17" s="25" t="e">
        <f aca="false">_xlfn.iferror(CJ14/CI14-1,0)</f>
        <v>#NAME?</v>
      </c>
      <c r="CK17" s="25" t="e">
        <f aca="false">_xlfn.iferror(CK14/CJ14-1,0)</f>
        <v>#NAME?</v>
      </c>
      <c r="CL17" s="25" t="e">
        <f aca="false">_xlfn.iferror(CL14/CK14-1,0)</f>
        <v>#NAME?</v>
      </c>
      <c r="CM17" s="25" t="e">
        <f aca="false">_xlfn.iferror(CM14/CL14-1,0)</f>
        <v>#NAME?</v>
      </c>
      <c r="CN17" s="25" t="e">
        <f aca="false">_xlfn.iferror(CN14/CM14-1,0)</f>
        <v>#NAME?</v>
      </c>
      <c r="CO17" s="25" t="e">
        <f aca="false">_xlfn.iferror(CO14/CN14-1,0)</f>
        <v>#NAME?</v>
      </c>
      <c r="CP17" s="25" t="e">
        <f aca="false">_xlfn.iferror(CP14/CO14-1,0)</f>
        <v>#NAME?</v>
      </c>
      <c r="CQ17" s="25" t="e">
        <f aca="false">_xlfn.iferror(CQ14/CP14-1,0)</f>
        <v>#NAME?</v>
      </c>
      <c r="CR17" s="25" t="e">
        <f aca="false">_xlfn.iferror(CR14/CQ14-1,0)</f>
        <v>#NAME?</v>
      </c>
      <c r="CS17" s="25" t="e">
        <f aca="false">_xlfn.iferror(CS14/CR14-1,0)</f>
        <v>#NAME?</v>
      </c>
      <c r="CT17" s="25" t="e">
        <f aca="false">_xlfn.iferror(CT14/CS14-1,0)</f>
        <v>#NAME?</v>
      </c>
    </row>
    <row r="18" customFormat="false" ht="15" hidden="false" customHeight="true" outlineLevel="1" collapsed="false">
      <c r="A18" s="26" t="s">
        <v>52</v>
      </c>
      <c r="B18" s="27"/>
      <c r="C18" s="28" t="e">
        <f aca="false">_xlfn.iferror(-C12/C6,0)</f>
        <v>#NAME?</v>
      </c>
      <c r="D18" s="28" t="e">
        <f aca="false">_xlfn.iferror(-D12/D6,0)</f>
        <v>#NAME?</v>
      </c>
      <c r="E18" s="28" t="e">
        <f aca="false">_xlfn.iferror(-E12/E6,0)</f>
        <v>#NAME?</v>
      </c>
      <c r="F18" s="28" t="e">
        <f aca="false">_xlfn.iferror(-F12/F6,0)</f>
        <v>#NAME?</v>
      </c>
      <c r="G18" s="28" t="e">
        <f aca="false">_xlfn.iferror(-G12/G6,0)</f>
        <v>#NAME?</v>
      </c>
      <c r="H18" s="28" t="e">
        <f aca="false">_xlfn.iferror(-H12/H6,0)</f>
        <v>#NAME?</v>
      </c>
      <c r="I18" s="28" t="e">
        <f aca="false">_xlfn.iferror(-I12/I6,0)</f>
        <v>#NAME?</v>
      </c>
      <c r="J18" s="28" t="e">
        <f aca="false">_xlfn.iferror(-J12/J6,0)</f>
        <v>#NAME?</v>
      </c>
      <c r="K18" s="28" t="e">
        <f aca="false">_xlfn.iferror(-K12/K6,0)</f>
        <v>#NAME?</v>
      </c>
      <c r="L18" s="28" t="e">
        <f aca="false">_xlfn.iferror(-L12/L6,0)</f>
        <v>#NAME?</v>
      </c>
      <c r="M18" s="28" t="e">
        <f aca="false">_xlfn.iferror(-M12/M6,0)</f>
        <v>#NAME?</v>
      </c>
      <c r="N18" s="28" t="e">
        <f aca="false">_xlfn.iferror(-N12/N6,0)</f>
        <v>#NAME?</v>
      </c>
      <c r="O18" s="28" t="e">
        <f aca="false">_xlfn.iferror(-O12/O6,0)</f>
        <v>#NAME?</v>
      </c>
      <c r="P18" s="28" t="e">
        <f aca="false">_xlfn.iferror(-P12/P6,0)</f>
        <v>#NAME?</v>
      </c>
      <c r="Q18" s="28" t="e">
        <f aca="false">_xlfn.iferror(-Q12/Q6,0)</f>
        <v>#NAME?</v>
      </c>
      <c r="R18" s="28" t="e">
        <f aca="false">_xlfn.iferror(-R12/R6,0)</f>
        <v>#NAME?</v>
      </c>
      <c r="S18" s="28" t="e">
        <f aca="false">_xlfn.iferror(-S12/S6,0)</f>
        <v>#NAME?</v>
      </c>
      <c r="T18" s="28" t="e">
        <f aca="false">_xlfn.iferror(-T12/T6,0)</f>
        <v>#NAME?</v>
      </c>
      <c r="U18" s="28" t="e">
        <f aca="false">_xlfn.iferror(-U12/U6,0)</f>
        <v>#NAME?</v>
      </c>
      <c r="V18" s="28" t="e">
        <f aca="false">_xlfn.iferror(-V12/V6,0)</f>
        <v>#NAME?</v>
      </c>
      <c r="W18" s="28" t="e">
        <f aca="false">_xlfn.iferror(-W12/W6,0)</f>
        <v>#NAME?</v>
      </c>
      <c r="X18" s="28" t="e">
        <f aca="false">_xlfn.iferror(-X12/X6,0)</f>
        <v>#NAME?</v>
      </c>
      <c r="Y18" s="28" t="e">
        <f aca="false">_xlfn.iferror(-Y12/Y6,0)</f>
        <v>#NAME?</v>
      </c>
      <c r="Z18" s="28" t="e">
        <f aca="false">_xlfn.iferror(-Z12/Z6,0)</f>
        <v>#NAME?</v>
      </c>
      <c r="AA18" s="28" t="e">
        <f aca="false">_xlfn.iferror(-AA12/AA6,0)</f>
        <v>#NAME?</v>
      </c>
      <c r="AB18" s="28" t="e">
        <f aca="false">_xlfn.iferror(-AB12/AB6,0)</f>
        <v>#NAME?</v>
      </c>
      <c r="AC18" s="28" t="e">
        <f aca="false">_xlfn.iferror(-AC12/AC6,0)</f>
        <v>#NAME?</v>
      </c>
      <c r="AD18" s="28" t="e">
        <f aca="false">_xlfn.iferror(-AD12/AD6,0)</f>
        <v>#NAME?</v>
      </c>
      <c r="AE18" s="28" t="e">
        <f aca="false">_xlfn.iferror(-AE12/AE6,0)</f>
        <v>#NAME?</v>
      </c>
      <c r="AF18" s="28" t="e">
        <f aca="false">_xlfn.iferror(-AF12/AF6,0)</f>
        <v>#NAME?</v>
      </c>
      <c r="AG18" s="28" t="e">
        <f aca="false">_xlfn.iferror(-AG12/AG6,0)</f>
        <v>#NAME?</v>
      </c>
      <c r="AH18" s="28" t="e">
        <f aca="false">_xlfn.iferror(-AH12/AH6,0)</f>
        <v>#NAME?</v>
      </c>
      <c r="AI18" s="28" t="e">
        <f aca="false">_xlfn.iferror(-AI12/AI6,0)</f>
        <v>#NAME?</v>
      </c>
      <c r="AJ18" s="28" t="e">
        <f aca="false">_xlfn.iferror(-AJ12/AJ6,0)</f>
        <v>#NAME?</v>
      </c>
      <c r="AK18" s="28" t="e">
        <f aca="false">_xlfn.iferror(-AK12/AK6,0)</f>
        <v>#NAME?</v>
      </c>
      <c r="AL18" s="28" t="e">
        <f aca="false">_xlfn.iferror(-AL12/AL6,0)</f>
        <v>#NAME?</v>
      </c>
      <c r="AM18" s="28" t="e">
        <f aca="false">_xlfn.iferror(-AM12/AM6,0)</f>
        <v>#NAME?</v>
      </c>
      <c r="AN18" s="28" t="e">
        <f aca="false">_xlfn.iferror(-AN12/AN6,0)</f>
        <v>#NAME?</v>
      </c>
      <c r="AO18" s="28" t="e">
        <f aca="false">_xlfn.iferror(-AO12/AO6,0)</f>
        <v>#NAME?</v>
      </c>
      <c r="AP18" s="28" t="e">
        <f aca="false">_xlfn.iferror(-AP12/AP6,0)</f>
        <v>#NAME?</v>
      </c>
      <c r="AQ18" s="28" t="e">
        <f aca="false">_xlfn.iferror(-AQ12/AQ6,0)</f>
        <v>#NAME?</v>
      </c>
      <c r="AR18" s="28" t="e">
        <f aca="false">_xlfn.iferror(-AR12/AR6,0)</f>
        <v>#NAME?</v>
      </c>
      <c r="AS18" s="28" t="e">
        <f aca="false">_xlfn.iferror(-AS12/AS6,0)</f>
        <v>#NAME?</v>
      </c>
      <c r="AT18" s="28" t="e">
        <f aca="false">_xlfn.iferror(-AT12/AT6,0)</f>
        <v>#NAME?</v>
      </c>
      <c r="AU18" s="28" t="e">
        <f aca="false">_xlfn.iferror(-AU12/AU6,0)</f>
        <v>#NAME?</v>
      </c>
      <c r="AV18" s="28" t="e">
        <f aca="false">_xlfn.iferror(-AV12/AV6,0)</f>
        <v>#NAME?</v>
      </c>
      <c r="AW18" s="28" t="e">
        <f aca="false">_xlfn.iferror(-AW12/AW6,0)</f>
        <v>#NAME?</v>
      </c>
      <c r="AX18" s="28" t="e">
        <f aca="false">_xlfn.iferror(-AX12/AX6,0)</f>
        <v>#NAME?</v>
      </c>
      <c r="AY18" s="28" t="e">
        <f aca="false">_xlfn.iferror(-AY12/AY6,0)</f>
        <v>#NAME?</v>
      </c>
      <c r="AZ18" s="28" t="e">
        <f aca="false">_xlfn.iferror(-AZ12/AZ6,0)</f>
        <v>#NAME?</v>
      </c>
      <c r="BA18" s="28" t="e">
        <f aca="false">_xlfn.iferror(-BA12/BA6,0)</f>
        <v>#NAME?</v>
      </c>
      <c r="BB18" s="28" t="e">
        <f aca="false">_xlfn.iferror(-BB12/BB6,0)</f>
        <v>#NAME?</v>
      </c>
      <c r="BC18" s="28" t="e">
        <f aca="false">_xlfn.iferror(-BC12/BC6,0)</f>
        <v>#NAME?</v>
      </c>
      <c r="BD18" s="28" t="e">
        <f aca="false">_xlfn.iferror(-BD12/BD6,0)</f>
        <v>#NAME?</v>
      </c>
      <c r="BE18" s="28" t="e">
        <f aca="false">_xlfn.iferror(-BE12/BE6,0)</f>
        <v>#NAME?</v>
      </c>
      <c r="BF18" s="28" t="e">
        <f aca="false">_xlfn.iferror(-BF12/BF6,0)</f>
        <v>#NAME?</v>
      </c>
      <c r="BG18" s="28" t="e">
        <f aca="false">_xlfn.iferror(-BG12/BG6,0)</f>
        <v>#NAME?</v>
      </c>
      <c r="BH18" s="28" t="e">
        <f aca="false">_xlfn.iferror(-BH12/BH6,0)</f>
        <v>#NAME?</v>
      </c>
      <c r="BI18" s="28" t="e">
        <f aca="false">_xlfn.iferror(-BI12/BI6,0)</f>
        <v>#NAME?</v>
      </c>
      <c r="BJ18" s="28" t="e">
        <f aca="false">_xlfn.iferror(-BJ12/BJ6,0)</f>
        <v>#NAME?</v>
      </c>
      <c r="BK18" s="28" t="e">
        <f aca="false">_xlfn.iferror(-BK12/BK6,0)</f>
        <v>#NAME?</v>
      </c>
      <c r="BL18" s="28" t="e">
        <f aca="false">_xlfn.iferror(-BL12/BL6,0)</f>
        <v>#NAME?</v>
      </c>
      <c r="BM18" s="28" t="e">
        <f aca="false">_xlfn.iferror(-BM12/BM6,0)</f>
        <v>#NAME?</v>
      </c>
      <c r="BN18" s="28" t="e">
        <f aca="false">_xlfn.iferror(-BN12/BN6,0)</f>
        <v>#NAME?</v>
      </c>
      <c r="BO18" s="28" t="e">
        <f aca="false">_xlfn.iferror(-BO12/BO6,0)</f>
        <v>#NAME?</v>
      </c>
      <c r="BP18" s="28" t="e">
        <f aca="false">_xlfn.iferror(-BP12/BP6,0)</f>
        <v>#NAME?</v>
      </c>
      <c r="BQ18" s="28" t="e">
        <f aca="false">_xlfn.iferror(-BQ12/BQ6,0)</f>
        <v>#NAME?</v>
      </c>
      <c r="BR18" s="28" t="e">
        <f aca="false">_xlfn.iferror(-BR12/BR6,0)</f>
        <v>#NAME?</v>
      </c>
      <c r="BS18" s="28" t="e">
        <f aca="false">_xlfn.iferror(-BS12/BS6,0)</f>
        <v>#NAME?</v>
      </c>
      <c r="BT18" s="28" t="e">
        <f aca="false">_xlfn.iferror(-BT12/BT6,0)</f>
        <v>#NAME?</v>
      </c>
      <c r="BU18" s="28" t="e">
        <f aca="false">_xlfn.iferror(-BU12/BU6,0)</f>
        <v>#NAME?</v>
      </c>
      <c r="BV18" s="28" t="e">
        <f aca="false">_xlfn.iferror(-BV12/BV6,0)</f>
        <v>#NAME?</v>
      </c>
      <c r="BW18" s="28" t="e">
        <f aca="false">_xlfn.iferror(-BW12/BW6,0)</f>
        <v>#NAME?</v>
      </c>
      <c r="BX18" s="28" t="e">
        <f aca="false">_xlfn.iferror(-BX12/BX6,0)</f>
        <v>#NAME?</v>
      </c>
      <c r="BY18" s="28" t="e">
        <f aca="false">_xlfn.iferror(-BY12/BY6,0)</f>
        <v>#NAME?</v>
      </c>
      <c r="BZ18" s="28" t="e">
        <f aca="false">_xlfn.iferror(-BZ12/BZ6,0)</f>
        <v>#NAME?</v>
      </c>
      <c r="CA18" s="28" t="e">
        <f aca="false">_xlfn.iferror(-CA12/CA6,0)</f>
        <v>#NAME?</v>
      </c>
      <c r="CB18" s="28" t="e">
        <f aca="false">_xlfn.iferror(-CB12/CB6,0)</f>
        <v>#NAME?</v>
      </c>
      <c r="CC18" s="28" t="e">
        <f aca="false">_xlfn.iferror(-CC12/CC6,0)</f>
        <v>#NAME?</v>
      </c>
      <c r="CD18" s="28" t="e">
        <f aca="false">_xlfn.iferror(-CD12/CD6,0)</f>
        <v>#NAME?</v>
      </c>
      <c r="CE18" s="28" t="e">
        <f aca="false">_xlfn.iferror(-CE12/CE6,0)</f>
        <v>#NAME?</v>
      </c>
      <c r="CF18" s="28" t="e">
        <f aca="false">_xlfn.iferror(-CF12/CF6,0)</f>
        <v>#NAME?</v>
      </c>
      <c r="CG18" s="28" t="e">
        <f aca="false">_xlfn.iferror(-CG12/CG6,0)</f>
        <v>#NAME?</v>
      </c>
      <c r="CH18" s="28" t="e">
        <f aca="false">_xlfn.iferror(-CH12/CH6,0)</f>
        <v>#NAME?</v>
      </c>
      <c r="CI18" s="28" t="e">
        <f aca="false">_xlfn.iferror(-CI12/CI6,0)</f>
        <v>#NAME?</v>
      </c>
      <c r="CJ18" s="28" t="e">
        <f aca="false">_xlfn.iferror(-CJ12/CJ6,0)</f>
        <v>#NAME?</v>
      </c>
      <c r="CK18" s="28" t="e">
        <f aca="false">_xlfn.iferror(-CK12/CK6,0)</f>
        <v>#NAME?</v>
      </c>
      <c r="CL18" s="28" t="e">
        <f aca="false">_xlfn.iferror(-CL12/CL6,0)</f>
        <v>#NAME?</v>
      </c>
      <c r="CM18" s="28" t="e">
        <f aca="false">_xlfn.iferror(-CM12/CM6,0)</f>
        <v>#NAME?</v>
      </c>
      <c r="CN18" s="28" t="e">
        <f aca="false">_xlfn.iferror(-CN12/CN6,0)</f>
        <v>#NAME?</v>
      </c>
      <c r="CO18" s="28" t="e">
        <f aca="false">_xlfn.iferror(-CO12/CO6,0)</f>
        <v>#NAME?</v>
      </c>
      <c r="CP18" s="28" t="e">
        <f aca="false">_xlfn.iferror(-CP12/CP6,0)</f>
        <v>#NAME?</v>
      </c>
      <c r="CQ18" s="28" t="e">
        <f aca="false">_xlfn.iferror(-CQ12/CQ6,0)</f>
        <v>#NAME?</v>
      </c>
      <c r="CR18" s="28" t="e">
        <f aca="false">_xlfn.iferror(-CR12/CR6,0)</f>
        <v>#NAME?</v>
      </c>
      <c r="CS18" s="28" t="e">
        <f aca="false">_xlfn.iferror(-CS12/CS6,0)</f>
        <v>#NAME?</v>
      </c>
      <c r="CT18" s="28" t="e">
        <f aca="false">_xlfn.iferror(-CT12/CT6,0)</f>
        <v>#NAME?</v>
      </c>
    </row>
    <row r="19" customFormat="false" ht="15" hidden="false" customHeight="true" outlineLevel="1" collapsed="false">
      <c r="A19" s="26" t="s">
        <v>53</v>
      </c>
      <c r="B19" s="27"/>
      <c r="C19" s="28" t="e">
        <f aca="false">_xlfn.iferror(SUM(C8:C13)/C6,0)</f>
        <v>#NAME?</v>
      </c>
      <c r="D19" s="28" t="e">
        <f aca="false">_xlfn.iferror(SUM(D8:D13)/D6,0)</f>
        <v>#NAME?</v>
      </c>
      <c r="E19" s="28" t="e">
        <f aca="false">_xlfn.iferror(SUM(E8:E13)/E6,0)</f>
        <v>#NAME?</v>
      </c>
      <c r="F19" s="28" t="e">
        <f aca="false">_xlfn.iferror(SUM(F8:F13)/F6,0)</f>
        <v>#NAME?</v>
      </c>
      <c r="G19" s="28" t="e">
        <f aca="false">_xlfn.iferror(SUM(G8:G13)/G6,0)</f>
        <v>#NAME?</v>
      </c>
      <c r="H19" s="28" t="e">
        <f aca="false">_xlfn.iferror(SUM(H8:H13)/H6,0)</f>
        <v>#NAME?</v>
      </c>
      <c r="I19" s="28" t="e">
        <f aca="false">_xlfn.iferror(SUM(I8:I13)/I6,0)</f>
        <v>#NAME?</v>
      </c>
      <c r="J19" s="28" t="e">
        <f aca="false">_xlfn.iferror(SUM(J8:J13)/J6,0)</f>
        <v>#NAME?</v>
      </c>
      <c r="K19" s="28" t="e">
        <f aca="false">_xlfn.iferror(SUM(K8:K13)/K6,0)</f>
        <v>#NAME?</v>
      </c>
      <c r="L19" s="28" t="e">
        <f aca="false">_xlfn.iferror(SUM(L8:L13)/L6,0)</f>
        <v>#NAME?</v>
      </c>
      <c r="M19" s="28" t="e">
        <f aca="false">_xlfn.iferror(SUM(M8:M13)/M6,0)</f>
        <v>#NAME?</v>
      </c>
      <c r="N19" s="28" t="e">
        <f aca="false">_xlfn.iferror(SUM(N8:N13)/N6,0)</f>
        <v>#NAME?</v>
      </c>
      <c r="O19" s="28" t="e">
        <f aca="false">_xlfn.iferror(SUM(O8:O13)/O6,0)</f>
        <v>#NAME?</v>
      </c>
      <c r="P19" s="28" t="e">
        <f aca="false">_xlfn.iferror(SUM(P8:P13)/P6,0)</f>
        <v>#NAME?</v>
      </c>
      <c r="Q19" s="28" t="e">
        <f aca="false">_xlfn.iferror(SUM(Q8:Q13)/Q6,0)</f>
        <v>#NAME?</v>
      </c>
      <c r="R19" s="28" t="e">
        <f aca="false">_xlfn.iferror(SUM(R8:R13)/R6,0)</f>
        <v>#NAME?</v>
      </c>
      <c r="S19" s="28" t="e">
        <f aca="false">_xlfn.iferror(SUM(S8:S13)/S6,0)</f>
        <v>#NAME?</v>
      </c>
      <c r="T19" s="28" t="e">
        <f aca="false">_xlfn.iferror(SUM(T8:T13)/T6,0)</f>
        <v>#NAME?</v>
      </c>
      <c r="U19" s="28" t="e">
        <f aca="false">_xlfn.iferror(SUM(U8:U13)/U6,0)</f>
        <v>#NAME?</v>
      </c>
      <c r="V19" s="28" t="e">
        <f aca="false">_xlfn.iferror(SUM(V8:V13)/V6,0)</f>
        <v>#NAME?</v>
      </c>
      <c r="W19" s="28" t="e">
        <f aca="false">_xlfn.iferror(SUM(W8:W13)/W6,0)</f>
        <v>#NAME?</v>
      </c>
      <c r="X19" s="28" t="e">
        <f aca="false">_xlfn.iferror(SUM(X8:X13)/X6,0)</f>
        <v>#NAME?</v>
      </c>
      <c r="Y19" s="28" t="e">
        <f aca="false">_xlfn.iferror(SUM(Y8:Y13)/Y6,0)</f>
        <v>#NAME?</v>
      </c>
      <c r="Z19" s="28" t="e">
        <f aca="false">_xlfn.iferror(SUM(Z8:Z13)/Z6,0)</f>
        <v>#NAME?</v>
      </c>
      <c r="AA19" s="28" t="e">
        <f aca="false">_xlfn.iferror(SUM(AA8:AA13)/AA6,0)</f>
        <v>#NAME?</v>
      </c>
      <c r="AB19" s="28" t="e">
        <f aca="false">_xlfn.iferror(SUM(AB8:AB13)/AB6,0)</f>
        <v>#NAME?</v>
      </c>
      <c r="AC19" s="28" t="e">
        <f aca="false">_xlfn.iferror(SUM(AC8:AC13)/AC6,0)</f>
        <v>#NAME?</v>
      </c>
      <c r="AD19" s="28" t="e">
        <f aca="false">_xlfn.iferror(SUM(AD8:AD13)/AD6,0)</f>
        <v>#NAME?</v>
      </c>
      <c r="AE19" s="28" t="e">
        <f aca="false">_xlfn.iferror(SUM(AE8:AE13)/AE6,0)</f>
        <v>#NAME?</v>
      </c>
      <c r="AF19" s="28" t="e">
        <f aca="false">_xlfn.iferror(SUM(AF8:AF13)/AF6,0)</f>
        <v>#NAME?</v>
      </c>
      <c r="AG19" s="28" t="e">
        <f aca="false">_xlfn.iferror(SUM(AG8:AG13)/AG6,0)</f>
        <v>#NAME?</v>
      </c>
      <c r="AH19" s="28" t="e">
        <f aca="false">_xlfn.iferror(SUM(AH8:AH13)/AH6,0)</f>
        <v>#NAME?</v>
      </c>
      <c r="AI19" s="28" t="e">
        <f aca="false">_xlfn.iferror(SUM(AI8:AI13)/AI6,0)</f>
        <v>#NAME?</v>
      </c>
      <c r="AJ19" s="28" t="e">
        <f aca="false">_xlfn.iferror(SUM(AJ8:AJ13)/AJ6,0)</f>
        <v>#NAME?</v>
      </c>
      <c r="AK19" s="28" t="e">
        <f aca="false">_xlfn.iferror(SUM(AK8:AK13)/AK6,0)</f>
        <v>#NAME?</v>
      </c>
      <c r="AL19" s="28" t="e">
        <f aca="false">_xlfn.iferror(SUM(AL8:AL13)/AL6,0)</f>
        <v>#NAME?</v>
      </c>
      <c r="AM19" s="28" t="e">
        <f aca="false">_xlfn.iferror(SUM(AM8:AM13)/AM6,0)</f>
        <v>#NAME?</v>
      </c>
      <c r="AN19" s="28" t="e">
        <f aca="false">_xlfn.iferror(SUM(AN8:AN13)/AN6,0)</f>
        <v>#NAME?</v>
      </c>
      <c r="AO19" s="28" t="e">
        <f aca="false">_xlfn.iferror(SUM(AO8:AO13)/AO6,0)</f>
        <v>#NAME?</v>
      </c>
      <c r="AP19" s="28" t="e">
        <f aca="false">_xlfn.iferror(SUM(AP8:AP13)/AP6,0)</f>
        <v>#NAME?</v>
      </c>
      <c r="AQ19" s="28" t="e">
        <f aca="false">_xlfn.iferror(SUM(AQ8:AQ13)/AQ6,0)</f>
        <v>#NAME?</v>
      </c>
      <c r="AR19" s="28" t="e">
        <f aca="false">_xlfn.iferror(SUM(AR8:AR13)/AR6,0)</f>
        <v>#NAME?</v>
      </c>
      <c r="AS19" s="28" t="e">
        <f aca="false">_xlfn.iferror(SUM(AS8:AS13)/AS6,0)</f>
        <v>#NAME?</v>
      </c>
      <c r="AT19" s="28" t="e">
        <f aca="false">_xlfn.iferror(SUM(AT8:AT13)/AT6,0)</f>
        <v>#NAME?</v>
      </c>
      <c r="AU19" s="28" t="e">
        <f aca="false">_xlfn.iferror(SUM(AU8:AU13)/AU6,0)</f>
        <v>#NAME?</v>
      </c>
      <c r="AV19" s="28" t="e">
        <f aca="false">_xlfn.iferror(SUM(AV8:AV13)/AV6,0)</f>
        <v>#NAME?</v>
      </c>
      <c r="AW19" s="28" t="e">
        <f aca="false">_xlfn.iferror(SUM(AW8:AW13)/AW6,0)</f>
        <v>#NAME?</v>
      </c>
      <c r="AX19" s="28" t="e">
        <f aca="false">_xlfn.iferror(SUM(AX8:AX13)/AX6,0)</f>
        <v>#NAME?</v>
      </c>
      <c r="AY19" s="28" t="e">
        <f aca="false">_xlfn.iferror(SUM(AY8:AY13)/AY6,0)</f>
        <v>#NAME?</v>
      </c>
      <c r="AZ19" s="28" t="e">
        <f aca="false">_xlfn.iferror(SUM(AZ8:AZ13)/AZ6,0)</f>
        <v>#NAME?</v>
      </c>
      <c r="BA19" s="28" t="e">
        <f aca="false">_xlfn.iferror(SUM(BA8:BA13)/BA6,0)</f>
        <v>#NAME?</v>
      </c>
      <c r="BB19" s="28" t="e">
        <f aca="false">_xlfn.iferror(SUM(BB8:BB13)/BB6,0)</f>
        <v>#NAME?</v>
      </c>
      <c r="BC19" s="28" t="e">
        <f aca="false">_xlfn.iferror(SUM(BC8:BC13)/BC6,0)</f>
        <v>#NAME?</v>
      </c>
      <c r="BD19" s="28" t="e">
        <f aca="false">_xlfn.iferror(SUM(BD8:BD13)/BD6,0)</f>
        <v>#NAME?</v>
      </c>
      <c r="BE19" s="28" t="e">
        <f aca="false">_xlfn.iferror(SUM(BE8:BE13)/BE6,0)</f>
        <v>#NAME?</v>
      </c>
      <c r="BF19" s="28" t="e">
        <f aca="false">_xlfn.iferror(SUM(BF8:BF13)/BF6,0)</f>
        <v>#NAME?</v>
      </c>
      <c r="BG19" s="28" t="e">
        <f aca="false">_xlfn.iferror(SUM(BG8:BG13)/BG6,0)</f>
        <v>#NAME?</v>
      </c>
      <c r="BH19" s="28" t="e">
        <f aca="false">_xlfn.iferror(SUM(BH8:BH13)/BH6,0)</f>
        <v>#NAME?</v>
      </c>
      <c r="BI19" s="28" t="e">
        <f aca="false">_xlfn.iferror(SUM(BI8:BI13)/BI6,0)</f>
        <v>#NAME?</v>
      </c>
      <c r="BJ19" s="28" t="e">
        <f aca="false">_xlfn.iferror(SUM(BJ8:BJ13)/BJ6,0)</f>
        <v>#NAME?</v>
      </c>
      <c r="BK19" s="28" t="e">
        <f aca="false">_xlfn.iferror(SUM(BK8:BK13)/BK6,0)</f>
        <v>#NAME?</v>
      </c>
      <c r="BL19" s="28" t="e">
        <f aca="false">_xlfn.iferror(SUM(BL8:BL13)/BL6,0)</f>
        <v>#NAME?</v>
      </c>
      <c r="BM19" s="28" t="e">
        <f aca="false">_xlfn.iferror(SUM(BM8:BM13)/BM6,0)</f>
        <v>#NAME?</v>
      </c>
      <c r="BN19" s="28" t="e">
        <f aca="false">_xlfn.iferror(SUM(BN8:BN13)/BN6,0)</f>
        <v>#NAME?</v>
      </c>
      <c r="BO19" s="28" t="e">
        <f aca="false">_xlfn.iferror(SUM(BO8:BO13)/BO6,0)</f>
        <v>#NAME?</v>
      </c>
      <c r="BP19" s="28" t="e">
        <f aca="false">_xlfn.iferror(SUM(BP8:BP13)/BP6,0)</f>
        <v>#NAME?</v>
      </c>
      <c r="BQ19" s="28" t="e">
        <f aca="false">_xlfn.iferror(SUM(BQ8:BQ13)/BQ6,0)</f>
        <v>#NAME?</v>
      </c>
      <c r="BR19" s="28" t="e">
        <f aca="false">_xlfn.iferror(SUM(BR8:BR13)/BR6,0)</f>
        <v>#NAME?</v>
      </c>
      <c r="BS19" s="28" t="e">
        <f aca="false">_xlfn.iferror(SUM(BS8:BS13)/BS6,0)</f>
        <v>#NAME?</v>
      </c>
      <c r="BT19" s="28" t="e">
        <f aca="false">_xlfn.iferror(SUM(BT8:BT13)/BT6,0)</f>
        <v>#NAME?</v>
      </c>
      <c r="BU19" s="28" t="e">
        <f aca="false">_xlfn.iferror(SUM(BU8:BU13)/BU6,0)</f>
        <v>#NAME?</v>
      </c>
      <c r="BV19" s="28" t="e">
        <f aca="false">_xlfn.iferror(SUM(BV8:BV13)/BV6,0)</f>
        <v>#NAME?</v>
      </c>
      <c r="BW19" s="28" t="e">
        <f aca="false">_xlfn.iferror(SUM(BW8:BW13)/BW6,0)</f>
        <v>#NAME?</v>
      </c>
      <c r="BX19" s="28" t="e">
        <f aca="false">_xlfn.iferror(SUM(BX8:BX13)/BX6,0)</f>
        <v>#NAME?</v>
      </c>
      <c r="BY19" s="28" t="e">
        <f aca="false">_xlfn.iferror(SUM(BY8:BY13)/BY6,0)</f>
        <v>#NAME?</v>
      </c>
      <c r="BZ19" s="28" t="e">
        <f aca="false">_xlfn.iferror(SUM(BZ8:BZ13)/BZ6,0)</f>
        <v>#NAME?</v>
      </c>
      <c r="CA19" s="28" t="e">
        <f aca="false">_xlfn.iferror(SUM(CA8:CA13)/CA6,0)</f>
        <v>#NAME?</v>
      </c>
      <c r="CB19" s="28" t="e">
        <f aca="false">_xlfn.iferror(SUM(CB8:CB13)/CB6,0)</f>
        <v>#NAME?</v>
      </c>
      <c r="CC19" s="28" t="e">
        <f aca="false">_xlfn.iferror(SUM(CC8:CC13)/CC6,0)</f>
        <v>#NAME?</v>
      </c>
      <c r="CD19" s="28" t="e">
        <f aca="false">_xlfn.iferror(SUM(CD8:CD13)/CD6,0)</f>
        <v>#NAME?</v>
      </c>
      <c r="CE19" s="28" t="e">
        <f aca="false">_xlfn.iferror(SUM(CE8:CE13)/CE6,0)</f>
        <v>#NAME?</v>
      </c>
      <c r="CF19" s="28" t="e">
        <f aca="false">_xlfn.iferror(SUM(CF8:CF13)/CF6,0)</f>
        <v>#NAME?</v>
      </c>
      <c r="CG19" s="28" t="e">
        <f aca="false">_xlfn.iferror(SUM(CG8:CG13)/CG6,0)</f>
        <v>#NAME?</v>
      </c>
      <c r="CH19" s="28" t="e">
        <f aca="false">_xlfn.iferror(SUM(CH8:CH13)/CH6,0)</f>
        <v>#NAME?</v>
      </c>
      <c r="CI19" s="28" t="e">
        <f aca="false">_xlfn.iferror(SUM(CI8:CI13)/CI6,0)</f>
        <v>#NAME?</v>
      </c>
      <c r="CJ19" s="28" t="e">
        <f aca="false">_xlfn.iferror(SUM(CJ8:CJ13)/CJ6,0)</f>
        <v>#NAME?</v>
      </c>
      <c r="CK19" s="28" t="e">
        <f aca="false">_xlfn.iferror(SUM(CK8:CK13)/CK6,0)</f>
        <v>#NAME?</v>
      </c>
      <c r="CL19" s="28" t="e">
        <f aca="false">_xlfn.iferror(SUM(CL8:CL13)/CL6,0)</f>
        <v>#NAME?</v>
      </c>
      <c r="CM19" s="28" t="e">
        <f aca="false">_xlfn.iferror(SUM(CM8:CM13)/CM6,0)</f>
        <v>#NAME?</v>
      </c>
      <c r="CN19" s="28" t="e">
        <f aca="false">_xlfn.iferror(SUM(CN8:CN13)/CN6,0)</f>
        <v>#NAME?</v>
      </c>
      <c r="CO19" s="28" t="e">
        <f aca="false">_xlfn.iferror(SUM(CO8:CO13)/CO6,0)</f>
        <v>#NAME?</v>
      </c>
      <c r="CP19" s="28" t="e">
        <f aca="false">_xlfn.iferror(SUM(CP8:CP13)/CP6,0)</f>
        <v>#NAME?</v>
      </c>
      <c r="CQ19" s="28" t="e">
        <f aca="false">_xlfn.iferror(SUM(CQ8:CQ13)/CQ6,0)</f>
        <v>#NAME?</v>
      </c>
      <c r="CR19" s="28" t="e">
        <f aca="false">_xlfn.iferror(SUM(CR8:CR13)/CR6,0)</f>
        <v>#NAME?</v>
      </c>
      <c r="CS19" s="28" t="e">
        <f aca="false">_xlfn.iferror(SUM(CS8:CS13)/CS6,0)</f>
        <v>#NAME?</v>
      </c>
      <c r="CT19" s="28" t="e">
        <f aca="false">_xlfn.iferror(SUM(CT8:CT13)/CT6,0)</f>
        <v>#NAME?</v>
      </c>
    </row>
    <row r="20" customFormat="false" ht="15" hidden="false" customHeight="true" outlineLevel="1" collapsed="false">
      <c r="A20" s="26" t="s">
        <v>54</v>
      </c>
      <c r="B20" s="29"/>
      <c r="C20" s="30" t="e">
        <f aca="false">SUM(C8:C13)</f>
        <v>#NAME?</v>
      </c>
      <c r="D20" s="30" t="e">
        <f aca="false">SUM(D8:D13)</f>
        <v>#NAME?</v>
      </c>
      <c r="E20" s="30" t="e">
        <f aca="false">SUM(E8:E13)</f>
        <v>#NAME?</v>
      </c>
      <c r="F20" s="30" t="e">
        <f aca="false">SUM(F8:F13)</f>
        <v>#NAME?</v>
      </c>
      <c r="G20" s="30" t="e">
        <f aca="false">SUM(G8:G13)</f>
        <v>#NAME?</v>
      </c>
      <c r="H20" s="30" t="e">
        <f aca="false">SUM(H8:H13)</f>
        <v>#NAME?</v>
      </c>
      <c r="I20" s="30" t="e">
        <f aca="false">SUM(I8:I13)</f>
        <v>#NAME?</v>
      </c>
      <c r="J20" s="30" t="e">
        <f aca="false">SUM(J8:J13)</f>
        <v>#NAME?</v>
      </c>
      <c r="K20" s="30" t="e">
        <f aca="false">SUM(K8:K13)</f>
        <v>#NAME?</v>
      </c>
      <c r="L20" s="30" t="e">
        <f aca="false">SUM(L8:L13)</f>
        <v>#NAME?</v>
      </c>
      <c r="M20" s="30" t="e">
        <f aca="false">SUM(M8:M13)</f>
        <v>#NAME?</v>
      </c>
      <c r="N20" s="30" t="e">
        <f aca="false">SUM(N8:N13)</f>
        <v>#NAME?</v>
      </c>
      <c r="O20" s="30" t="e">
        <f aca="false">SUM(O8:O13)</f>
        <v>#NAME?</v>
      </c>
      <c r="P20" s="30" t="e">
        <f aca="false">SUM(P8:P13)</f>
        <v>#NAME?</v>
      </c>
      <c r="Q20" s="30" t="e">
        <f aca="false">SUM(Q8:Q13)</f>
        <v>#NAME?</v>
      </c>
      <c r="R20" s="30" t="e">
        <f aca="false">SUM(R8:R13)</f>
        <v>#NAME?</v>
      </c>
      <c r="S20" s="30" t="e">
        <f aca="false">SUM(S8:S13)</f>
        <v>#NAME?</v>
      </c>
      <c r="T20" s="30" t="e">
        <f aca="false">SUM(T8:T13)</f>
        <v>#NAME?</v>
      </c>
      <c r="U20" s="30" t="e">
        <f aca="false">SUM(U8:U13)</f>
        <v>#NAME?</v>
      </c>
      <c r="V20" s="30" t="e">
        <f aca="false">SUM(V8:V13)</f>
        <v>#NAME?</v>
      </c>
      <c r="W20" s="30" t="e">
        <f aca="false">SUM(W8:W13)</f>
        <v>#NAME?</v>
      </c>
      <c r="X20" s="30" t="e">
        <f aca="false">SUM(X8:X13)</f>
        <v>#NAME?</v>
      </c>
      <c r="Y20" s="30" t="e">
        <f aca="false">SUM(Y8:Y13)</f>
        <v>#NAME?</v>
      </c>
      <c r="Z20" s="30" t="e">
        <f aca="false">SUM(Z8:Z13)</f>
        <v>#NAME?</v>
      </c>
      <c r="AA20" s="30" t="e">
        <f aca="false">SUM(AA8:AA13)</f>
        <v>#NAME?</v>
      </c>
      <c r="AB20" s="30" t="e">
        <f aca="false">SUM(AB8:AB13)</f>
        <v>#NAME?</v>
      </c>
      <c r="AC20" s="30" t="e">
        <f aca="false">SUM(AC8:AC13)</f>
        <v>#NAME?</v>
      </c>
      <c r="AD20" s="30" t="e">
        <f aca="false">SUM(AD8:AD13)</f>
        <v>#NAME?</v>
      </c>
      <c r="AE20" s="30" t="e">
        <f aca="false">SUM(AE8:AE13)</f>
        <v>#NAME?</v>
      </c>
      <c r="AF20" s="30" t="e">
        <f aca="false">SUM(AF8:AF13)</f>
        <v>#NAME?</v>
      </c>
      <c r="AG20" s="30" t="e">
        <f aca="false">SUM(AG8:AG13)</f>
        <v>#NAME?</v>
      </c>
      <c r="AH20" s="30" t="e">
        <f aca="false">SUM(AH8:AH13)</f>
        <v>#NAME?</v>
      </c>
      <c r="AI20" s="30" t="e">
        <f aca="false">SUM(AI8:AI13)</f>
        <v>#NAME?</v>
      </c>
      <c r="AJ20" s="30" t="e">
        <f aca="false">SUM(AJ8:AJ13)</f>
        <v>#NAME?</v>
      </c>
      <c r="AK20" s="30" t="e">
        <f aca="false">SUM(AK8:AK13)</f>
        <v>#NAME?</v>
      </c>
      <c r="AL20" s="30" t="e">
        <f aca="false">SUM(AL8:AL13)</f>
        <v>#NAME?</v>
      </c>
      <c r="AM20" s="30" t="e">
        <f aca="false">SUM(AM8:AM13)</f>
        <v>#NAME?</v>
      </c>
      <c r="AN20" s="30" t="e">
        <f aca="false">SUM(AN8:AN13)</f>
        <v>#NAME?</v>
      </c>
      <c r="AO20" s="30" t="e">
        <f aca="false">SUM(AO8:AO13)</f>
        <v>#NAME?</v>
      </c>
      <c r="AP20" s="30" t="e">
        <f aca="false">SUM(AP8:AP13)</f>
        <v>#NAME?</v>
      </c>
      <c r="AQ20" s="30" t="e">
        <f aca="false">SUM(AQ8:AQ13)</f>
        <v>#NAME?</v>
      </c>
      <c r="AR20" s="30" t="e">
        <f aca="false">SUM(AR8:AR13)</f>
        <v>#NAME?</v>
      </c>
      <c r="AS20" s="30" t="e">
        <f aca="false">SUM(AS8:AS13)</f>
        <v>#NAME?</v>
      </c>
      <c r="AT20" s="30" t="e">
        <f aca="false">SUM(AT8:AT13)</f>
        <v>#NAME?</v>
      </c>
      <c r="AU20" s="30" t="e">
        <f aca="false">SUM(AU8:AU13)</f>
        <v>#NAME?</v>
      </c>
      <c r="AV20" s="30" t="e">
        <f aca="false">SUM(AV8:AV13)</f>
        <v>#NAME?</v>
      </c>
      <c r="AW20" s="30" t="e">
        <f aca="false">SUM(AW8:AW13)</f>
        <v>#NAME?</v>
      </c>
      <c r="AX20" s="30" t="e">
        <f aca="false">SUM(AX8:AX13)</f>
        <v>#NAME?</v>
      </c>
      <c r="AY20" s="30" t="e">
        <f aca="false">SUM(AY8:AY13)</f>
        <v>#NAME?</v>
      </c>
      <c r="AZ20" s="30" t="e">
        <f aca="false">SUM(AZ8:AZ13)</f>
        <v>#NAME?</v>
      </c>
      <c r="BA20" s="30" t="e">
        <f aca="false">SUM(BA8:BA13)</f>
        <v>#NAME?</v>
      </c>
      <c r="BB20" s="30" t="e">
        <f aca="false">SUM(BB8:BB13)</f>
        <v>#NAME?</v>
      </c>
      <c r="BC20" s="30" t="e">
        <f aca="false">SUM(BC8:BC13)</f>
        <v>#NAME?</v>
      </c>
      <c r="BD20" s="30" t="e">
        <f aca="false">SUM(BD8:BD13)</f>
        <v>#NAME?</v>
      </c>
      <c r="BE20" s="30" t="e">
        <f aca="false">SUM(BE8:BE13)</f>
        <v>#NAME?</v>
      </c>
      <c r="BF20" s="30" t="e">
        <f aca="false">SUM(BF8:BF13)</f>
        <v>#NAME?</v>
      </c>
      <c r="BG20" s="30" t="e">
        <f aca="false">SUM(BG8:BG13)</f>
        <v>#NAME?</v>
      </c>
      <c r="BH20" s="30" t="e">
        <f aca="false">SUM(BH8:BH13)</f>
        <v>#NAME?</v>
      </c>
      <c r="BI20" s="30" t="e">
        <f aca="false">SUM(BI8:BI13)</f>
        <v>#NAME?</v>
      </c>
      <c r="BJ20" s="30" t="e">
        <f aca="false">SUM(BJ8:BJ13)</f>
        <v>#NAME?</v>
      </c>
      <c r="BK20" s="30" t="e">
        <f aca="false">SUM(BK8:BK13)</f>
        <v>#NAME?</v>
      </c>
      <c r="BL20" s="30" t="e">
        <f aca="false">SUM(BL8:BL13)</f>
        <v>#NAME?</v>
      </c>
      <c r="BM20" s="30" t="e">
        <f aca="false">SUM(BM8:BM13)</f>
        <v>#NAME?</v>
      </c>
      <c r="BN20" s="30" t="e">
        <f aca="false">SUM(BN8:BN13)</f>
        <v>#NAME?</v>
      </c>
      <c r="BO20" s="30" t="e">
        <f aca="false">SUM(BO8:BO13)</f>
        <v>#NAME?</v>
      </c>
      <c r="BP20" s="30" t="e">
        <f aca="false">SUM(BP8:BP13)</f>
        <v>#NAME?</v>
      </c>
      <c r="BQ20" s="30" t="e">
        <f aca="false">SUM(BQ8:BQ13)</f>
        <v>#NAME?</v>
      </c>
      <c r="BR20" s="30" t="e">
        <f aca="false">SUM(BR8:BR13)</f>
        <v>#NAME?</v>
      </c>
      <c r="BS20" s="30" t="e">
        <f aca="false">SUM(BS8:BS13)</f>
        <v>#NAME?</v>
      </c>
      <c r="BT20" s="30" t="e">
        <f aca="false">SUM(BT8:BT13)</f>
        <v>#NAME?</v>
      </c>
      <c r="BU20" s="30" t="e">
        <f aca="false">SUM(BU8:BU13)</f>
        <v>#NAME?</v>
      </c>
      <c r="BV20" s="30" t="e">
        <f aca="false">SUM(BV8:BV13)</f>
        <v>#NAME?</v>
      </c>
      <c r="BW20" s="30" t="e">
        <f aca="false">SUM(BW8:BW13)</f>
        <v>#NAME?</v>
      </c>
      <c r="BX20" s="30" t="e">
        <f aca="false">SUM(BX8:BX13)</f>
        <v>#NAME?</v>
      </c>
      <c r="BY20" s="30" t="e">
        <f aca="false">SUM(BY8:BY13)</f>
        <v>#NAME?</v>
      </c>
      <c r="BZ20" s="30" t="e">
        <f aca="false">SUM(BZ8:BZ13)</f>
        <v>#NAME?</v>
      </c>
      <c r="CA20" s="30" t="e">
        <f aca="false">SUM(CA8:CA13)</f>
        <v>#NAME?</v>
      </c>
      <c r="CB20" s="30" t="e">
        <f aca="false">SUM(CB8:CB13)</f>
        <v>#NAME?</v>
      </c>
      <c r="CC20" s="30" t="e">
        <f aca="false">SUM(CC8:CC13)</f>
        <v>#NAME?</v>
      </c>
      <c r="CD20" s="30" t="e">
        <f aca="false">SUM(CD8:CD13)</f>
        <v>#NAME?</v>
      </c>
      <c r="CE20" s="30" t="e">
        <f aca="false">SUM(CE8:CE13)</f>
        <v>#NAME?</v>
      </c>
      <c r="CF20" s="30" t="e">
        <f aca="false">SUM(CF8:CF13)</f>
        <v>#NAME?</v>
      </c>
      <c r="CG20" s="30" t="e">
        <f aca="false">SUM(CG8:CG13)</f>
        <v>#NAME?</v>
      </c>
      <c r="CH20" s="30" t="e">
        <f aca="false">SUM(CH8:CH13)</f>
        <v>#NAME?</v>
      </c>
      <c r="CI20" s="30" t="e">
        <f aca="false">SUM(CI8:CI13)</f>
        <v>#NAME?</v>
      </c>
      <c r="CJ20" s="30" t="e">
        <f aca="false">SUM(CJ8:CJ13)</f>
        <v>#NAME?</v>
      </c>
      <c r="CK20" s="30" t="e">
        <f aca="false">SUM(CK8:CK13)</f>
        <v>#NAME?</v>
      </c>
      <c r="CL20" s="30" t="e">
        <f aca="false">SUM(CL8:CL13)</f>
        <v>#NAME?</v>
      </c>
      <c r="CM20" s="30" t="e">
        <f aca="false">SUM(CM8:CM13)</f>
        <v>#NAME?</v>
      </c>
      <c r="CN20" s="30" t="e">
        <f aca="false">SUM(CN8:CN13)</f>
        <v>#NAME?</v>
      </c>
      <c r="CO20" s="30" t="e">
        <f aca="false">SUM(CO8:CO13)</f>
        <v>#NAME?</v>
      </c>
      <c r="CP20" s="30" t="e">
        <f aca="false">SUM(CP8:CP13)</f>
        <v>#NAME?</v>
      </c>
      <c r="CQ20" s="30" t="e">
        <f aca="false">SUM(CQ8:CQ13)</f>
        <v>#NAME?</v>
      </c>
      <c r="CR20" s="30" t="e">
        <f aca="false">SUM(CR8:CR13)</f>
        <v>#NAME?</v>
      </c>
      <c r="CS20" s="30" t="e">
        <f aca="false">SUM(CS8:CS13)</f>
        <v>#NAME?</v>
      </c>
      <c r="CT20" s="30" t="e">
        <f aca="false">SUM(CT8:CT13)</f>
        <v>#NAME?</v>
      </c>
    </row>
    <row r="21" customFormat="false" ht="15" hidden="false" customHeight="true" outlineLevel="1" collapsed="false">
      <c r="A21" s="26" t="s">
        <v>55</v>
      </c>
      <c r="B21" s="29"/>
      <c r="C21" s="30" t="e">
        <f aca="false">SUM(C8:C11)</f>
        <v>#NAME?</v>
      </c>
      <c r="D21" s="30" t="e">
        <f aca="false">SUM(D8:D11)</f>
        <v>#NAME?</v>
      </c>
      <c r="E21" s="30" t="e">
        <f aca="false">SUM(E8:E11)</f>
        <v>#NAME?</v>
      </c>
      <c r="F21" s="30" t="e">
        <f aca="false">SUM(F8:F11)</f>
        <v>#NAME?</v>
      </c>
      <c r="G21" s="30" t="e">
        <f aca="false">SUM(G8:G11)</f>
        <v>#NAME?</v>
      </c>
      <c r="H21" s="30" t="e">
        <f aca="false">SUM(H8:H11)</f>
        <v>#NAME?</v>
      </c>
      <c r="I21" s="30" t="e">
        <f aca="false">SUM(I8:I11)</f>
        <v>#NAME?</v>
      </c>
      <c r="J21" s="30" t="e">
        <f aca="false">SUM(J8:J11)</f>
        <v>#NAME?</v>
      </c>
      <c r="K21" s="30" t="e">
        <f aca="false">SUM(K8:K11)</f>
        <v>#NAME?</v>
      </c>
      <c r="L21" s="30" t="e">
        <f aca="false">SUM(L8:L11)</f>
        <v>#NAME?</v>
      </c>
      <c r="M21" s="30" t="e">
        <f aca="false">SUM(M8:M11)</f>
        <v>#NAME?</v>
      </c>
      <c r="N21" s="30" t="e">
        <f aca="false">SUM(N8:N11)</f>
        <v>#NAME?</v>
      </c>
      <c r="O21" s="30" t="e">
        <f aca="false">SUM(O8:O11)</f>
        <v>#NAME?</v>
      </c>
      <c r="P21" s="30" t="e">
        <f aca="false">SUM(P8:P11)</f>
        <v>#NAME?</v>
      </c>
      <c r="Q21" s="30" t="e">
        <f aca="false">SUM(Q8:Q11)</f>
        <v>#NAME?</v>
      </c>
      <c r="R21" s="30" t="e">
        <f aca="false">SUM(R8:R11)</f>
        <v>#NAME?</v>
      </c>
      <c r="S21" s="30" t="e">
        <f aca="false">SUM(S8:S11)</f>
        <v>#NAME?</v>
      </c>
      <c r="T21" s="30" t="e">
        <f aca="false">SUM(T8:T11)</f>
        <v>#NAME?</v>
      </c>
      <c r="U21" s="30" t="e">
        <f aca="false">SUM(U8:U11)</f>
        <v>#NAME?</v>
      </c>
      <c r="V21" s="30" t="e">
        <f aca="false">SUM(V8:V11)</f>
        <v>#NAME?</v>
      </c>
      <c r="W21" s="30" t="e">
        <f aca="false">SUM(W8:W11)</f>
        <v>#NAME?</v>
      </c>
      <c r="X21" s="30" t="e">
        <f aca="false">SUM(X8:X11)</f>
        <v>#NAME?</v>
      </c>
      <c r="Y21" s="30" t="e">
        <f aca="false">SUM(Y8:Y11)</f>
        <v>#NAME?</v>
      </c>
      <c r="Z21" s="30" t="e">
        <f aca="false">SUM(Z8:Z11)</f>
        <v>#NAME?</v>
      </c>
      <c r="AA21" s="30" t="e">
        <f aca="false">SUM(AA8:AA11)</f>
        <v>#NAME?</v>
      </c>
      <c r="AB21" s="30" t="e">
        <f aca="false">SUM(AB8:AB11)</f>
        <v>#NAME?</v>
      </c>
      <c r="AC21" s="30" t="e">
        <f aca="false">SUM(AC8:AC11)</f>
        <v>#NAME?</v>
      </c>
      <c r="AD21" s="30" t="e">
        <f aca="false">SUM(AD8:AD11)</f>
        <v>#NAME?</v>
      </c>
      <c r="AE21" s="30" t="e">
        <f aca="false">SUM(AE8:AE11)</f>
        <v>#NAME?</v>
      </c>
      <c r="AF21" s="30" t="e">
        <f aca="false">SUM(AF8:AF11)</f>
        <v>#NAME?</v>
      </c>
      <c r="AG21" s="30" t="e">
        <f aca="false">SUM(AG8:AG11)</f>
        <v>#NAME?</v>
      </c>
      <c r="AH21" s="30" t="e">
        <f aca="false">SUM(AH8:AH11)</f>
        <v>#NAME?</v>
      </c>
      <c r="AI21" s="30" t="e">
        <f aca="false">SUM(AI8:AI11)</f>
        <v>#NAME?</v>
      </c>
      <c r="AJ21" s="30" t="e">
        <f aca="false">SUM(AJ8:AJ11)</f>
        <v>#NAME?</v>
      </c>
      <c r="AK21" s="30" t="e">
        <f aca="false">SUM(AK8:AK11)</f>
        <v>#NAME?</v>
      </c>
      <c r="AL21" s="30" t="e">
        <f aca="false">SUM(AL8:AL11)</f>
        <v>#NAME?</v>
      </c>
      <c r="AM21" s="30" t="e">
        <f aca="false">SUM(AM8:AM11)</f>
        <v>#NAME?</v>
      </c>
      <c r="AN21" s="30" t="e">
        <f aca="false">SUM(AN8:AN11)</f>
        <v>#NAME?</v>
      </c>
      <c r="AO21" s="30" t="e">
        <f aca="false">SUM(AO8:AO11)</f>
        <v>#NAME?</v>
      </c>
      <c r="AP21" s="30" t="e">
        <f aca="false">SUM(AP8:AP11)</f>
        <v>#NAME?</v>
      </c>
      <c r="AQ21" s="30" t="e">
        <f aca="false">SUM(AQ8:AQ11)</f>
        <v>#NAME?</v>
      </c>
      <c r="AR21" s="30" t="e">
        <f aca="false">SUM(AR8:AR11)</f>
        <v>#NAME?</v>
      </c>
      <c r="AS21" s="30" t="e">
        <f aca="false">SUM(AS8:AS11)</f>
        <v>#NAME?</v>
      </c>
      <c r="AT21" s="30" t="e">
        <f aca="false">SUM(AT8:AT11)</f>
        <v>#NAME?</v>
      </c>
      <c r="AU21" s="30" t="e">
        <f aca="false">SUM(AU8:AU11)</f>
        <v>#NAME?</v>
      </c>
      <c r="AV21" s="30" t="e">
        <f aca="false">SUM(AV8:AV11)</f>
        <v>#NAME?</v>
      </c>
      <c r="AW21" s="30" t="e">
        <f aca="false">SUM(AW8:AW11)</f>
        <v>#NAME?</v>
      </c>
      <c r="AX21" s="30" t="e">
        <f aca="false">SUM(AX8:AX11)</f>
        <v>#NAME?</v>
      </c>
      <c r="AY21" s="30" t="e">
        <f aca="false">SUM(AY8:AY11)</f>
        <v>#NAME?</v>
      </c>
      <c r="AZ21" s="30" t="e">
        <f aca="false">SUM(AZ8:AZ11)</f>
        <v>#NAME?</v>
      </c>
      <c r="BA21" s="30" t="e">
        <f aca="false">SUM(BA8:BA11)</f>
        <v>#NAME?</v>
      </c>
      <c r="BB21" s="30" t="e">
        <f aca="false">SUM(BB8:BB11)</f>
        <v>#NAME?</v>
      </c>
      <c r="BC21" s="30" t="e">
        <f aca="false">SUM(BC8:BC11)</f>
        <v>#NAME?</v>
      </c>
      <c r="BD21" s="30" t="e">
        <f aca="false">SUM(BD8:BD11)</f>
        <v>#NAME?</v>
      </c>
      <c r="BE21" s="30" t="e">
        <f aca="false">SUM(BE8:BE11)</f>
        <v>#NAME?</v>
      </c>
      <c r="BF21" s="30" t="e">
        <f aca="false">SUM(BF8:BF11)</f>
        <v>#NAME?</v>
      </c>
      <c r="BG21" s="30" t="e">
        <f aca="false">SUM(BG8:BG11)</f>
        <v>#NAME?</v>
      </c>
      <c r="BH21" s="30" t="e">
        <f aca="false">SUM(BH8:BH11)</f>
        <v>#NAME?</v>
      </c>
      <c r="BI21" s="30" t="e">
        <f aca="false">SUM(BI8:BI11)</f>
        <v>#NAME?</v>
      </c>
      <c r="BJ21" s="30" t="e">
        <f aca="false">SUM(BJ8:BJ11)</f>
        <v>#NAME?</v>
      </c>
      <c r="BK21" s="30" t="e">
        <f aca="false">SUM(BK8:BK11)</f>
        <v>#NAME?</v>
      </c>
      <c r="BL21" s="30" t="e">
        <f aca="false">SUM(BL8:BL11)</f>
        <v>#NAME?</v>
      </c>
      <c r="BM21" s="30" t="e">
        <f aca="false">SUM(BM8:BM11)</f>
        <v>#NAME?</v>
      </c>
      <c r="BN21" s="30" t="e">
        <f aca="false">SUM(BN8:BN11)</f>
        <v>#NAME?</v>
      </c>
      <c r="BO21" s="30" t="e">
        <f aca="false">SUM(BO8:BO11)</f>
        <v>#NAME?</v>
      </c>
      <c r="BP21" s="30" t="e">
        <f aca="false">SUM(BP8:BP11)</f>
        <v>#NAME?</v>
      </c>
      <c r="BQ21" s="30" t="e">
        <f aca="false">SUM(BQ8:BQ11)</f>
        <v>#NAME?</v>
      </c>
      <c r="BR21" s="30" t="e">
        <f aca="false">SUM(BR8:BR11)</f>
        <v>#NAME?</v>
      </c>
      <c r="BS21" s="30" t="e">
        <f aca="false">SUM(BS8:BS11)</f>
        <v>#NAME?</v>
      </c>
      <c r="BT21" s="30" t="e">
        <f aca="false">SUM(BT8:BT11)</f>
        <v>#NAME?</v>
      </c>
      <c r="BU21" s="30" t="e">
        <f aca="false">SUM(BU8:BU11)</f>
        <v>#NAME?</v>
      </c>
      <c r="BV21" s="30" t="e">
        <f aca="false">SUM(BV8:BV11)</f>
        <v>#NAME?</v>
      </c>
      <c r="BW21" s="30" t="e">
        <f aca="false">SUM(BW8:BW11)</f>
        <v>#NAME?</v>
      </c>
      <c r="BX21" s="30" t="e">
        <f aca="false">SUM(BX8:BX11)</f>
        <v>#NAME?</v>
      </c>
      <c r="BY21" s="30" t="e">
        <f aca="false">SUM(BY8:BY11)</f>
        <v>#NAME?</v>
      </c>
      <c r="BZ21" s="30" t="e">
        <f aca="false">SUM(BZ8:BZ11)</f>
        <v>#NAME?</v>
      </c>
      <c r="CA21" s="30" t="e">
        <f aca="false">SUM(CA8:CA11)</f>
        <v>#NAME?</v>
      </c>
      <c r="CB21" s="30" t="e">
        <f aca="false">SUM(CB8:CB11)</f>
        <v>#NAME?</v>
      </c>
      <c r="CC21" s="30" t="e">
        <f aca="false">SUM(CC8:CC11)</f>
        <v>#NAME?</v>
      </c>
      <c r="CD21" s="30" t="e">
        <f aca="false">SUM(CD8:CD11)</f>
        <v>#NAME?</v>
      </c>
      <c r="CE21" s="30" t="e">
        <f aca="false">SUM(CE8:CE11)</f>
        <v>#NAME?</v>
      </c>
      <c r="CF21" s="30" t="e">
        <f aca="false">SUM(CF8:CF11)</f>
        <v>#NAME?</v>
      </c>
      <c r="CG21" s="30" t="e">
        <f aca="false">SUM(CG8:CG11)</f>
        <v>#NAME?</v>
      </c>
      <c r="CH21" s="30" t="e">
        <f aca="false">SUM(CH8:CH11)</f>
        <v>#NAME?</v>
      </c>
      <c r="CI21" s="30" t="e">
        <f aca="false">SUM(CI8:CI11)</f>
        <v>#NAME?</v>
      </c>
      <c r="CJ21" s="30" t="e">
        <f aca="false">SUM(CJ8:CJ11)</f>
        <v>#NAME?</v>
      </c>
      <c r="CK21" s="30" t="e">
        <f aca="false">SUM(CK8:CK11)</f>
        <v>#NAME?</v>
      </c>
      <c r="CL21" s="30" t="e">
        <f aca="false">SUM(CL8:CL11)</f>
        <v>#NAME?</v>
      </c>
      <c r="CM21" s="30" t="e">
        <f aca="false">SUM(CM8:CM11)</f>
        <v>#NAME?</v>
      </c>
      <c r="CN21" s="30" t="e">
        <f aca="false">SUM(CN8:CN11)</f>
        <v>#NAME?</v>
      </c>
      <c r="CO21" s="30" t="e">
        <f aca="false">SUM(CO8:CO11)</f>
        <v>#NAME?</v>
      </c>
      <c r="CP21" s="30" t="e">
        <f aca="false">SUM(CP8:CP11)</f>
        <v>#NAME?</v>
      </c>
      <c r="CQ21" s="30" t="e">
        <f aca="false">SUM(CQ8:CQ11)</f>
        <v>#NAME?</v>
      </c>
      <c r="CR21" s="30" t="e">
        <f aca="false">SUM(CR8:CR11)</f>
        <v>#NAME?</v>
      </c>
      <c r="CS21" s="30" t="e">
        <f aca="false">SUM(CS8:CS11)</f>
        <v>#NAME?</v>
      </c>
      <c r="CT21" s="30" t="e">
        <f aca="false">SUM(CT8:CT11)</f>
        <v>#NAME?</v>
      </c>
    </row>
    <row r="22" customFormat="false" ht="15" hidden="false" customHeight="true" outlineLevel="1" collapsed="false">
      <c r="A22" s="31" t="s">
        <v>56</v>
      </c>
      <c r="B22" s="32" t="s">
        <v>31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 t="e">
        <f aca="false">_xlfn.iferror(O14/D14,0)</f>
        <v>#NAME?</v>
      </c>
      <c r="P22" s="34" t="e">
        <f aca="false">_xlfn.iferror(P14/E14,0)</f>
        <v>#NAME?</v>
      </c>
      <c r="Q22" s="34" t="e">
        <f aca="false">_xlfn.iferror(Q14/F14,0)</f>
        <v>#NAME?</v>
      </c>
      <c r="R22" s="34" t="e">
        <f aca="false">_xlfn.iferror(R14/G14,0)</f>
        <v>#NAME?</v>
      </c>
      <c r="S22" s="34" t="e">
        <f aca="false">_xlfn.iferror(S14/H14,0)</f>
        <v>#NAME?</v>
      </c>
      <c r="T22" s="34" t="e">
        <f aca="false">_xlfn.iferror(T14/I14,0)</f>
        <v>#NAME?</v>
      </c>
      <c r="U22" s="34" t="e">
        <f aca="false">_xlfn.iferror(U14/J14,0)</f>
        <v>#NAME?</v>
      </c>
      <c r="V22" s="34" t="e">
        <f aca="false">_xlfn.iferror(V14/K14,0)</f>
        <v>#NAME?</v>
      </c>
      <c r="W22" s="34" t="e">
        <f aca="false">_xlfn.iferror(W14/L14,0)</f>
        <v>#NAME?</v>
      </c>
      <c r="X22" s="34" t="e">
        <f aca="false">_xlfn.iferror(X14/M14,0)</f>
        <v>#NAME?</v>
      </c>
      <c r="Y22" s="34" t="e">
        <f aca="false">_xlfn.iferror(Y14/N14,0)</f>
        <v>#NAME?</v>
      </c>
      <c r="Z22" s="34" t="e">
        <f aca="false">_xlfn.iferror(Z14/O14,0)</f>
        <v>#NAME?</v>
      </c>
      <c r="AA22" s="34" t="e">
        <f aca="false">_xlfn.iferror(AA14/P14,0)</f>
        <v>#NAME?</v>
      </c>
      <c r="AB22" s="34" t="e">
        <f aca="false">_xlfn.iferror(AB14/Q14,0)</f>
        <v>#NAME?</v>
      </c>
      <c r="AC22" s="34" t="e">
        <f aca="false">_xlfn.iferror(AC14/R14,0)</f>
        <v>#NAME?</v>
      </c>
      <c r="AD22" s="34" t="e">
        <f aca="false">_xlfn.iferror(AD14/S14,0)</f>
        <v>#NAME?</v>
      </c>
      <c r="AE22" s="34" t="e">
        <f aca="false">_xlfn.iferror(AE14/T14,0)</f>
        <v>#NAME?</v>
      </c>
      <c r="AF22" s="34" t="e">
        <f aca="false">_xlfn.iferror(AF14/U14,0)</f>
        <v>#NAME?</v>
      </c>
      <c r="AG22" s="34" t="e">
        <f aca="false">_xlfn.iferror(AG14/V14,0)</f>
        <v>#NAME?</v>
      </c>
      <c r="AH22" s="34" t="e">
        <f aca="false">_xlfn.iferror(AH14/W14,0)</f>
        <v>#NAME?</v>
      </c>
      <c r="AI22" s="34" t="e">
        <f aca="false">_xlfn.iferror(AI14/X14,0)</f>
        <v>#NAME?</v>
      </c>
      <c r="AJ22" s="34" t="e">
        <f aca="false">_xlfn.iferror(AJ14/Y14,0)</f>
        <v>#NAME?</v>
      </c>
      <c r="AK22" s="34" t="e">
        <f aca="false">_xlfn.iferror(AK14/Z14,0)</f>
        <v>#NAME?</v>
      </c>
      <c r="AL22" s="34" t="e">
        <f aca="false">_xlfn.iferror(AL14/AA14,0)</f>
        <v>#NAME?</v>
      </c>
      <c r="AM22" s="34" t="e">
        <f aca="false">_xlfn.iferror(AM14/AB14,0)</f>
        <v>#NAME?</v>
      </c>
      <c r="AN22" s="34" t="e">
        <f aca="false">_xlfn.iferror(AN14/AC14,0)</f>
        <v>#NAME?</v>
      </c>
      <c r="AO22" s="34" t="e">
        <f aca="false">_xlfn.iferror(AO14/AD14,0)</f>
        <v>#NAME?</v>
      </c>
      <c r="AP22" s="34" t="e">
        <f aca="false">_xlfn.iferror(AP14/AE14,0)</f>
        <v>#NAME?</v>
      </c>
      <c r="AQ22" s="34" t="e">
        <f aca="false">_xlfn.iferror(AQ14/AF14,0)</f>
        <v>#NAME?</v>
      </c>
      <c r="AR22" s="34" t="e">
        <f aca="false">_xlfn.iferror(AR14/AG14,0)</f>
        <v>#NAME?</v>
      </c>
      <c r="AS22" s="34" t="e">
        <f aca="false">_xlfn.iferror(AS14/AH14,0)</f>
        <v>#NAME?</v>
      </c>
      <c r="AT22" s="34" t="e">
        <f aca="false">_xlfn.iferror(AT14/AI14,0)</f>
        <v>#NAME?</v>
      </c>
      <c r="AU22" s="34" t="e">
        <f aca="false">_xlfn.iferror(AU14/AJ14,0)</f>
        <v>#NAME?</v>
      </c>
      <c r="AV22" s="34" t="e">
        <f aca="false">_xlfn.iferror(AV14/AK14,0)</f>
        <v>#NAME?</v>
      </c>
      <c r="AW22" s="34" t="e">
        <f aca="false">_xlfn.iferror(AW14/AL14,0)</f>
        <v>#NAME?</v>
      </c>
      <c r="AX22" s="34" t="e">
        <f aca="false">_xlfn.iferror(AX14/AM14,0)</f>
        <v>#NAME?</v>
      </c>
      <c r="AY22" s="34" t="e">
        <f aca="false">_xlfn.iferror(AY14/AN14,0)</f>
        <v>#NAME?</v>
      </c>
      <c r="AZ22" s="34" t="e">
        <f aca="false">_xlfn.iferror(AZ14/AO14,0)</f>
        <v>#NAME?</v>
      </c>
      <c r="BA22" s="34" t="e">
        <f aca="false">_xlfn.iferror(BA14/AP14,0)</f>
        <v>#NAME?</v>
      </c>
      <c r="BB22" s="34" t="e">
        <f aca="false">_xlfn.iferror(BB14/AQ14,0)</f>
        <v>#NAME?</v>
      </c>
      <c r="BC22" s="34" t="e">
        <f aca="false">_xlfn.iferror(BC14/AR14,0)</f>
        <v>#NAME?</v>
      </c>
      <c r="BD22" s="34" t="e">
        <f aca="false">_xlfn.iferror(BD14/AS14,0)</f>
        <v>#NAME?</v>
      </c>
      <c r="BE22" s="34" t="e">
        <f aca="false">_xlfn.iferror(BE14/AT14,0)</f>
        <v>#NAME?</v>
      </c>
      <c r="BF22" s="34" t="e">
        <f aca="false">_xlfn.iferror(BF14/AU14,0)</f>
        <v>#NAME?</v>
      </c>
      <c r="BG22" s="34" t="e">
        <f aca="false">_xlfn.iferror(BG14/AV14,0)</f>
        <v>#NAME?</v>
      </c>
      <c r="BH22" s="34" t="e">
        <f aca="false">_xlfn.iferror(BH14/AW14,0)</f>
        <v>#NAME?</v>
      </c>
      <c r="BI22" s="34" t="e">
        <f aca="false">_xlfn.iferror(BI14/AX14,0)</f>
        <v>#NAME?</v>
      </c>
      <c r="BJ22" s="34" t="e">
        <f aca="false">_xlfn.iferror(BJ14/AY14,0)</f>
        <v>#NAME?</v>
      </c>
      <c r="BK22" s="34" t="e">
        <f aca="false">_xlfn.iferror(BK14/AZ14,0)</f>
        <v>#NAME?</v>
      </c>
      <c r="BL22" s="34" t="e">
        <f aca="false">_xlfn.iferror(BL14/BA14,0)</f>
        <v>#NAME?</v>
      </c>
      <c r="BM22" s="34" t="e">
        <f aca="false">_xlfn.iferror(BM14/BB14,0)</f>
        <v>#NAME?</v>
      </c>
      <c r="BN22" s="34" t="e">
        <f aca="false">_xlfn.iferror(BN14/BC14,0)</f>
        <v>#NAME?</v>
      </c>
      <c r="BO22" s="34" t="e">
        <f aca="false">_xlfn.iferror(BO14/BD14,0)</f>
        <v>#NAME?</v>
      </c>
      <c r="BP22" s="34" t="e">
        <f aca="false">_xlfn.iferror(BP14/BE14,0)</f>
        <v>#NAME?</v>
      </c>
      <c r="BQ22" s="34" t="e">
        <f aca="false">_xlfn.iferror(BQ14/BF14,0)</f>
        <v>#NAME?</v>
      </c>
      <c r="BR22" s="34" t="e">
        <f aca="false">_xlfn.iferror(BR14/BG14,0)</f>
        <v>#NAME?</v>
      </c>
      <c r="BS22" s="34" t="e">
        <f aca="false">_xlfn.iferror(BS14/BH14,0)</f>
        <v>#NAME?</v>
      </c>
      <c r="BT22" s="34" t="e">
        <f aca="false">_xlfn.iferror(BT14/BI14,0)</f>
        <v>#NAME?</v>
      </c>
      <c r="BU22" s="34" t="e">
        <f aca="false">_xlfn.iferror(BU14/BJ14,0)</f>
        <v>#NAME?</v>
      </c>
      <c r="BV22" s="34" t="e">
        <f aca="false">_xlfn.iferror(BV14/BK14,0)</f>
        <v>#NAME?</v>
      </c>
      <c r="BW22" s="34" t="e">
        <f aca="false">_xlfn.iferror(BW14/BL14,0)</f>
        <v>#NAME?</v>
      </c>
      <c r="BX22" s="34" t="e">
        <f aca="false">_xlfn.iferror(BX14/BM14,0)</f>
        <v>#NAME?</v>
      </c>
      <c r="BY22" s="34" t="e">
        <f aca="false">_xlfn.iferror(BY14/BN14,0)</f>
        <v>#NAME?</v>
      </c>
      <c r="BZ22" s="34" t="e">
        <f aca="false">_xlfn.iferror(BZ14/BO14,0)</f>
        <v>#NAME?</v>
      </c>
      <c r="CA22" s="34" t="e">
        <f aca="false">_xlfn.iferror(CA14/BP14,0)</f>
        <v>#NAME?</v>
      </c>
      <c r="CB22" s="34" t="e">
        <f aca="false">_xlfn.iferror(CB14/BQ14,0)</f>
        <v>#NAME?</v>
      </c>
      <c r="CC22" s="34" t="e">
        <f aca="false">_xlfn.iferror(CC14/BR14,0)</f>
        <v>#NAME?</v>
      </c>
      <c r="CD22" s="34" t="e">
        <f aca="false">_xlfn.iferror(CD14/BS14,0)</f>
        <v>#NAME?</v>
      </c>
      <c r="CE22" s="34" t="e">
        <f aca="false">_xlfn.iferror(CE14/BT14,0)</f>
        <v>#NAME?</v>
      </c>
      <c r="CF22" s="34" t="e">
        <f aca="false">_xlfn.iferror(CF14/BU14,0)</f>
        <v>#NAME?</v>
      </c>
      <c r="CG22" s="34" t="e">
        <f aca="false">_xlfn.iferror(CG14/BV14,0)</f>
        <v>#NAME?</v>
      </c>
      <c r="CH22" s="34" t="e">
        <f aca="false">_xlfn.iferror(CH14/BW14,0)</f>
        <v>#NAME?</v>
      </c>
      <c r="CI22" s="34" t="e">
        <f aca="false">_xlfn.iferror(CI14/BX14,0)</f>
        <v>#NAME?</v>
      </c>
      <c r="CJ22" s="34" t="e">
        <f aca="false">_xlfn.iferror(CJ14/BY14,0)</f>
        <v>#NAME?</v>
      </c>
      <c r="CK22" s="34" t="e">
        <f aca="false">_xlfn.iferror(CK14/BZ14,0)</f>
        <v>#NAME?</v>
      </c>
      <c r="CL22" s="34" t="e">
        <f aca="false">_xlfn.iferror(CL14/CA14,0)</f>
        <v>#NAME?</v>
      </c>
      <c r="CM22" s="34" t="e">
        <f aca="false">_xlfn.iferror(CM14/CB14,0)</f>
        <v>#NAME?</v>
      </c>
      <c r="CN22" s="34" t="e">
        <f aca="false">_xlfn.iferror(CN14/CC14,0)</f>
        <v>#NAME?</v>
      </c>
      <c r="CO22" s="34" t="e">
        <f aca="false">_xlfn.iferror(CO14/CD14,0)</f>
        <v>#NAME?</v>
      </c>
      <c r="CP22" s="34" t="e">
        <f aca="false">_xlfn.iferror(CP14/CE14,0)</f>
        <v>#NAME?</v>
      </c>
      <c r="CQ22" s="34" t="e">
        <f aca="false">_xlfn.iferror(CQ14/CF14,0)</f>
        <v>#NAME?</v>
      </c>
      <c r="CR22" s="34" t="e">
        <f aca="false">_xlfn.iferror(CR14/CG14,0)</f>
        <v>#NAME?</v>
      </c>
      <c r="CS22" s="34" t="e">
        <f aca="false">_xlfn.iferror(CS14/CH14,0)</f>
        <v>#NAME?</v>
      </c>
      <c r="CT22" s="34" t="e">
        <f aca="false">_xlfn.iferror(CT14/CI14,0)</f>
        <v>#NAME?</v>
      </c>
    </row>
    <row r="23" customFormat="false" ht="23.65" hidden="false" customHeight="true" outlineLevel="0" collapsed="false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</row>
    <row r="24" customFormat="false" ht="15" hidden="false" customHeight="true" outlineLevel="0" collapsed="false">
      <c r="A24" s="11" t="str">
        <f aca="false">"MRR ("&amp;B25&amp;")"</f>
        <v>MRR (BRL)</v>
      </c>
      <c r="B24" s="36" t="s">
        <v>31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</row>
    <row r="25" customFormat="false" ht="15" hidden="false" customHeight="true" outlineLevel="1" collapsed="false">
      <c r="A25" s="38" t="s">
        <v>32</v>
      </c>
      <c r="B25" s="39" t="s">
        <v>23</v>
      </c>
      <c r="C25" s="40"/>
      <c r="D25" s="40" t="e">
        <f aca="false">C33</f>
        <v>#NAME?</v>
      </c>
      <c r="E25" s="40" t="e">
        <f aca="false">D33</f>
        <v>#NAME?</v>
      </c>
      <c r="F25" s="40" t="e">
        <f aca="false">E33</f>
        <v>#NAME?</v>
      </c>
      <c r="G25" s="40" t="e">
        <f aca="false">F33</f>
        <v>#NAME?</v>
      </c>
      <c r="H25" s="40" t="e">
        <f aca="false">G33</f>
        <v>#NAME?</v>
      </c>
      <c r="I25" s="40" t="e">
        <f aca="false">H33</f>
        <v>#NAME?</v>
      </c>
      <c r="J25" s="40" t="e">
        <f aca="false">I33</f>
        <v>#NAME?</v>
      </c>
      <c r="K25" s="40" t="e">
        <f aca="false">J33</f>
        <v>#NAME?</v>
      </c>
      <c r="L25" s="40" t="e">
        <f aca="false">K33</f>
        <v>#NAME?</v>
      </c>
      <c r="M25" s="40" t="e">
        <f aca="false">L33</f>
        <v>#NAME?</v>
      </c>
      <c r="N25" s="40" t="e">
        <f aca="false">M33</f>
        <v>#NAME?</v>
      </c>
      <c r="O25" s="40" t="e">
        <f aca="false">N33</f>
        <v>#NAME?</v>
      </c>
      <c r="P25" s="40" t="e">
        <f aca="false">O33</f>
        <v>#NAME?</v>
      </c>
      <c r="Q25" s="40" t="e">
        <f aca="false">P33</f>
        <v>#NAME?</v>
      </c>
      <c r="R25" s="40" t="e">
        <f aca="false">Q33</f>
        <v>#NAME?</v>
      </c>
      <c r="S25" s="40" t="e">
        <f aca="false">R33</f>
        <v>#NAME?</v>
      </c>
      <c r="T25" s="40" t="e">
        <f aca="false">S33</f>
        <v>#NAME?</v>
      </c>
      <c r="U25" s="40" t="e">
        <f aca="false">T33</f>
        <v>#NAME?</v>
      </c>
      <c r="V25" s="40" t="e">
        <f aca="false">U33</f>
        <v>#NAME?</v>
      </c>
      <c r="W25" s="40" t="e">
        <f aca="false">V33</f>
        <v>#NAME?</v>
      </c>
      <c r="X25" s="40" t="e">
        <f aca="false">W33</f>
        <v>#NAME?</v>
      </c>
      <c r="Y25" s="40" t="e">
        <f aca="false">X33</f>
        <v>#NAME?</v>
      </c>
      <c r="Z25" s="40" t="e">
        <f aca="false">Y33</f>
        <v>#NAME?</v>
      </c>
      <c r="AA25" s="40" t="e">
        <f aca="false">Z33</f>
        <v>#NAME?</v>
      </c>
      <c r="AB25" s="40" t="e">
        <f aca="false">AA33</f>
        <v>#NAME?</v>
      </c>
      <c r="AC25" s="40" t="e">
        <f aca="false">AB33</f>
        <v>#NAME?</v>
      </c>
      <c r="AD25" s="40" t="e">
        <f aca="false">AC33</f>
        <v>#NAME?</v>
      </c>
      <c r="AE25" s="40" t="e">
        <f aca="false">AD33</f>
        <v>#NAME?</v>
      </c>
      <c r="AF25" s="40" t="e">
        <f aca="false">AE33</f>
        <v>#NAME?</v>
      </c>
      <c r="AG25" s="40" t="e">
        <f aca="false">AF33</f>
        <v>#NAME?</v>
      </c>
      <c r="AH25" s="40" t="e">
        <f aca="false">AG33</f>
        <v>#NAME?</v>
      </c>
      <c r="AI25" s="40" t="e">
        <f aca="false">AH33</f>
        <v>#NAME?</v>
      </c>
      <c r="AJ25" s="40" t="e">
        <f aca="false">AI33</f>
        <v>#NAME?</v>
      </c>
      <c r="AK25" s="40" t="e">
        <f aca="false">AJ33</f>
        <v>#NAME?</v>
      </c>
      <c r="AL25" s="40" t="e">
        <f aca="false">AK33</f>
        <v>#NAME?</v>
      </c>
      <c r="AM25" s="40" t="e">
        <f aca="false">AL33</f>
        <v>#NAME?</v>
      </c>
      <c r="AN25" s="40" t="e">
        <f aca="false">AM33</f>
        <v>#NAME?</v>
      </c>
      <c r="AO25" s="40" t="e">
        <f aca="false">AN33</f>
        <v>#NAME?</v>
      </c>
      <c r="AP25" s="40" t="e">
        <f aca="false">AO33</f>
        <v>#NAME?</v>
      </c>
      <c r="AQ25" s="40" t="e">
        <f aca="false">AP33</f>
        <v>#NAME?</v>
      </c>
      <c r="AR25" s="40" t="e">
        <f aca="false">AQ33</f>
        <v>#NAME?</v>
      </c>
      <c r="AS25" s="40" t="e">
        <f aca="false">AR33</f>
        <v>#NAME?</v>
      </c>
      <c r="AT25" s="40" t="e">
        <f aca="false">AS33</f>
        <v>#NAME?</v>
      </c>
      <c r="AU25" s="40" t="e">
        <f aca="false">AT33</f>
        <v>#NAME?</v>
      </c>
      <c r="AV25" s="40" t="e">
        <f aca="false">AU33</f>
        <v>#NAME?</v>
      </c>
      <c r="AW25" s="40" t="e">
        <f aca="false">AV33</f>
        <v>#NAME?</v>
      </c>
      <c r="AX25" s="40" t="e">
        <f aca="false">AW33</f>
        <v>#NAME?</v>
      </c>
      <c r="AY25" s="40" t="e">
        <f aca="false">AX33</f>
        <v>#NAME?</v>
      </c>
      <c r="AZ25" s="40" t="e">
        <f aca="false">AY33</f>
        <v>#NAME?</v>
      </c>
      <c r="BA25" s="40" t="e">
        <f aca="false">AZ33</f>
        <v>#NAME?</v>
      </c>
      <c r="BB25" s="40" t="e">
        <f aca="false">BA33</f>
        <v>#NAME?</v>
      </c>
      <c r="BC25" s="40" t="e">
        <f aca="false">BB33</f>
        <v>#NAME?</v>
      </c>
      <c r="BD25" s="40" t="e">
        <f aca="false">BC33</f>
        <v>#NAME?</v>
      </c>
      <c r="BE25" s="40" t="e">
        <f aca="false">BD33</f>
        <v>#NAME?</v>
      </c>
      <c r="BF25" s="40" t="e">
        <f aca="false">BE33</f>
        <v>#NAME?</v>
      </c>
      <c r="BG25" s="40" t="e">
        <f aca="false">BF33</f>
        <v>#NAME?</v>
      </c>
      <c r="BH25" s="40" t="e">
        <f aca="false">BG33</f>
        <v>#NAME?</v>
      </c>
      <c r="BI25" s="40" t="e">
        <f aca="false">BH33</f>
        <v>#NAME?</v>
      </c>
      <c r="BJ25" s="40" t="e">
        <f aca="false">BI33</f>
        <v>#NAME?</v>
      </c>
      <c r="BK25" s="40" t="e">
        <f aca="false">BJ33</f>
        <v>#NAME?</v>
      </c>
      <c r="BL25" s="40" t="e">
        <f aca="false">BK33</f>
        <v>#NAME?</v>
      </c>
      <c r="BM25" s="40" t="e">
        <f aca="false">BL33</f>
        <v>#NAME?</v>
      </c>
      <c r="BN25" s="40" t="e">
        <f aca="false">BM33</f>
        <v>#NAME?</v>
      </c>
      <c r="BO25" s="40" t="e">
        <f aca="false">BN33</f>
        <v>#NAME?</v>
      </c>
      <c r="BP25" s="40" t="e">
        <f aca="false">BO33</f>
        <v>#NAME?</v>
      </c>
      <c r="BQ25" s="40" t="e">
        <f aca="false">BP33</f>
        <v>#NAME?</v>
      </c>
      <c r="BR25" s="40" t="e">
        <f aca="false">BQ33</f>
        <v>#NAME?</v>
      </c>
      <c r="BS25" s="40" t="e">
        <f aca="false">BR33</f>
        <v>#NAME?</v>
      </c>
      <c r="BT25" s="40" t="e">
        <f aca="false">BS33</f>
        <v>#NAME?</v>
      </c>
      <c r="BU25" s="40" t="e">
        <f aca="false">BT33</f>
        <v>#NAME?</v>
      </c>
      <c r="BV25" s="40" t="e">
        <f aca="false">BU33</f>
        <v>#NAME?</v>
      </c>
      <c r="BW25" s="40" t="e">
        <f aca="false">BV33</f>
        <v>#NAME?</v>
      </c>
      <c r="BX25" s="40" t="e">
        <f aca="false">BW33</f>
        <v>#NAME?</v>
      </c>
      <c r="BY25" s="40" t="e">
        <f aca="false">BX33</f>
        <v>#NAME?</v>
      </c>
      <c r="BZ25" s="40" t="e">
        <f aca="false">BY33</f>
        <v>#NAME?</v>
      </c>
      <c r="CA25" s="40" t="e">
        <f aca="false">BZ33</f>
        <v>#NAME?</v>
      </c>
      <c r="CB25" s="40" t="e">
        <f aca="false">CA33</f>
        <v>#NAME?</v>
      </c>
      <c r="CC25" s="40" t="e">
        <f aca="false">CB33</f>
        <v>#NAME?</v>
      </c>
      <c r="CD25" s="40" t="e">
        <f aca="false">CC33</f>
        <v>#NAME?</v>
      </c>
      <c r="CE25" s="40" t="e">
        <f aca="false">CD33</f>
        <v>#NAME?</v>
      </c>
      <c r="CF25" s="40" t="e">
        <f aca="false">CE33</f>
        <v>#NAME?</v>
      </c>
      <c r="CG25" s="40" t="e">
        <f aca="false">CF33</f>
        <v>#NAME?</v>
      </c>
      <c r="CH25" s="40" t="e">
        <f aca="false">CG33</f>
        <v>#NAME?</v>
      </c>
      <c r="CI25" s="40" t="e">
        <f aca="false">CH33</f>
        <v>#NAME?</v>
      </c>
      <c r="CJ25" s="40" t="e">
        <f aca="false">CI33</f>
        <v>#NAME?</v>
      </c>
      <c r="CK25" s="40" t="e">
        <f aca="false">CJ33</f>
        <v>#NAME?</v>
      </c>
      <c r="CL25" s="40" t="e">
        <f aca="false">CK33</f>
        <v>#NAME?</v>
      </c>
      <c r="CM25" s="40" t="e">
        <f aca="false">CL33</f>
        <v>#NAME?</v>
      </c>
      <c r="CN25" s="40" t="e">
        <f aca="false">CM33</f>
        <v>#NAME?</v>
      </c>
      <c r="CO25" s="40" t="e">
        <f aca="false">CN33</f>
        <v>#NAME?</v>
      </c>
      <c r="CP25" s="40" t="e">
        <f aca="false">CO33</f>
        <v>#NAME?</v>
      </c>
      <c r="CQ25" s="40" t="e">
        <f aca="false">CP33</f>
        <v>#NAME?</v>
      </c>
      <c r="CR25" s="40" t="e">
        <f aca="false">CQ33</f>
        <v>#NAME?</v>
      </c>
      <c r="CS25" s="40" t="e">
        <f aca="false">CR33</f>
        <v>#NAME?</v>
      </c>
      <c r="CT25" s="40" t="e">
        <f aca="false">CS33</f>
        <v>#NAME?</v>
      </c>
    </row>
    <row r="26" customFormat="false" ht="15" hidden="false" customHeight="true" outlineLevel="1" collapsed="false">
      <c r="A26" s="41" t="s">
        <v>33</v>
      </c>
      <c r="B26" s="41" t="s">
        <v>34</v>
      </c>
      <c r="C26" s="42" t="e">
        <f aca="false">_xlfn.sumifs(Eventos!$G:$G,Eventos!$F:$F,C$1,Eventos!$D:$D,$B26,Eventos!$E:$E,$B25)</f>
        <v>#NAME?</v>
      </c>
      <c r="D26" s="42" t="e">
        <f aca="false">_xlfn.sumifs(Eventos!$G:$G,Eventos!$F:$F,D$1,Eventos!$D:$D,$B26,Eventos!$E:$E,$B25)</f>
        <v>#NAME?</v>
      </c>
      <c r="E26" s="42" t="e">
        <f aca="false">_xlfn.sumifs(Eventos!$G:$G,Eventos!$F:$F,E$1,Eventos!$D:$D,$B26,Eventos!$E:$E,$B25)</f>
        <v>#NAME?</v>
      </c>
      <c r="F26" s="42" t="e">
        <f aca="false">_xlfn.sumifs(Eventos!$G:$G,Eventos!$F:$F,F$1,Eventos!$D:$D,$B26,Eventos!$E:$E,$B25)</f>
        <v>#NAME?</v>
      </c>
      <c r="G26" s="42" t="e">
        <f aca="false">_xlfn.sumifs(Eventos!$G:$G,Eventos!$F:$F,G$1,Eventos!$D:$D,$B26,Eventos!$E:$E,$B25)</f>
        <v>#NAME?</v>
      </c>
      <c r="H26" s="42" t="e">
        <f aca="false">_xlfn.sumifs(Eventos!$G:$G,Eventos!$F:$F,H$1,Eventos!$D:$D,$B26,Eventos!$E:$E,$B25)</f>
        <v>#NAME?</v>
      </c>
      <c r="I26" s="42" t="e">
        <f aca="false">_xlfn.sumifs(Eventos!$G:$G,Eventos!$F:$F,I$1,Eventos!$D:$D,$B26,Eventos!$E:$E,$B25)</f>
        <v>#NAME?</v>
      </c>
      <c r="J26" s="42" t="e">
        <f aca="false">_xlfn.sumifs(Eventos!$G:$G,Eventos!$F:$F,J$1,Eventos!$D:$D,$B26,Eventos!$E:$E,$B25)</f>
        <v>#NAME?</v>
      </c>
      <c r="K26" s="42" t="e">
        <f aca="false">_xlfn.sumifs(Eventos!$G:$G,Eventos!$F:$F,K$1,Eventos!$D:$D,$B26,Eventos!$E:$E,$B25)</f>
        <v>#NAME?</v>
      </c>
      <c r="L26" s="42" t="e">
        <f aca="false">_xlfn.sumifs(Eventos!$G:$G,Eventos!$F:$F,L$1,Eventos!$D:$D,$B26,Eventos!$E:$E,$B25)</f>
        <v>#NAME?</v>
      </c>
      <c r="M26" s="42" t="e">
        <f aca="false">_xlfn.sumifs(Eventos!$G:$G,Eventos!$F:$F,M$1,Eventos!$D:$D,$B26,Eventos!$E:$E,$B25)</f>
        <v>#NAME?</v>
      </c>
      <c r="N26" s="42" t="e">
        <f aca="false">_xlfn.sumifs(Eventos!$G:$G,Eventos!$F:$F,N$1,Eventos!$D:$D,$B26,Eventos!$E:$E,$B25)</f>
        <v>#NAME?</v>
      </c>
      <c r="O26" s="42" t="e">
        <f aca="false">_xlfn.sumifs(Eventos!$G:$G,Eventos!$F:$F,O$1,Eventos!$D:$D,$B26,Eventos!$E:$E,$B25)</f>
        <v>#NAME?</v>
      </c>
      <c r="P26" s="42" t="e">
        <f aca="false">_xlfn.sumifs(Eventos!$G:$G,Eventos!$F:$F,P$1,Eventos!$D:$D,$B26,Eventos!$E:$E,$B25)</f>
        <v>#NAME?</v>
      </c>
      <c r="Q26" s="42" t="e">
        <f aca="false">_xlfn.sumifs(Eventos!$G:$G,Eventos!$F:$F,Q$1,Eventos!$D:$D,$B26,Eventos!$E:$E,$B25)</f>
        <v>#NAME?</v>
      </c>
      <c r="R26" s="42" t="e">
        <f aca="false">_xlfn.sumifs(Eventos!$G:$G,Eventos!$F:$F,R$1,Eventos!$D:$D,$B26,Eventos!$E:$E,$B25)</f>
        <v>#NAME?</v>
      </c>
      <c r="S26" s="42" t="e">
        <f aca="false">_xlfn.sumifs(Eventos!$G:$G,Eventos!$F:$F,S$1,Eventos!$D:$D,$B26,Eventos!$E:$E,$B25)</f>
        <v>#NAME?</v>
      </c>
      <c r="T26" s="42" t="e">
        <f aca="false">_xlfn.sumifs(Eventos!$G:$G,Eventos!$F:$F,T$1,Eventos!$D:$D,$B26,Eventos!$E:$E,$B25)</f>
        <v>#NAME?</v>
      </c>
      <c r="U26" s="42" t="e">
        <f aca="false">_xlfn.sumifs(Eventos!$G:$G,Eventos!$F:$F,U$1,Eventos!$D:$D,$B26,Eventos!$E:$E,$B25)</f>
        <v>#NAME?</v>
      </c>
      <c r="V26" s="42" t="e">
        <f aca="false">_xlfn.sumifs(Eventos!$G:$G,Eventos!$F:$F,V$1,Eventos!$D:$D,$B26,Eventos!$E:$E,$B25)</f>
        <v>#NAME?</v>
      </c>
      <c r="W26" s="42" t="e">
        <f aca="false">_xlfn.sumifs(Eventos!$G:$G,Eventos!$F:$F,W$1,Eventos!$D:$D,$B26,Eventos!$E:$E,$B25)</f>
        <v>#NAME?</v>
      </c>
      <c r="X26" s="42" t="e">
        <f aca="false">_xlfn.sumifs(Eventos!$G:$G,Eventos!$F:$F,X$1,Eventos!$D:$D,$B26,Eventos!$E:$E,$B25)</f>
        <v>#NAME?</v>
      </c>
      <c r="Y26" s="42" t="e">
        <f aca="false">_xlfn.sumifs(Eventos!$G:$G,Eventos!$F:$F,Y$1,Eventos!$D:$D,$B26,Eventos!$E:$E,$B25)</f>
        <v>#NAME?</v>
      </c>
      <c r="Z26" s="42" t="e">
        <f aca="false">_xlfn.sumifs(Eventos!$G:$G,Eventos!$F:$F,Z$1,Eventos!$D:$D,$B26,Eventos!$E:$E,$B25)</f>
        <v>#NAME?</v>
      </c>
      <c r="AA26" s="42" t="e">
        <f aca="false">_xlfn.sumifs(Eventos!$G:$G,Eventos!$F:$F,AA$1,Eventos!$D:$D,$B26,Eventos!$E:$E,$B25)</f>
        <v>#NAME?</v>
      </c>
      <c r="AB26" s="42" t="e">
        <f aca="false">_xlfn.sumifs(Eventos!$G:$G,Eventos!$F:$F,AB$1,Eventos!$D:$D,$B26,Eventos!$E:$E,$B25)</f>
        <v>#NAME?</v>
      </c>
      <c r="AC26" s="42" t="e">
        <f aca="false">_xlfn.sumifs(Eventos!$G:$G,Eventos!$F:$F,AC$1,Eventos!$D:$D,$B26,Eventos!$E:$E,$B25)</f>
        <v>#NAME?</v>
      </c>
      <c r="AD26" s="42" t="e">
        <f aca="false">_xlfn.sumifs(Eventos!$G:$G,Eventos!$F:$F,AD$1,Eventos!$D:$D,$B26,Eventos!$E:$E,$B25)</f>
        <v>#NAME?</v>
      </c>
      <c r="AE26" s="42" t="e">
        <f aca="false">_xlfn.sumifs(Eventos!$G:$G,Eventos!$F:$F,AE$1,Eventos!$D:$D,$B26,Eventos!$E:$E,$B25)</f>
        <v>#NAME?</v>
      </c>
      <c r="AF26" s="42" t="e">
        <f aca="false">_xlfn.sumifs(Eventos!$G:$G,Eventos!$F:$F,AF$1,Eventos!$D:$D,$B26,Eventos!$E:$E,$B25)</f>
        <v>#NAME?</v>
      </c>
      <c r="AG26" s="42" t="e">
        <f aca="false">_xlfn.sumifs(Eventos!$G:$G,Eventos!$F:$F,AG$1,Eventos!$D:$D,$B26,Eventos!$E:$E,$B25)</f>
        <v>#NAME?</v>
      </c>
      <c r="AH26" s="42" t="e">
        <f aca="false">_xlfn.sumifs(Eventos!$G:$G,Eventos!$F:$F,AH$1,Eventos!$D:$D,$B26,Eventos!$E:$E,$B25)</f>
        <v>#NAME?</v>
      </c>
      <c r="AI26" s="42" t="e">
        <f aca="false">_xlfn.sumifs(Eventos!$G:$G,Eventos!$F:$F,AI$1,Eventos!$D:$D,$B26,Eventos!$E:$E,$B25)</f>
        <v>#NAME?</v>
      </c>
      <c r="AJ26" s="42" t="e">
        <f aca="false">_xlfn.sumifs(Eventos!$G:$G,Eventos!$F:$F,AJ$1,Eventos!$D:$D,$B26,Eventos!$E:$E,$B25)</f>
        <v>#NAME?</v>
      </c>
      <c r="AK26" s="42" t="e">
        <f aca="false">_xlfn.sumifs(Eventos!$G:$G,Eventos!$F:$F,AK$1,Eventos!$D:$D,$B26,Eventos!$E:$E,$B25)</f>
        <v>#NAME?</v>
      </c>
      <c r="AL26" s="42" t="e">
        <f aca="false">_xlfn.sumifs(Eventos!$G:$G,Eventos!$F:$F,AL$1,Eventos!$D:$D,$B26,Eventos!$E:$E,$B25)</f>
        <v>#NAME?</v>
      </c>
      <c r="AM26" s="42" t="e">
        <f aca="false">_xlfn.sumifs(Eventos!$G:$G,Eventos!$F:$F,AM$1,Eventos!$D:$D,$B26,Eventos!$E:$E,$B25)</f>
        <v>#NAME?</v>
      </c>
      <c r="AN26" s="42" t="e">
        <f aca="false">_xlfn.sumifs(Eventos!$G:$G,Eventos!$F:$F,AN$1,Eventos!$D:$D,$B26,Eventos!$E:$E,$B25)</f>
        <v>#NAME?</v>
      </c>
      <c r="AO26" s="42" t="e">
        <f aca="false">_xlfn.sumifs(Eventos!$G:$G,Eventos!$F:$F,AO$1,Eventos!$D:$D,$B26,Eventos!$E:$E,$B25)</f>
        <v>#NAME?</v>
      </c>
      <c r="AP26" s="42" t="e">
        <f aca="false">_xlfn.sumifs(Eventos!$G:$G,Eventos!$F:$F,AP$1,Eventos!$D:$D,$B26,Eventos!$E:$E,$B25)</f>
        <v>#NAME?</v>
      </c>
      <c r="AQ26" s="42" t="e">
        <f aca="false">_xlfn.sumifs(Eventos!$G:$G,Eventos!$F:$F,AQ$1,Eventos!$D:$D,$B26,Eventos!$E:$E,$B25)</f>
        <v>#NAME?</v>
      </c>
      <c r="AR26" s="42" t="e">
        <f aca="false">_xlfn.sumifs(Eventos!$G:$G,Eventos!$F:$F,AR$1,Eventos!$D:$D,$B26,Eventos!$E:$E,$B25)</f>
        <v>#NAME?</v>
      </c>
      <c r="AS26" s="42" t="e">
        <f aca="false">_xlfn.sumifs(Eventos!$G:$G,Eventos!$F:$F,AS$1,Eventos!$D:$D,$B26,Eventos!$E:$E,$B25)</f>
        <v>#NAME?</v>
      </c>
      <c r="AT26" s="42" t="e">
        <f aca="false">_xlfn.sumifs(Eventos!$G:$G,Eventos!$F:$F,AT$1,Eventos!$D:$D,$B26,Eventos!$E:$E,$B25)</f>
        <v>#NAME?</v>
      </c>
      <c r="AU26" s="42" t="e">
        <f aca="false">_xlfn.sumifs(Eventos!$G:$G,Eventos!$F:$F,AU$1,Eventos!$D:$D,$B26,Eventos!$E:$E,$B25)</f>
        <v>#NAME?</v>
      </c>
      <c r="AV26" s="42" t="e">
        <f aca="false">_xlfn.sumifs(Eventos!$G:$G,Eventos!$F:$F,AV$1,Eventos!$D:$D,$B26,Eventos!$E:$E,$B25)</f>
        <v>#NAME?</v>
      </c>
      <c r="AW26" s="42" t="e">
        <f aca="false">_xlfn.sumifs(Eventos!$G:$G,Eventos!$F:$F,AW$1,Eventos!$D:$D,$B26,Eventos!$E:$E,$B25)</f>
        <v>#NAME?</v>
      </c>
      <c r="AX26" s="42" t="e">
        <f aca="false">_xlfn.sumifs(Eventos!$G:$G,Eventos!$F:$F,AX$1,Eventos!$D:$D,$B26,Eventos!$E:$E,$B25)</f>
        <v>#NAME?</v>
      </c>
      <c r="AY26" s="42" t="e">
        <f aca="false">_xlfn.sumifs(Eventos!$G:$G,Eventos!$F:$F,AY$1,Eventos!$D:$D,$B26,Eventos!$E:$E,$B25)</f>
        <v>#NAME?</v>
      </c>
      <c r="AZ26" s="42" t="e">
        <f aca="false">_xlfn.sumifs(Eventos!$G:$G,Eventos!$F:$F,AZ$1,Eventos!$D:$D,$B26,Eventos!$E:$E,$B25)</f>
        <v>#NAME?</v>
      </c>
      <c r="BA26" s="42" t="e">
        <f aca="false">_xlfn.sumifs(Eventos!$G:$G,Eventos!$F:$F,BA$1,Eventos!$D:$D,$B26,Eventos!$E:$E,$B25)</f>
        <v>#NAME?</v>
      </c>
      <c r="BB26" s="42" t="e">
        <f aca="false">_xlfn.sumifs(Eventos!$G:$G,Eventos!$F:$F,BB$1,Eventos!$D:$D,$B26,Eventos!$E:$E,$B25)</f>
        <v>#NAME?</v>
      </c>
      <c r="BC26" s="42" t="e">
        <f aca="false">_xlfn.sumifs(Eventos!$G:$G,Eventos!$F:$F,BC$1,Eventos!$D:$D,$B26,Eventos!$E:$E,$B25)</f>
        <v>#NAME?</v>
      </c>
      <c r="BD26" s="42" t="e">
        <f aca="false">_xlfn.sumifs(Eventos!$G:$G,Eventos!$F:$F,BD$1,Eventos!$D:$D,$B26,Eventos!$E:$E,$B25)</f>
        <v>#NAME?</v>
      </c>
      <c r="BE26" s="42" t="e">
        <f aca="false">_xlfn.sumifs(Eventos!$G:$G,Eventos!$F:$F,BE$1,Eventos!$D:$D,$B26,Eventos!$E:$E,$B25)</f>
        <v>#NAME?</v>
      </c>
      <c r="BF26" s="42" t="e">
        <f aca="false">_xlfn.sumifs(Eventos!$G:$G,Eventos!$F:$F,BF$1,Eventos!$D:$D,$B26,Eventos!$E:$E,$B25)</f>
        <v>#NAME?</v>
      </c>
      <c r="BG26" s="42" t="e">
        <f aca="false">_xlfn.sumifs(Eventos!$G:$G,Eventos!$F:$F,BG$1,Eventos!$D:$D,$B26,Eventos!$E:$E,$B25)</f>
        <v>#NAME?</v>
      </c>
      <c r="BH26" s="42" t="e">
        <f aca="false">_xlfn.sumifs(Eventos!$G:$G,Eventos!$F:$F,BH$1,Eventos!$D:$D,$B26,Eventos!$E:$E,$B25)</f>
        <v>#NAME?</v>
      </c>
      <c r="BI26" s="42" t="e">
        <f aca="false">_xlfn.sumifs(Eventos!$G:$G,Eventos!$F:$F,BI$1,Eventos!$D:$D,$B26,Eventos!$E:$E,$B25)</f>
        <v>#NAME?</v>
      </c>
      <c r="BJ26" s="42" t="e">
        <f aca="false">_xlfn.sumifs(Eventos!$G:$G,Eventos!$F:$F,BJ$1,Eventos!$D:$D,$B26,Eventos!$E:$E,$B25)</f>
        <v>#NAME?</v>
      </c>
      <c r="BK26" s="42" t="e">
        <f aca="false">_xlfn.sumifs(Eventos!$G:$G,Eventos!$F:$F,BK$1,Eventos!$D:$D,$B26,Eventos!$E:$E,$B25)</f>
        <v>#NAME?</v>
      </c>
      <c r="BL26" s="42" t="e">
        <f aca="false">_xlfn.sumifs(Eventos!$G:$G,Eventos!$F:$F,BL$1,Eventos!$D:$D,$B26,Eventos!$E:$E,$B25)</f>
        <v>#NAME?</v>
      </c>
      <c r="BM26" s="42" t="e">
        <f aca="false">_xlfn.sumifs(Eventos!$G:$G,Eventos!$F:$F,BM$1,Eventos!$D:$D,$B26,Eventos!$E:$E,$B25)</f>
        <v>#NAME?</v>
      </c>
      <c r="BN26" s="42" t="e">
        <f aca="false">_xlfn.sumifs(Eventos!$G:$G,Eventos!$F:$F,BN$1,Eventos!$D:$D,$B26,Eventos!$E:$E,$B25)</f>
        <v>#NAME?</v>
      </c>
      <c r="BO26" s="42" t="e">
        <f aca="false">_xlfn.sumifs(Eventos!$G:$G,Eventos!$F:$F,BO$1,Eventos!$D:$D,$B26,Eventos!$E:$E,$B25)</f>
        <v>#NAME?</v>
      </c>
      <c r="BP26" s="42" t="e">
        <f aca="false">_xlfn.sumifs(Eventos!$G:$G,Eventos!$F:$F,BP$1,Eventos!$D:$D,$B26,Eventos!$E:$E,$B25)</f>
        <v>#NAME?</v>
      </c>
      <c r="BQ26" s="42" t="e">
        <f aca="false">_xlfn.sumifs(Eventos!$G:$G,Eventos!$F:$F,BQ$1,Eventos!$D:$D,$B26,Eventos!$E:$E,$B25)</f>
        <v>#NAME?</v>
      </c>
      <c r="BR26" s="42" t="e">
        <f aca="false">_xlfn.sumifs(Eventos!$G:$G,Eventos!$F:$F,BR$1,Eventos!$D:$D,$B26,Eventos!$E:$E,$B25)</f>
        <v>#NAME?</v>
      </c>
      <c r="BS26" s="42" t="e">
        <f aca="false">_xlfn.sumifs(Eventos!$G:$G,Eventos!$F:$F,BS$1,Eventos!$D:$D,$B26,Eventos!$E:$E,$B25)</f>
        <v>#NAME?</v>
      </c>
      <c r="BT26" s="42" t="e">
        <f aca="false">_xlfn.sumifs(Eventos!$G:$G,Eventos!$F:$F,BT$1,Eventos!$D:$D,$B26,Eventos!$E:$E,$B25)</f>
        <v>#NAME?</v>
      </c>
      <c r="BU26" s="42" t="e">
        <f aca="false">_xlfn.sumifs(Eventos!$G:$G,Eventos!$F:$F,BU$1,Eventos!$D:$D,$B26,Eventos!$E:$E,$B25)</f>
        <v>#NAME?</v>
      </c>
      <c r="BV26" s="42" t="e">
        <f aca="false">_xlfn.sumifs(Eventos!$G:$G,Eventos!$F:$F,BV$1,Eventos!$D:$D,$B26,Eventos!$E:$E,$B25)</f>
        <v>#NAME?</v>
      </c>
      <c r="BW26" s="42" t="e">
        <f aca="false">_xlfn.sumifs(Eventos!$G:$G,Eventos!$F:$F,BW$1,Eventos!$D:$D,$B26,Eventos!$E:$E,$B25)</f>
        <v>#NAME?</v>
      </c>
      <c r="BX26" s="42" t="e">
        <f aca="false">_xlfn.sumifs(Eventos!$G:$G,Eventos!$F:$F,BX$1,Eventos!$D:$D,$B26,Eventos!$E:$E,$B25)</f>
        <v>#NAME?</v>
      </c>
      <c r="BY26" s="42" t="e">
        <f aca="false">_xlfn.sumifs(Eventos!$G:$G,Eventos!$F:$F,BY$1,Eventos!$D:$D,$B26,Eventos!$E:$E,$B25)</f>
        <v>#NAME?</v>
      </c>
      <c r="BZ26" s="42" t="e">
        <f aca="false">_xlfn.sumifs(Eventos!$G:$G,Eventos!$F:$F,BZ$1,Eventos!$D:$D,$B26,Eventos!$E:$E,$B25)</f>
        <v>#NAME?</v>
      </c>
      <c r="CA26" s="42" t="e">
        <f aca="false">_xlfn.sumifs(Eventos!$G:$G,Eventos!$F:$F,CA$1,Eventos!$D:$D,$B26,Eventos!$E:$E,$B25)</f>
        <v>#NAME?</v>
      </c>
      <c r="CB26" s="42" t="e">
        <f aca="false">_xlfn.sumifs(Eventos!$G:$G,Eventos!$F:$F,CB$1,Eventos!$D:$D,$B26,Eventos!$E:$E,$B25)</f>
        <v>#NAME?</v>
      </c>
      <c r="CC26" s="42" t="e">
        <f aca="false">_xlfn.sumifs(Eventos!$G:$G,Eventos!$F:$F,CC$1,Eventos!$D:$D,$B26,Eventos!$E:$E,$B25)</f>
        <v>#NAME?</v>
      </c>
      <c r="CD26" s="42" t="e">
        <f aca="false">_xlfn.sumifs(Eventos!$G:$G,Eventos!$F:$F,CD$1,Eventos!$D:$D,$B26,Eventos!$E:$E,$B25)</f>
        <v>#NAME?</v>
      </c>
      <c r="CE26" s="42" t="e">
        <f aca="false">_xlfn.sumifs(Eventos!$G:$G,Eventos!$F:$F,CE$1,Eventos!$D:$D,$B26,Eventos!$E:$E,$B25)</f>
        <v>#NAME?</v>
      </c>
      <c r="CF26" s="42" t="e">
        <f aca="false">_xlfn.sumifs(Eventos!$G:$G,Eventos!$F:$F,CF$1,Eventos!$D:$D,$B26,Eventos!$E:$E,$B25)</f>
        <v>#NAME?</v>
      </c>
      <c r="CG26" s="42" t="e">
        <f aca="false">_xlfn.sumifs(Eventos!$G:$G,Eventos!$F:$F,CG$1,Eventos!$D:$D,$B26,Eventos!$E:$E,$B25)</f>
        <v>#NAME?</v>
      </c>
      <c r="CH26" s="42" t="e">
        <f aca="false">_xlfn.sumifs(Eventos!$G:$G,Eventos!$F:$F,CH$1,Eventos!$D:$D,$B26,Eventos!$E:$E,$B25)</f>
        <v>#NAME?</v>
      </c>
      <c r="CI26" s="42" t="e">
        <f aca="false">_xlfn.sumifs(Eventos!$G:$G,Eventos!$F:$F,CI$1,Eventos!$D:$D,$B26,Eventos!$E:$E,$B25)</f>
        <v>#NAME?</v>
      </c>
      <c r="CJ26" s="42" t="e">
        <f aca="false">_xlfn.sumifs(Eventos!$G:$G,Eventos!$F:$F,CJ$1,Eventos!$D:$D,$B26,Eventos!$E:$E,$B25)</f>
        <v>#NAME?</v>
      </c>
      <c r="CK26" s="42" t="e">
        <f aca="false">_xlfn.sumifs(Eventos!$G:$G,Eventos!$F:$F,CK$1,Eventos!$D:$D,$B26,Eventos!$E:$E,$B25)</f>
        <v>#NAME?</v>
      </c>
      <c r="CL26" s="42" t="e">
        <f aca="false">_xlfn.sumifs(Eventos!$G:$G,Eventos!$F:$F,CL$1,Eventos!$D:$D,$B26,Eventos!$E:$E,$B25)</f>
        <v>#NAME?</v>
      </c>
      <c r="CM26" s="42" t="e">
        <f aca="false">_xlfn.sumifs(Eventos!$G:$G,Eventos!$F:$F,CM$1,Eventos!$D:$D,$B26,Eventos!$E:$E,$B25)</f>
        <v>#NAME?</v>
      </c>
      <c r="CN26" s="42" t="e">
        <f aca="false">_xlfn.sumifs(Eventos!$G:$G,Eventos!$F:$F,CN$1,Eventos!$D:$D,$B26,Eventos!$E:$E,$B25)</f>
        <v>#NAME?</v>
      </c>
      <c r="CO26" s="42" t="e">
        <f aca="false">_xlfn.sumifs(Eventos!$G:$G,Eventos!$F:$F,CO$1,Eventos!$D:$D,$B26,Eventos!$E:$E,$B25)</f>
        <v>#NAME?</v>
      </c>
      <c r="CP26" s="42" t="e">
        <f aca="false">_xlfn.sumifs(Eventos!$G:$G,Eventos!$F:$F,CP$1,Eventos!$D:$D,$B26,Eventos!$E:$E,$B25)</f>
        <v>#NAME?</v>
      </c>
      <c r="CQ26" s="42" t="e">
        <f aca="false">_xlfn.sumifs(Eventos!$G:$G,Eventos!$F:$F,CQ$1,Eventos!$D:$D,$B26,Eventos!$E:$E,$B25)</f>
        <v>#NAME?</v>
      </c>
      <c r="CR26" s="42" t="e">
        <f aca="false">_xlfn.sumifs(Eventos!$G:$G,Eventos!$F:$F,CR$1,Eventos!$D:$D,$B26,Eventos!$E:$E,$B25)</f>
        <v>#NAME?</v>
      </c>
      <c r="CS26" s="42" t="e">
        <f aca="false">_xlfn.sumifs(Eventos!$G:$G,Eventos!$F:$F,CS$1,Eventos!$D:$D,$B26,Eventos!$E:$E,$B25)</f>
        <v>#NAME?</v>
      </c>
      <c r="CT26" s="42" t="e">
        <f aca="false">_xlfn.sumifs(Eventos!$G:$G,Eventos!$F:$F,CT$1,Eventos!$D:$D,$B26,Eventos!$E:$E,$B25)</f>
        <v>#NAME?</v>
      </c>
    </row>
    <row r="27" customFormat="false" ht="15" hidden="false" customHeight="true" outlineLevel="1" collapsed="false">
      <c r="A27" s="41" t="s">
        <v>35</v>
      </c>
      <c r="B27" s="41" t="s">
        <v>36</v>
      </c>
      <c r="C27" s="42" t="e">
        <f aca="false">_xlfn.sumifs(Eventos!$G:$G,Eventos!$F:$F,C$1,Eventos!$D:$D,$B27,Eventos!$E:$E,$B25)</f>
        <v>#NAME?</v>
      </c>
      <c r="D27" s="42" t="e">
        <f aca="false">_xlfn.sumifs(Eventos!$G:$G,Eventos!$F:$F,D$1,Eventos!$D:$D,$B27,Eventos!$E:$E,$B25)</f>
        <v>#NAME?</v>
      </c>
      <c r="E27" s="42" t="e">
        <f aca="false">_xlfn.sumifs(Eventos!$G:$G,Eventos!$F:$F,E$1,Eventos!$D:$D,$B27,Eventos!$E:$E,$B25)</f>
        <v>#NAME?</v>
      </c>
      <c r="F27" s="42" t="e">
        <f aca="false">_xlfn.sumifs(Eventos!$G:$G,Eventos!$F:$F,F$1,Eventos!$D:$D,$B27,Eventos!$E:$E,$B25)</f>
        <v>#NAME?</v>
      </c>
      <c r="G27" s="42" t="e">
        <f aca="false">_xlfn.sumifs(Eventos!$G:$G,Eventos!$F:$F,G$1,Eventos!$D:$D,$B27,Eventos!$E:$E,$B25)</f>
        <v>#NAME?</v>
      </c>
      <c r="H27" s="42" t="e">
        <f aca="false">_xlfn.sumifs(Eventos!$G:$G,Eventos!$F:$F,H$1,Eventos!$D:$D,$B27,Eventos!$E:$E,$B25)</f>
        <v>#NAME?</v>
      </c>
      <c r="I27" s="42" t="e">
        <f aca="false">_xlfn.sumifs(Eventos!$G:$G,Eventos!$F:$F,I$1,Eventos!$D:$D,$B27,Eventos!$E:$E,$B25)</f>
        <v>#NAME?</v>
      </c>
      <c r="J27" s="42" t="e">
        <f aca="false">_xlfn.sumifs(Eventos!$G:$G,Eventos!$F:$F,J$1,Eventos!$D:$D,$B27,Eventos!$E:$E,$B25)</f>
        <v>#NAME?</v>
      </c>
      <c r="K27" s="42" t="e">
        <f aca="false">_xlfn.sumifs(Eventos!$G:$G,Eventos!$F:$F,K$1,Eventos!$D:$D,$B27,Eventos!$E:$E,$B25)</f>
        <v>#NAME?</v>
      </c>
      <c r="L27" s="42" t="e">
        <f aca="false">_xlfn.sumifs(Eventos!$G:$G,Eventos!$F:$F,L$1,Eventos!$D:$D,$B27,Eventos!$E:$E,$B25)</f>
        <v>#NAME?</v>
      </c>
      <c r="M27" s="42" t="e">
        <f aca="false">_xlfn.sumifs(Eventos!$G:$G,Eventos!$F:$F,M$1,Eventos!$D:$D,$B27,Eventos!$E:$E,$B25)</f>
        <v>#NAME?</v>
      </c>
      <c r="N27" s="42" t="e">
        <f aca="false">_xlfn.sumifs(Eventos!$G:$G,Eventos!$F:$F,N$1,Eventos!$D:$D,$B27,Eventos!$E:$E,$B25)</f>
        <v>#NAME?</v>
      </c>
      <c r="O27" s="42" t="e">
        <f aca="false">_xlfn.sumifs(Eventos!$G:$G,Eventos!$F:$F,O$1,Eventos!$D:$D,$B27,Eventos!$E:$E,$B25)</f>
        <v>#NAME?</v>
      </c>
      <c r="P27" s="42" t="e">
        <f aca="false">_xlfn.sumifs(Eventos!$G:$G,Eventos!$F:$F,P$1,Eventos!$D:$D,$B27,Eventos!$E:$E,$B25)</f>
        <v>#NAME?</v>
      </c>
      <c r="Q27" s="42" t="e">
        <f aca="false">_xlfn.sumifs(Eventos!$G:$G,Eventos!$F:$F,Q$1,Eventos!$D:$D,$B27,Eventos!$E:$E,$B25)</f>
        <v>#NAME?</v>
      </c>
      <c r="R27" s="42" t="e">
        <f aca="false">_xlfn.sumifs(Eventos!$G:$G,Eventos!$F:$F,R$1,Eventos!$D:$D,$B27,Eventos!$E:$E,$B25)</f>
        <v>#NAME?</v>
      </c>
      <c r="S27" s="42" t="e">
        <f aca="false">_xlfn.sumifs(Eventos!$G:$G,Eventos!$F:$F,S$1,Eventos!$D:$D,$B27,Eventos!$E:$E,$B25)</f>
        <v>#NAME?</v>
      </c>
      <c r="T27" s="42" t="e">
        <f aca="false">_xlfn.sumifs(Eventos!$G:$G,Eventos!$F:$F,T$1,Eventos!$D:$D,$B27,Eventos!$E:$E,$B25)</f>
        <v>#NAME?</v>
      </c>
      <c r="U27" s="42" t="e">
        <f aca="false">_xlfn.sumifs(Eventos!$G:$G,Eventos!$F:$F,U$1,Eventos!$D:$D,$B27,Eventos!$E:$E,$B25)</f>
        <v>#NAME?</v>
      </c>
      <c r="V27" s="42" t="e">
        <f aca="false">_xlfn.sumifs(Eventos!$G:$G,Eventos!$F:$F,V$1,Eventos!$D:$D,$B27,Eventos!$E:$E,$B25)</f>
        <v>#NAME?</v>
      </c>
      <c r="W27" s="42" t="e">
        <f aca="false">_xlfn.sumifs(Eventos!$G:$G,Eventos!$F:$F,W$1,Eventos!$D:$D,$B27,Eventos!$E:$E,$B25)</f>
        <v>#NAME?</v>
      </c>
      <c r="X27" s="42" t="e">
        <f aca="false">_xlfn.sumifs(Eventos!$G:$G,Eventos!$F:$F,X$1,Eventos!$D:$D,$B27,Eventos!$E:$E,$B25)</f>
        <v>#NAME?</v>
      </c>
      <c r="Y27" s="42" t="e">
        <f aca="false">_xlfn.sumifs(Eventos!$G:$G,Eventos!$F:$F,Y$1,Eventos!$D:$D,$B27,Eventos!$E:$E,$B25)</f>
        <v>#NAME?</v>
      </c>
      <c r="Z27" s="42" t="e">
        <f aca="false">_xlfn.sumifs(Eventos!$G:$G,Eventos!$F:$F,Z$1,Eventos!$D:$D,$B27,Eventos!$E:$E,$B25)</f>
        <v>#NAME?</v>
      </c>
      <c r="AA27" s="42" t="e">
        <f aca="false">_xlfn.sumifs(Eventos!$G:$G,Eventos!$F:$F,AA$1,Eventos!$D:$D,$B27,Eventos!$E:$E,$B25)</f>
        <v>#NAME?</v>
      </c>
      <c r="AB27" s="42" t="e">
        <f aca="false">_xlfn.sumifs(Eventos!$G:$G,Eventos!$F:$F,AB$1,Eventos!$D:$D,$B27,Eventos!$E:$E,$B25)</f>
        <v>#NAME?</v>
      </c>
      <c r="AC27" s="42" t="e">
        <f aca="false">_xlfn.sumifs(Eventos!$G:$G,Eventos!$F:$F,AC$1,Eventos!$D:$D,$B27,Eventos!$E:$E,$B25)</f>
        <v>#NAME?</v>
      </c>
      <c r="AD27" s="42" t="e">
        <f aca="false">_xlfn.sumifs(Eventos!$G:$G,Eventos!$F:$F,AD$1,Eventos!$D:$D,$B27,Eventos!$E:$E,$B25)</f>
        <v>#NAME?</v>
      </c>
      <c r="AE27" s="42" t="e">
        <f aca="false">_xlfn.sumifs(Eventos!$G:$G,Eventos!$F:$F,AE$1,Eventos!$D:$D,$B27,Eventos!$E:$E,$B25)</f>
        <v>#NAME?</v>
      </c>
      <c r="AF27" s="42" t="e">
        <f aca="false">_xlfn.sumifs(Eventos!$G:$G,Eventos!$F:$F,AF$1,Eventos!$D:$D,$B27,Eventos!$E:$E,$B25)</f>
        <v>#NAME?</v>
      </c>
      <c r="AG27" s="42" t="e">
        <f aca="false">_xlfn.sumifs(Eventos!$G:$G,Eventos!$F:$F,AG$1,Eventos!$D:$D,$B27,Eventos!$E:$E,$B25)</f>
        <v>#NAME?</v>
      </c>
      <c r="AH27" s="42" t="e">
        <f aca="false">_xlfn.sumifs(Eventos!$G:$G,Eventos!$F:$F,AH$1,Eventos!$D:$D,$B27,Eventos!$E:$E,$B25)</f>
        <v>#NAME?</v>
      </c>
      <c r="AI27" s="42" t="e">
        <f aca="false">_xlfn.sumifs(Eventos!$G:$G,Eventos!$F:$F,AI$1,Eventos!$D:$D,$B27,Eventos!$E:$E,$B25)</f>
        <v>#NAME?</v>
      </c>
      <c r="AJ27" s="42" t="e">
        <f aca="false">_xlfn.sumifs(Eventos!$G:$G,Eventos!$F:$F,AJ$1,Eventos!$D:$D,$B27,Eventos!$E:$E,$B25)</f>
        <v>#NAME?</v>
      </c>
      <c r="AK27" s="42" t="e">
        <f aca="false">_xlfn.sumifs(Eventos!$G:$G,Eventos!$F:$F,AK$1,Eventos!$D:$D,$B27,Eventos!$E:$E,$B25)</f>
        <v>#NAME?</v>
      </c>
      <c r="AL27" s="42" t="e">
        <f aca="false">_xlfn.sumifs(Eventos!$G:$G,Eventos!$F:$F,AL$1,Eventos!$D:$D,$B27,Eventos!$E:$E,$B25)</f>
        <v>#NAME?</v>
      </c>
      <c r="AM27" s="42" t="e">
        <f aca="false">_xlfn.sumifs(Eventos!$G:$G,Eventos!$F:$F,AM$1,Eventos!$D:$D,$B27,Eventos!$E:$E,$B25)</f>
        <v>#NAME?</v>
      </c>
      <c r="AN27" s="42" t="e">
        <f aca="false">_xlfn.sumifs(Eventos!$G:$G,Eventos!$F:$F,AN$1,Eventos!$D:$D,$B27,Eventos!$E:$E,$B25)</f>
        <v>#NAME?</v>
      </c>
      <c r="AO27" s="42" t="e">
        <f aca="false">_xlfn.sumifs(Eventos!$G:$G,Eventos!$F:$F,AO$1,Eventos!$D:$D,$B27,Eventos!$E:$E,$B25)</f>
        <v>#NAME?</v>
      </c>
      <c r="AP27" s="42" t="e">
        <f aca="false">_xlfn.sumifs(Eventos!$G:$G,Eventos!$F:$F,AP$1,Eventos!$D:$D,$B27,Eventos!$E:$E,$B25)</f>
        <v>#NAME?</v>
      </c>
      <c r="AQ27" s="42" t="e">
        <f aca="false">_xlfn.sumifs(Eventos!$G:$G,Eventos!$F:$F,AQ$1,Eventos!$D:$D,$B27,Eventos!$E:$E,$B25)</f>
        <v>#NAME?</v>
      </c>
      <c r="AR27" s="42" t="e">
        <f aca="false">_xlfn.sumifs(Eventos!$G:$G,Eventos!$F:$F,AR$1,Eventos!$D:$D,$B27,Eventos!$E:$E,$B25)</f>
        <v>#NAME?</v>
      </c>
      <c r="AS27" s="42" t="e">
        <f aca="false">_xlfn.sumifs(Eventos!$G:$G,Eventos!$F:$F,AS$1,Eventos!$D:$D,$B27,Eventos!$E:$E,$B25)</f>
        <v>#NAME?</v>
      </c>
      <c r="AT27" s="42" t="e">
        <f aca="false">_xlfn.sumifs(Eventos!$G:$G,Eventos!$F:$F,AT$1,Eventos!$D:$D,$B27,Eventos!$E:$E,$B25)</f>
        <v>#NAME?</v>
      </c>
      <c r="AU27" s="42" t="e">
        <f aca="false">_xlfn.sumifs(Eventos!$G:$G,Eventos!$F:$F,AU$1,Eventos!$D:$D,$B27,Eventos!$E:$E,$B25)</f>
        <v>#NAME?</v>
      </c>
      <c r="AV27" s="42" t="e">
        <f aca="false">_xlfn.sumifs(Eventos!$G:$G,Eventos!$F:$F,AV$1,Eventos!$D:$D,$B27,Eventos!$E:$E,$B25)</f>
        <v>#NAME?</v>
      </c>
      <c r="AW27" s="42" t="e">
        <f aca="false">_xlfn.sumifs(Eventos!$G:$G,Eventos!$F:$F,AW$1,Eventos!$D:$D,$B27,Eventos!$E:$E,$B25)</f>
        <v>#NAME?</v>
      </c>
      <c r="AX27" s="42" t="e">
        <f aca="false">_xlfn.sumifs(Eventos!$G:$G,Eventos!$F:$F,AX$1,Eventos!$D:$D,$B27,Eventos!$E:$E,$B25)</f>
        <v>#NAME?</v>
      </c>
      <c r="AY27" s="42" t="e">
        <f aca="false">_xlfn.sumifs(Eventos!$G:$G,Eventos!$F:$F,AY$1,Eventos!$D:$D,$B27,Eventos!$E:$E,$B25)</f>
        <v>#NAME?</v>
      </c>
      <c r="AZ27" s="42" t="e">
        <f aca="false">_xlfn.sumifs(Eventos!$G:$G,Eventos!$F:$F,AZ$1,Eventos!$D:$D,$B27,Eventos!$E:$E,$B25)</f>
        <v>#NAME?</v>
      </c>
      <c r="BA27" s="42" t="e">
        <f aca="false">_xlfn.sumifs(Eventos!$G:$G,Eventos!$F:$F,BA$1,Eventos!$D:$D,$B27,Eventos!$E:$E,$B25)</f>
        <v>#NAME?</v>
      </c>
      <c r="BB27" s="42" t="e">
        <f aca="false">_xlfn.sumifs(Eventos!$G:$G,Eventos!$F:$F,BB$1,Eventos!$D:$D,$B27,Eventos!$E:$E,$B25)</f>
        <v>#NAME?</v>
      </c>
      <c r="BC27" s="42" t="e">
        <f aca="false">_xlfn.sumifs(Eventos!$G:$G,Eventos!$F:$F,BC$1,Eventos!$D:$D,$B27,Eventos!$E:$E,$B25)</f>
        <v>#NAME?</v>
      </c>
      <c r="BD27" s="42" t="e">
        <f aca="false">_xlfn.sumifs(Eventos!$G:$G,Eventos!$F:$F,BD$1,Eventos!$D:$D,$B27,Eventos!$E:$E,$B25)</f>
        <v>#NAME?</v>
      </c>
      <c r="BE27" s="42" t="e">
        <f aca="false">_xlfn.sumifs(Eventos!$G:$G,Eventos!$F:$F,BE$1,Eventos!$D:$D,$B27,Eventos!$E:$E,$B25)</f>
        <v>#NAME?</v>
      </c>
      <c r="BF27" s="42" t="e">
        <f aca="false">_xlfn.sumifs(Eventos!$G:$G,Eventos!$F:$F,BF$1,Eventos!$D:$D,$B27,Eventos!$E:$E,$B25)</f>
        <v>#NAME?</v>
      </c>
      <c r="BG27" s="42" t="e">
        <f aca="false">_xlfn.sumifs(Eventos!$G:$G,Eventos!$F:$F,BG$1,Eventos!$D:$D,$B27,Eventos!$E:$E,$B25)</f>
        <v>#NAME?</v>
      </c>
      <c r="BH27" s="42" t="e">
        <f aca="false">_xlfn.sumifs(Eventos!$G:$G,Eventos!$F:$F,BH$1,Eventos!$D:$D,$B27,Eventos!$E:$E,$B25)</f>
        <v>#NAME?</v>
      </c>
      <c r="BI27" s="42" t="e">
        <f aca="false">_xlfn.sumifs(Eventos!$G:$G,Eventos!$F:$F,BI$1,Eventos!$D:$D,$B27,Eventos!$E:$E,$B25)</f>
        <v>#NAME?</v>
      </c>
      <c r="BJ27" s="42" t="e">
        <f aca="false">_xlfn.sumifs(Eventos!$G:$G,Eventos!$F:$F,BJ$1,Eventos!$D:$D,$B27,Eventos!$E:$E,$B25)</f>
        <v>#NAME?</v>
      </c>
      <c r="BK27" s="42" t="e">
        <f aca="false">_xlfn.sumifs(Eventos!$G:$G,Eventos!$F:$F,BK$1,Eventos!$D:$D,$B27,Eventos!$E:$E,$B25)</f>
        <v>#NAME?</v>
      </c>
      <c r="BL27" s="42" t="e">
        <f aca="false">_xlfn.sumifs(Eventos!$G:$G,Eventos!$F:$F,BL$1,Eventos!$D:$D,$B27,Eventos!$E:$E,$B25)</f>
        <v>#NAME?</v>
      </c>
      <c r="BM27" s="42" t="e">
        <f aca="false">_xlfn.sumifs(Eventos!$G:$G,Eventos!$F:$F,BM$1,Eventos!$D:$D,$B27,Eventos!$E:$E,$B25)</f>
        <v>#NAME?</v>
      </c>
      <c r="BN27" s="42" t="e">
        <f aca="false">_xlfn.sumifs(Eventos!$G:$G,Eventos!$F:$F,BN$1,Eventos!$D:$D,$B27,Eventos!$E:$E,$B25)</f>
        <v>#NAME?</v>
      </c>
      <c r="BO27" s="42" t="e">
        <f aca="false">_xlfn.sumifs(Eventos!$G:$G,Eventos!$F:$F,BO$1,Eventos!$D:$D,$B27,Eventos!$E:$E,$B25)</f>
        <v>#NAME?</v>
      </c>
      <c r="BP27" s="42" t="e">
        <f aca="false">_xlfn.sumifs(Eventos!$G:$G,Eventos!$F:$F,BP$1,Eventos!$D:$D,$B27,Eventos!$E:$E,$B25)</f>
        <v>#NAME?</v>
      </c>
      <c r="BQ27" s="42" t="e">
        <f aca="false">_xlfn.sumifs(Eventos!$G:$G,Eventos!$F:$F,BQ$1,Eventos!$D:$D,$B27,Eventos!$E:$E,$B25)</f>
        <v>#NAME?</v>
      </c>
      <c r="BR27" s="42" t="e">
        <f aca="false">_xlfn.sumifs(Eventos!$G:$G,Eventos!$F:$F,BR$1,Eventos!$D:$D,$B27,Eventos!$E:$E,$B25)</f>
        <v>#NAME?</v>
      </c>
      <c r="BS27" s="42" t="e">
        <f aca="false">_xlfn.sumifs(Eventos!$G:$G,Eventos!$F:$F,BS$1,Eventos!$D:$D,$B27,Eventos!$E:$E,$B25)</f>
        <v>#NAME?</v>
      </c>
      <c r="BT27" s="42" t="e">
        <f aca="false">_xlfn.sumifs(Eventos!$G:$G,Eventos!$F:$F,BT$1,Eventos!$D:$D,$B27,Eventos!$E:$E,$B25)</f>
        <v>#NAME?</v>
      </c>
      <c r="BU27" s="42" t="e">
        <f aca="false">_xlfn.sumifs(Eventos!$G:$G,Eventos!$F:$F,BU$1,Eventos!$D:$D,$B27,Eventos!$E:$E,$B25)</f>
        <v>#NAME?</v>
      </c>
      <c r="BV27" s="42" t="e">
        <f aca="false">_xlfn.sumifs(Eventos!$G:$G,Eventos!$F:$F,BV$1,Eventos!$D:$D,$B27,Eventos!$E:$E,$B25)</f>
        <v>#NAME?</v>
      </c>
      <c r="BW27" s="42" t="e">
        <f aca="false">_xlfn.sumifs(Eventos!$G:$G,Eventos!$F:$F,BW$1,Eventos!$D:$D,$B27,Eventos!$E:$E,$B25)</f>
        <v>#NAME?</v>
      </c>
      <c r="BX27" s="42" t="e">
        <f aca="false">_xlfn.sumifs(Eventos!$G:$G,Eventos!$F:$F,BX$1,Eventos!$D:$D,$B27,Eventos!$E:$E,$B25)</f>
        <v>#NAME?</v>
      </c>
      <c r="BY27" s="42" t="e">
        <f aca="false">_xlfn.sumifs(Eventos!$G:$G,Eventos!$F:$F,BY$1,Eventos!$D:$D,$B27,Eventos!$E:$E,$B25)</f>
        <v>#NAME?</v>
      </c>
      <c r="BZ27" s="42" t="e">
        <f aca="false">_xlfn.sumifs(Eventos!$G:$G,Eventos!$F:$F,BZ$1,Eventos!$D:$D,$B27,Eventos!$E:$E,$B25)</f>
        <v>#NAME?</v>
      </c>
      <c r="CA27" s="42" t="e">
        <f aca="false">_xlfn.sumifs(Eventos!$G:$G,Eventos!$F:$F,CA$1,Eventos!$D:$D,$B27,Eventos!$E:$E,$B25)</f>
        <v>#NAME?</v>
      </c>
      <c r="CB27" s="42" t="e">
        <f aca="false">_xlfn.sumifs(Eventos!$G:$G,Eventos!$F:$F,CB$1,Eventos!$D:$D,$B27,Eventos!$E:$E,$B25)</f>
        <v>#NAME?</v>
      </c>
      <c r="CC27" s="42" t="e">
        <f aca="false">_xlfn.sumifs(Eventos!$G:$G,Eventos!$F:$F,CC$1,Eventos!$D:$D,$B27,Eventos!$E:$E,$B25)</f>
        <v>#NAME?</v>
      </c>
      <c r="CD27" s="42" t="e">
        <f aca="false">_xlfn.sumifs(Eventos!$G:$G,Eventos!$F:$F,CD$1,Eventos!$D:$D,$B27,Eventos!$E:$E,$B25)</f>
        <v>#NAME?</v>
      </c>
      <c r="CE27" s="42" t="e">
        <f aca="false">_xlfn.sumifs(Eventos!$G:$G,Eventos!$F:$F,CE$1,Eventos!$D:$D,$B27,Eventos!$E:$E,$B25)</f>
        <v>#NAME?</v>
      </c>
      <c r="CF27" s="42" t="e">
        <f aca="false">_xlfn.sumifs(Eventos!$G:$G,Eventos!$F:$F,CF$1,Eventos!$D:$D,$B27,Eventos!$E:$E,$B25)</f>
        <v>#NAME?</v>
      </c>
      <c r="CG27" s="42" t="e">
        <f aca="false">_xlfn.sumifs(Eventos!$G:$G,Eventos!$F:$F,CG$1,Eventos!$D:$D,$B27,Eventos!$E:$E,$B25)</f>
        <v>#NAME?</v>
      </c>
      <c r="CH27" s="42" t="e">
        <f aca="false">_xlfn.sumifs(Eventos!$G:$G,Eventos!$F:$F,CH$1,Eventos!$D:$D,$B27,Eventos!$E:$E,$B25)</f>
        <v>#NAME?</v>
      </c>
      <c r="CI27" s="42" t="e">
        <f aca="false">_xlfn.sumifs(Eventos!$G:$G,Eventos!$F:$F,CI$1,Eventos!$D:$D,$B27,Eventos!$E:$E,$B25)</f>
        <v>#NAME?</v>
      </c>
      <c r="CJ27" s="42" t="e">
        <f aca="false">_xlfn.sumifs(Eventos!$G:$G,Eventos!$F:$F,CJ$1,Eventos!$D:$D,$B27,Eventos!$E:$E,$B25)</f>
        <v>#NAME?</v>
      </c>
      <c r="CK27" s="42" t="e">
        <f aca="false">_xlfn.sumifs(Eventos!$G:$G,Eventos!$F:$F,CK$1,Eventos!$D:$D,$B27,Eventos!$E:$E,$B25)</f>
        <v>#NAME?</v>
      </c>
      <c r="CL27" s="42" t="e">
        <f aca="false">_xlfn.sumifs(Eventos!$G:$G,Eventos!$F:$F,CL$1,Eventos!$D:$D,$B27,Eventos!$E:$E,$B25)</f>
        <v>#NAME?</v>
      </c>
      <c r="CM27" s="42" t="e">
        <f aca="false">_xlfn.sumifs(Eventos!$G:$G,Eventos!$F:$F,CM$1,Eventos!$D:$D,$B27,Eventos!$E:$E,$B25)</f>
        <v>#NAME?</v>
      </c>
      <c r="CN27" s="42" t="e">
        <f aca="false">_xlfn.sumifs(Eventos!$G:$G,Eventos!$F:$F,CN$1,Eventos!$D:$D,$B27,Eventos!$E:$E,$B25)</f>
        <v>#NAME?</v>
      </c>
      <c r="CO27" s="42" t="e">
        <f aca="false">_xlfn.sumifs(Eventos!$G:$G,Eventos!$F:$F,CO$1,Eventos!$D:$D,$B27,Eventos!$E:$E,$B25)</f>
        <v>#NAME?</v>
      </c>
      <c r="CP27" s="42" t="e">
        <f aca="false">_xlfn.sumifs(Eventos!$G:$G,Eventos!$F:$F,CP$1,Eventos!$D:$D,$B27,Eventos!$E:$E,$B25)</f>
        <v>#NAME?</v>
      </c>
      <c r="CQ27" s="42" t="e">
        <f aca="false">_xlfn.sumifs(Eventos!$G:$G,Eventos!$F:$F,CQ$1,Eventos!$D:$D,$B27,Eventos!$E:$E,$B25)</f>
        <v>#NAME?</v>
      </c>
      <c r="CR27" s="42" t="e">
        <f aca="false">_xlfn.sumifs(Eventos!$G:$G,Eventos!$F:$F,CR$1,Eventos!$D:$D,$B27,Eventos!$E:$E,$B25)</f>
        <v>#NAME?</v>
      </c>
      <c r="CS27" s="42" t="e">
        <f aca="false">_xlfn.sumifs(Eventos!$G:$G,Eventos!$F:$F,CS$1,Eventos!$D:$D,$B27,Eventos!$E:$E,$B25)</f>
        <v>#NAME?</v>
      </c>
      <c r="CT27" s="42" t="e">
        <f aca="false">_xlfn.sumifs(Eventos!$G:$G,Eventos!$F:$F,CT$1,Eventos!$D:$D,$B27,Eventos!$E:$E,$B25)</f>
        <v>#NAME?</v>
      </c>
    </row>
    <row r="28" customFormat="false" ht="15" hidden="false" customHeight="true" outlineLevel="1" collapsed="false">
      <c r="A28" s="41" t="s">
        <v>37</v>
      </c>
      <c r="B28" s="41" t="s">
        <v>38</v>
      </c>
      <c r="C28" s="42" t="e">
        <f aca="false">_xlfn.sumifs(Eventos!$G:$G,Eventos!$F:$F,C$1,Eventos!$D:$D,$B28,Eventos!$E:$E,$B25)</f>
        <v>#NAME?</v>
      </c>
      <c r="D28" s="42" t="e">
        <f aca="false">_xlfn.sumifs(Eventos!$G:$G,Eventos!$F:$F,D$1,Eventos!$D:$D,$B28,Eventos!$E:$E,$B25)</f>
        <v>#NAME?</v>
      </c>
      <c r="E28" s="42" t="e">
        <f aca="false">_xlfn.sumifs(Eventos!$G:$G,Eventos!$F:$F,E$1,Eventos!$D:$D,$B28,Eventos!$E:$E,$B25)</f>
        <v>#NAME?</v>
      </c>
      <c r="F28" s="42" t="e">
        <f aca="false">_xlfn.sumifs(Eventos!$G:$G,Eventos!$F:$F,F$1,Eventos!$D:$D,$B28,Eventos!$E:$E,$B25)</f>
        <v>#NAME?</v>
      </c>
      <c r="G28" s="42" t="e">
        <f aca="false">_xlfn.sumifs(Eventos!$G:$G,Eventos!$F:$F,G$1,Eventos!$D:$D,$B28,Eventos!$E:$E,$B25)</f>
        <v>#NAME?</v>
      </c>
      <c r="H28" s="42" t="e">
        <f aca="false">_xlfn.sumifs(Eventos!$G:$G,Eventos!$F:$F,H$1,Eventos!$D:$D,$B28,Eventos!$E:$E,$B25)</f>
        <v>#NAME?</v>
      </c>
      <c r="I28" s="42" t="e">
        <f aca="false">_xlfn.sumifs(Eventos!$G:$G,Eventos!$F:$F,I$1,Eventos!$D:$D,$B28,Eventos!$E:$E,$B25)</f>
        <v>#NAME?</v>
      </c>
      <c r="J28" s="42" t="e">
        <f aca="false">_xlfn.sumifs(Eventos!$G:$G,Eventos!$F:$F,J$1,Eventos!$D:$D,$B28,Eventos!$E:$E,$B25)</f>
        <v>#NAME?</v>
      </c>
      <c r="K28" s="42" t="e">
        <f aca="false">_xlfn.sumifs(Eventos!$G:$G,Eventos!$F:$F,K$1,Eventos!$D:$D,$B28,Eventos!$E:$E,$B25)</f>
        <v>#NAME?</v>
      </c>
      <c r="L28" s="42" t="e">
        <f aca="false">_xlfn.sumifs(Eventos!$G:$G,Eventos!$F:$F,L$1,Eventos!$D:$D,$B28,Eventos!$E:$E,$B25)</f>
        <v>#NAME?</v>
      </c>
      <c r="M28" s="42" t="e">
        <f aca="false">_xlfn.sumifs(Eventos!$G:$G,Eventos!$F:$F,M$1,Eventos!$D:$D,$B28,Eventos!$E:$E,$B25)</f>
        <v>#NAME?</v>
      </c>
      <c r="N28" s="42" t="e">
        <f aca="false">_xlfn.sumifs(Eventos!$G:$G,Eventos!$F:$F,N$1,Eventos!$D:$D,$B28,Eventos!$E:$E,$B25)</f>
        <v>#NAME?</v>
      </c>
      <c r="O28" s="42" t="e">
        <f aca="false">_xlfn.sumifs(Eventos!$G:$G,Eventos!$F:$F,O$1,Eventos!$D:$D,$B28,Eventos!$E:$E,$B25)</f>
        <v>#NAME?</v>
      </c>
      <c r="P28" s="42" t="e">
        <f aca="false">_xlfn.sumifs(Eventos!$G:$G,Eventos!$F:$F,P$1,Eventos!$D:$D,$B28,Eventos!$E:$E,$B25)</f>
        <v>#NAME?</v>
      </c>
      <c r="Q28" s="42" t="e">
        <f aca="false">_xlfn.sumifs(Eventos!$G:$G,Eventos!$F:$F,Q$1,Eventos!$D:$D,$B28,Eventos!$E:$E,$B25)</f>
        <v>#NAME?</v>
      </c>
      <c r="R28" s="42" t="e">
        <f aca="false">_xlfn.sumifs(Eventos!$G:$G,Eventos!$F:$F,R$1,Eventos!$D:$D,$B28,Eventos!$E:$E,$B25)</f>
        <v>#NAME?</v>
      </c>
      <c r="S28" s="42" t="e">
        <f aca="false">_xlfn.sumifs(Eventos!$G:$G,Eventos!$F:$F,S$1,Eventos!$D:$D,$B28,Eventos!$E:$E,$B25)</f>
        <v>#NAME?</v>
      </c>
      <c r="T28" s="42" t="e">
        <f aca="false">_xlfn.sumifs(Eventos!$G:$G,Eventos!$F:$F,T$1,Eventos!$D:$D,$B28,Eventos!$E:$E,$B25)</f>
        <v>#NAME?</v>
      </c>
      <c r="U28" s="42" t="e">
        <f aca="false">_xlfn.sumifs(Eventos!$G:$G,Eventos!$F:$F,U$1,Eventos!$D:$D,$B28,Eventos!$E:$E,$B25)</f>
        <v>#NAME?</v>
      </c>
      <c r="V28" s="42" t="e">
        <f aca="false">_xlfn.sumifs(Eventos!$G:$G,Eventos!$F:$F,V$1,Eventos!$D:$D,$B28,Eventos!$E:$E,$B25)</f>
        <v>#NAME?</v>
      </c>
      <c r="W28" s="42" t="e">
        <f aca="false">_xlfn.sumifs(Eventos!$G:$G,Eventos!$F:$F,W$1,Eventos!$D:$D,$B28,Eventos!$E:$E,$B25)</f>
        <v>#NAME?</v>
      </c>
      <c r="X28" s="42" t="e">
        <f aca="false">_xlfn.sumifs(Eventos!$G:$G,Eventos!$F:$F,X$1,Eventos!$D:$D,$B28,Eventos!$E:$E,$B25)</f>
        <v>#NAME?</v>
      </c>
      <c r="Y28" s="42" t="e">
        <f aca="false">_xlfn.sumifs(Eventos!$G:$G,Eventos!$F:$F,Y$1,Eventos!$D:$D,$B28,Eventos!$E:$E,$B25)</f>
        <v>#NAME?</v>
      </c>
      <c r="Z28" s="42" t="e">
        <f aca="false">_xlfn.sumifs(Eventos!$G:$G,Eventos!$F:$F,Z$1,Eventos!$D:$D,$B28,Eventos!$E:$E,$B25)</f>
        <v>#NAME?</v>
      </c>
      <c r="AA28" s="42" t="e">
        <f aca="false">_xlfn.sumifs(Eventos!$G:$G,Eventos!$F:$F,AA$1,Eventos!$D:$D,$B28,Eventos!$E:$E,$B25)</f>
        <v>#NAME?</v>
      </c>
      <c r="AB28" s="42" t="e">
        <f aca="false">_xlfn.sumifs(Eventos!$G:$G,Eventos!$F:$F,AB$1,Eventos!$D:$D,$B28,Eventos!$E:$E,$B25)</f>
        <v>#NAME?</v>
      </c>
      <c r="AC28" s="42" t="e">
        <f aca="false">_xlfn.sumifs(Eventos!$G:$G,Eventos!$F:$F,AC$1,Eventos!$D:$D,$B28,Eventos!$E:$E,$B25)</f>
        <v>#NAME?</v>
      </c>
      <c r="AD28" s="42" t="e">
        <f aca="false">_xlfn.sumifs(Eventos!$G:$G,Eventos!$F:$F,AD$1,Eventos!$D:$D,$B28,Eventos!$E:$E,$B25)</f>
        <v>#NAME?</v>
      </c>
      <c r="AE28" s="42" t="e">
        <f aca="false">_xlfn.sumifs(Eventos!$G:$G,Eventos!$F:$F,AE$1,Eventos!$D:$D,$B28,Eventos!$E:$E,$B25)</f>
        <v>#NAME?</v>
      </c>
      <c r="AF28" s="42" t="e">
        <f aca="false">_xlfn.sumifs(Eventos!$G:$G,Eventos!$F:$F,AF$1,Eventos!$D:$D,$B28,Eventos!$E:$E,$B25)</f>
        <v>#NAME?</v>
      </c>
      <c r="AG28" s="42" t="e">
        <f aca="false">_xlfn.sumifs(Eventos!$G:$G,Eventos!$F:$F,AG$1,Eventos!$D:$D,$B28,Eventos!$E:$E,$B25)</f>
        <v>#NAME?</v>
      </c>
      <c r="AH28" s="42" t="e">
        <f aca="false">_xlfn.sumifs(Eventos!$G:$G,Eventos!$F:$F,AH$1,Eventos!$D:$D,$B28,Eventos!$E:$E,$B25)</f>
        <v>#NAME?</v>
      </c>
      <c r="AI28" s="42" t="e">
        <f aca="false">_xlfn.sumifs(Eventos!$G:$G,Eventos!$F:$F,AI$1,Eventos!$D:$D,$B28,Eventos!$E:$E,$B25)</f>
        <v>#NAME?</v>
      </c>
      <c r="AJ28" s="42" t="e">
        <f aca="false">_xlfn.sumifs(Eventos!$G:$G,Eventos!$F:$F,AJ$1,Eventos!$D:$D,$B28,Eventos!$E:$E,$B25)</f>
        <v>#NAME?</v>
      </c>
      <c r="AK28" s="42" t="e">
        <f aca="false">_xlfn.sumifs(Eventos!$G:$G,Eventos!$F:$F,AK$1,Eventos!$D:$D,$B28,Eventos!$E:$E,$B25)</f>
        <v>#NAME?</v>
      </c>
      <c r="AL28" s="42" t="e">
        <f aca="false">_xlfn.sumifs(Eventos!$G:$G,Eventos!$F:$F,AL$1,Eventos!$D:$D,$B28,Eventos!$E:$E,$B25)</f>
        <v>#NAME?</v>
      </c>
      <c r="AM28" s="42" t="e">
        <f aca="false">_xlfn.sumifs(Eventos!$G:$G,Eventos!$F:$F,AM$1,Eventos!$D:$D,$B28,Eventos!$E:$E,$B25)</f>
        <v>#NAME?</v>
      </c>
      <c r="AN28" s="42" t="e">
        <f aca="false">_xlfn.sumifs(Eventos!$G:$G,Eventos!$F:$F,AN$1,Eventos!$D:$D,$B28,Eventos!$E:$E,$B25)</f>
        <v>#NAME?</v>
      </c>
      <c r="AO28" s="42" t="e">
        <f aca="false">_xlfn.sumifs(Eventos!$G:$G,Eventos!$F:$F,AO$1,Eventos!$D:$D,$B28,Eventos!$E:$E,$B25)</f>
        <v>#NAME?</v>
      </c>
      <c r="AP28" s="42" t="e">
        <f aca="false">_xlfn.sumifs(Eventos!$G:$G,Eventos!$F:$F,AP$1,Eventos!$D:$D,$B28,Eventos!$E:$E,$B25)</f>
        <v>#NAME?</v>
      </c>
      <c r="AQ28" s="42" t="e">
        <f aca="false">_xlfn.sumifs(Eventos!$G:$G,Eventos!$F:$F,AQ$1,Eventos!$D:$D,$B28,Eventos!$E:$E,$B25)</f>
        <v>#NAME?</v>
      </c>
      <c r="AR28" s="42" t="e">
        <f aca="false">_xlfn.sumifs(Eventos!$G:$G,Eventos!$F:$F,AR$1,Eventos!$D:$D,$B28,Eventos!$E:$E,$B25)</f>
        <v>#NAME?</v>
      </c>
      <c r="AS28" s="42" t="e">
        <f aca="false">_xlfn.sumifs(Eventos!$G:$G,Eventos!$F:$F,AS$1,Eventos!$D:$D,$B28,Eventos!$E:$E,$B25)</f>
        <v>#NAME?</v>
      </c>
      <c r="AT28" s="42" t="e">
        <f aca="false">_xlfn.sumifs(Eventos!$G:$G,Eventos!$F:$F,AT$1,Eventos!$D:$D,$B28,Eventos!$E:$E,$B25)</f>
        <v>#NAME?</v>
      </c>
      <c r="AU28" s="42" t="e">
        <f aca="false">_xlfn.sumifs(Eventos!$G:$G,Eventos!$F:$F,AU$1,Eventos!$D:$D,$B28,Eventos!$E:$E,$B25)</f>
        <v>#NAME?</v>
      </c>
      <c r="AV28" s="42" t="e">
        <f aca="false">_xlfn.sumifs(Eventos!$G:$G,Eventos!$F:$F,AV$1,Eventos!$D:$D,$B28,Eventos!$E:$E,$B25)</f>
        <v>#NAME?</v>
      </c>
      <c r="AW28" s="42" t="e">
        <f aca="false">_xlfn.sumifs(Eventos!$G:$G,Eventos!$F:$F,AW$1,Eventos!$D:$D,$B28,Eventos!$E:$E,$B25)</f>
        <v>#NAME?</v>
      </c>
      <c r="AX28" s="42" t="e">
        <f aca="false">_xlfn.sumifs(Eventos!$G:$G,Eventos!$F:$F,AX$1,Eventos!$D:$D,$B28,Eventos!$E:$E,$B25)</f>
        <v>#NAME?</v>
      </c>
      <c r="AY28" s="42" t="e">
        <f aca="false">_xlfn.sumifs(Eventos!$G:$G,Eventos!$F:$F,AY$1,Eventos!$D:$D,$B28,Eventos!$E:$E,$B25)</f>
        <v>#NAME?</v>
      </c>
      <c r="AZ28" s="42" t="e">
        <f aca="false">_xlfn.sumifs(Eventos!$G:$G,Eventos!$F:$F,AZ$1,Eventos!$D:$D,$B28,Eventos!$E:$E,$B25)</f>
        <v>#NAME?</v>
      </c>
      <c r="BA28" s="42" t="e">
        <f aca="false">_xlfn.sumifs(Eventos!$G:$G,Eventos!$F:$F,BA$1,Eventos!$D:$D,$B28,Eventos!$E:$E,$B25)</f>
        <v>#NAME?</v>
      </c>
      <c r="BB28" s="42" t="e">
        <f aca="false">_xlfn.sumifs(Eventos!$G:$G,Eventos!$F:$F,BB$1,Eventos!$D:$D,$B28,Eventos!$E:$E,$B25)</f>
        <v>#NAME?</v>
      </c>
      <c r="BC28" s="42" t="e">
        <f aca="false">_xlfn.sumifs(Eventos!$G:$G,Eventos!$F:$F,BC$1,Eventos!$D:$D,$B28,Eventos!$E:$E,$B25)</f>
        <v>#NAME?</v>
      </c>
      <c r="BD28" s="42" t="e">
        <f aca="false">_xlfn.sumifs(Eventos!$G:$G,Eventos!$F:$F,BD$1,Eventos!$D:$D,$B28,Eventos!$E:$E,$B25)</f>
        <v>#NAME?</v>
      </c>
      <c r="BE28" s="42" t="e">
        <f aca="false">_xlfn.sumifs(Eventos!$G:$G,Eventos!$F:$F,BE$1,Eventos!$D:$D,$B28,Eventos!$E:$E,$B25)</f>
        <v>#NAME?</v>
      </c>
      <c r="BF28" s="42" t="e">
        <f aca="false">_xlfn.sumifs(Eventos!$G:$G,Eventos!$F:$F,BF$1,Eventos!$D:$D,$B28,Eventos!$E:$E,$B25)</f>
        <v>#NAME?</v>
      </c>
      <c r="BG28" s="42" t="e">
        <f aca="false">_xlfn.sumifs(Eventos!$G:$G,Eventos!$F:$F,BG$1,Eventos!$D:$D,$B28,Eventos!$E:$E,$B25)</f>
        <v>#NAME?</v>
      </c>
      <c r="BH28" s="42" t="e">
        <f aca="false">_xlfn.sumifs(Eventos!$G:$G,Eventos!$F:$F,BH$1,Eventos!$D:$D,$B28,Eventos!$E:$E,$B25)</f>
        <v>#NAME?</v>
      </c>
      <c r="BI28" s="42" t="e">
        <f aca="false">_xlfn.sumifs(Eventos!$G:$G,Eventos!$F:$F,BI$1,Eventos!$D:$D,$B28,Eventos!$E:$E,$B25)</f>
        <v>#NAME?</v>
      </c>
      <c r="BJ28" s="42" t="e">
        <f aca="false">_xlfn.sumifs(Eventos!$G:$G,Eventos!$F:$F,BJ$1,Eventos!$D:$D,$B28,Eventos!$E:$E,$B25)</f>
        <v>#NAME?</v>
      </c>
      <c r="BK28" s="42" t="e">
        <f aca="false">_xlfn.sumifs(Eventos!$G:$G,Eventos!$F:$F,BK$1,Eventos!$D:$D,$B28,Eventos!$E:$E,$B25)</f>
        <v>#NAME?</v>
      </c>
      <c r="BL28" s="42" t="e">
        <f aca="false">_xlfn.sumifs(Eventos!$G:$G,Eventos!$F:$F,BL$1,Eventos!$D:$D,$B28,Eventos!$E:$E,$B25)</f>
        <v>#NAME?</v>
      </c>
      <c r="BM28" s="42" t="e">
        <f aca="false">_xlfn.sumifs(Eventos!$G:$G,Eventos!$F:$F,BM$1,Eventos!$D:$D,$B28,Eventos!$E:$E,$B25)</f>
        <v>#NAME?</v>
      </c>
      <c r="BN28" s="42" t="e">
        <f aca="false">_xlfn.sumifs(Eventos!$G:$G,Eventos!$F:$F,BN$1,Eventos!$D:$D,$B28,Eventos!$E:$E,$B25)</f>
        <v>#NAME?</v>
      </c>
      <c r="BO28" s="42" t="e">
        <f aca="false">_xlfn.sumifs(Eventos!$G:$G,Eventos!$F:$F,BO$1,Eventos!$D:$D,$B28,Eventos!$E:$E,$B25)</f>
        <v>#NAME?</v>
      </c>
      <c r="BP28" s="42" t="e">
        <f aca="false">_xlfn.sumifs(Eventos!$G:$G,Eventos!$F:$F,BP$1,Eventos!$D:$D,$B28,Eventos!$E:$E,$B25)</f>
        <v>#NAME?</v>
      </c>
      <c r="BQ28" s="42" t="e">
        <f aca="false">_xlfn.sumifs(Eventos!$G:$G,Eventos!$F:$F,BQ$1,Eventos!$D:$D,$B28,Eventos!$E:$E,$B25)</f>
        <v>#NAME?</v>
      </c>
      <c r="BR28" s="42" t="e">
        <f aca="false">_xlfn.sumifs(Eventos!$G:$G,Eventos!$F:$F,BR$1,Eventos!$D:$D,$B28,Eventos!$E:$E,$B25)</f>
        <v>#NAME?</v>
      </c>
      <c r="BS28" s="42" t="e">
        <f aca="false">_xlfn.sumifs(Eventos!$G:$G,Eventos!$F:$F,BS$1,Eventos!$D:$D,$B28,Eventos!$E:$E,$B25)</f>
        <v>#NAME?</v>
      </c>
      <c r="BT28" s="42" t="e">
        <f aca="false">_xlfn.sumifs(Eventos!$G:$G,Eventos!$F:$F,BT$1,Eventos!$D:$D,$B28,Eventos!$E:$E,$B25)</f>
        <v>#NAME?</v>
      </c>
      <c r="BU28" s="42" t="e">
        <f aca="false">_xlfn.sumifs(Eventos!$G:$G,Eventos!$F:$F,BU$1,Eventos!$D:$D,$B28,Eventos!$E:$E,$B25)</f>
        <v>#NAME?</v>
      </c>
      <c r="BV28" s="42" t="e">
        <f aca="false">_xlfn.sumifs(Eventos!$G:$G,Eventos!$F:$F,BV$1,Eventos!$D:$D,$B28,Eventos!$E:$E,$B25)</f>
        <v>#NAME?</v>
      </c>
      <c r="BW28" s="42" t="e">
        <f aca="false">_xlfn.sumifs(Eventos!$G:$G,Eventos!$F:$F,BW$1,Eventos!$D:$D,$B28,Eventos!$E:$E,$B25)</f>
        <v>#NAME?</v>
      </c>
      <c r="BX28" s="42" t="e">
        <f aca="false">_xlfn.sumifs(Eventos!$G:$G,Eventos!$F:$F,BX$1,Eventos!$D:$D,$B28,Eventos!$E:$E,$B25)</f>
        <v>#NAME?</v>
      </c>
      <c r="BY28" s="42" t="e">
        <f aca="false">_xlfn.sumifs(Eventos!$G:$G,Eventos!$F:$F,BY$1,Eventos!$D:$D,$B28,Eventos!$E:$E,$B25)</f>
        <v>#NAME?</v>
      </c>
      <c r="BZ28" s="42" t="e">
        <f aca="false">_xlfn.sumifs(Eventos!$G:$G,Eventos!$F:$F,BZ$1,Eventos!$D:$D,$B28,Eventos!$E:$E,$B25)</f>
        <v>#NAME?</v>
      </c>
      <c r="CA28" s="42" t="e">
        <f aca="false">_xlfn.sumifs(Eventos!$G:$G,Eventos!$F:$F,CA$1,Eventos!$D:$D,$B28,Eventos!$E:$E,$B25)</f>
        <v>#NAME?</v>
      </c>
      <c r="CB28" s="42" t="e">
        <f aca="false">_xlfn.sumifs(Eventos!$G:$G,Eventos!$F:$F,CB$1,Eventos!$D:$D,$B28,Eventos!$E:$E,$B25)</f>
        <v>#NAME?</v>
      </c>
      <c r="CC28" s="42" t="e">
        <f aca="false">_xlfn.sumifs(Eventos!$G:$G,Eventos!$F:$F,CC$1,Eventos!$D:$D,$B28,Eventos!$E:$E,$B25)</f>
        <v>#NAME?</v>
      </c>
      <c r="CD28" s="42" t="e">
        <f aca="false">_xlfn.sumifs(Eventos!$G:$G,Eventos!$F:$F,CD$1,Eventos!$D:$D,$B28,Eventos!$E:$E,$B25)</f>
        <v>#NAME?</v>
      </c>
      <c r="CE28" s="42" t="e">
        <f aca="false">_xlfn.sumifs(Eventos!$G:$G,Eventos!$F:$F,CE$1,Eventos!$D:$D,$B28,Eventos!$E:$E,$B25)</f>
        <v>#NAME?</v>
      </c>
      <c r="CF28" s="42" t="e">
        <f aca="false">_xlfn.sumifs(Eventos!$G:$G,Eventos!$F:$F,CF$1,Eventos!$D:$D,$B28,Eventos!$E:$E,$B25)</f>
        <v>#NAME?</v>
      </c>
      <c r="CG28" s="42" t="e">
        <f aca="false">_xlfn.sumifs(Eventos!$G:$G,Eventos!$F:$F,CG$1,Eventos!$D:$D,$B28,Eventos!$E:$E,$B25)</f>
        <v>#NAME?</v>
      </c>
      <c r="CH28" s="42" t="e">
        <f aca="false">_xlfn.sumifs(Eventos!$G:$G,Eventos!$F:$F,CH$1,Eventos!$D:$D,$B28,Eventos!$E:$E,$B25)</f>
        <v>#NAME?</v>
      </c>
      <c r="CI28" s="42" t="e">
        <f aca="false">_xlfn.sumifs(Eventos!$G:$G,Eventos!$F:$F,CI$1,Eventos!$D:$D,$B28,Eventos!$E:$E,$B25)</f>
        <v>#NAME?</v>
      </c>
      <c r="CJ28" s="42" t="e">
        <f aca="false">_xlfn.sumifs(Eventos!$G:$G,Eventos!$F:$F,CJ$1,Eventos!$D:$D,$B28,Eventos!$E:$E,$B25)</f>
        <v>#NAME?</v>
      </c>
      <c r="CK28" s="42" t="e">
        <f aca="false">_xlfn.sumifs(Eventos!$G:$G,Eventos!$F:$F,CK$1,Eventos!$D:$D,$B28,Eventos!$E:$E,$B25)</f>
        <v>#NAME?</v>
      </c>
      <c r="CL28" s="42" t="e">
        <f aca="false">_xlfn.sumifs(Eventos!$G:$G,Eventos!$F:$F,CL$1,Eventos!$D:$D,$B28,Eventos!$E:$E,$B25)</f>
        <v>#NAME?</v>
      </c>
      <c r="CM28" s="42" t="e">
        <f aca="false">_xlfn.sumifs(Eventos!$G:$G,Eventos!$F:$F,CM$1,Eventos!$D:$D,$B28,Eventos!$E:$E,$B25)</f>
        <v>#NAME?</v>
      </c>
      <c r="CN28" s="42" t="e">
        <f aca="false">_xlfn.sumifs(Eventos!$G:$G,Eventos!$F:$F,CN$1,Eventos!$D:$D,$B28,Eventos!$E:$E,$B25)</f>
        <v>#NAME?</v>
      </c>
      <c r="CO28" s="42" t="e">
        <f aca="false">_xlfn.sumifs(Eventos!$G:$G,Eventos!$F:$F,CO$1,Eventos!$D:$D,$B28,Eventos!$E:$E,$B25)</f>
        <v>#NAME?</v>
      </c>
      <c r="CP28" s="42" t="e">
        <f aca="false">_xlfn.sumifs(Eventos!$G:$G,Eventos!$F:$F,CP$1,Eventos!$D:$D,$B28,Eventos!$E:$E,$B25)</f>
        <v>#NAME?</v>
      </c>
      <c r="CQ28" s="42" t="e">
        <f aca="false">_xlfn.sumifs(Eventos!$G:$G,Eventos!$F:$F,CQ$1,Eventos!$D:$D,$B28,Eventos!$E:$E,$B25)</f>
        <v>#NAME?</v>
      </c>
      <c r="CR28" s="42" t="e">
        <f aca="false">_xlfn.sumifs(Eventos!$G:$G,Eventos!$F:$F,CR$1,Eventos!$D:$D,$B28,Eventos!$E:$E,$B25)</f>
        <v>#NAME?</v>
      </c>
      <c r="CS28" s="42" t="e">
        <f aca="false">_xlfn.sumifs(Eventos!$G:$G,Eventos!$F:$F,CS$1,Eventos!$D:$D,$B28,Eventos!$E:$E,$B25)</f>
        <v>#NAME?</v>
      </c>
      <c r="CT28" s="42" t="e">
        <f aca="false">_xlfn.sumifs(Eventos!$G:$G,Eventos!$F:$F,CT$1,Eventos!$D:$D,$B28,Eventos!$E:$E,$B25)</f>
        <v>#NAME?</v>
      </c>
    </row>
    <row r="29" customFormat="false" ht="15" hidden="false" customHeight="true" outlineLevel="1" collapsed="false">
      <c r="A29" s="41" t="s">
        <v>39</v>
      </c>
      <c r="B29" s="41" t="s">
        <v>40</v>
      </c>
      <c r="C29" s="42" t="e">
        <f aca="false">_xlfn.sumifs(Eventos!$G:$G,Eventos!$F:$F,C$1,Eventos!$D:$D,$B29,Eventos!$E:$E,$B25)</f>
        <v>#NAME?</v>
      </c>
      <c r="D29" s="42" t="e">
        <f aca="false">_xlfn.sumifs(Eventos!$G:$G,Eventos!$F:$F,D$1,Eventos!$D:$D,$B29,Eventos!$E:$E,$B25)</f>
        <v>#NAME?</v>
      </c>
      <c r="E29" s="42" t="e">
        <f aca="false">_xlfn.sumifs(Eventos!$G:$G,Eventos!$F:$F,E$1,Eventos!$D:$D,$B29,Eventos!$E:$E,$B25)</f>
        <v>#NAME?</v>
      </c>
      <c r="F29" s="42" t="e">
        <f aca="false">_xlfn.sumifs(Eventos!$G:$G,Eventos!$F:$F,F$1,Eventos!$D:$D,$B29,Eventos!$E:$E,$B25)</f>
        <v>#NAME?</v>
      </c>
      <c r="G29" s="42" t="e">
        <f aca="false">_xlfn.sumifs(Eventos!$G:$G,Eventos!$F:$F,G$1,Eventos!$D:$D,$B29,Eventos!$E:$E,$B25)</f>
        <v>#NAME?</v>
      </c>
      <c r="H29" s="42" t="e">
        <f aca="false">_xlfn.sumifs(Eventos!$G:$G,Eventos!$F:$F,H$1,Eventos!$D:$D,$B29,Eventos!$E:$E,$B25)</f>
        <v>#NAME?</v>
      </c>
      <c r="I29" s="42" t="e">
        <f aca="false">_xlfn.sumifs(Eventos!$G:$G,Eventos!$F:$F,I$1,Eventos!$D:$D,$B29,Eventos!$E:$E,$B25)</f>
        <v>#NAME?</v>
      </c>
      <c r="J29" s="42" t="e">
        <f aca="false">_xlfn.sumifs(Eventos!$G:$G,Eventos!$F:$F,J$1,Eventos!$D:$D,$B29,Eventos!$E:$E,$B25)</f>
        <v>#NAME?</v>
      </c>
      <c r="K29" s="42" t="e">
        <f aca="false">_xlfn.sumifs(Eventos!$G:$G,Eventos!$F:$F,K$1,Eventos!$D:$D,$B29,Eventos!$E:$E,$B25)</f>
        <v>#NAME?</v>
      </c>
      <c r="L29" s="42" t="e">
        <f aca="false">_xlfn.sumifs(Eventos!$G:$G,Eventos!$F:$F,L$1,Eventos!$D:$D,$B29,Eventos!$E:$E,$B25)</f>
        <v>#NAME?</v>
      </c>
      <c r="M29" s="42" t="e">
        <f aca="false">_xlfn.sumifs(Eventos!$G:$G,Eventos!$F:$F,M$1,Eventos!$D:$D,$B29,Eventos!$E:$E,$B25)</f>
        <v>#NAME?</v>
      </c>
      <c r="N29" s="42" t="e">
        <f aca="false">_xlfn.sumifs(Eventos!$G:$G,Eventos!$F:$F,N$1,Eventos!$D:$D,$B29,Eventos!$E:$E,$B25)</f>
        <v>#NAME?</v>
      </c>
      <c r="O29" s="42" t="e">
        <f aca="false">_xlfn.sumifs(Eventos!$G:$G,Eventos!$F:$F,O$1,Eventos!$D:$D,$B29,Eventos!$E:$E,$B25)</f>
        <v>#NAME?</v>
      </c>
      <c r="P29" s="42" t="e">
        <f aca="false">_xlfn.sumifs(Eventos!$G:$G,Eventos!$F:$F,P$1,Eventos!$D:$D,$B29,Eventos!$E:$E,$B25)</f>
        <v>#NAME?</v>
      </c>
      <c r="Q29" s="42" t="e">
        <f aca="false">_xlfn.sumifs(Eventos!$G:$G,Eventos!$F:$F,Q$1,Eventos!$D:$D,$B29,Eventos!$E:$E,$B25)</f>
        <v>#NAME?</v>
      </c>
      <c r="R29" s="42" t="e">
        <f aca="false">_xlfn.sumifs(Eventos!$G:$G,Eventos!$F:$F,R$1,Eventos!$D:$D,$B29,Eventos!$E:$E,$B25)</f>
        <v>#NAME?</v>
      </c>
      <c r="S29" s="42" t="e">
        <f aca="false">_xlfn.sumifs(Eventos!$G:$G,Eventos!$F:$F,S$1,Eventos!$D:$D,$B29,Eventos!$E:$E,$B25)</f>
        <v>#NAME?</v>
      </c>
      <c r="T29" s="42" t="e">
        <f aca="false">_xlfn.sumifs(Eventos!$G:$G,Eventos!$F:$F,T$1,Eventos!$D:$D,$B29,Eventos!$E:$E,$B25)</f>
        <v>#NAME?</v>
      </c>
      <c r="U29" s="42" t="e">
        <f aca="false">_xlfn.sumifs(Eventos!$G:$G,Eventos!$F:$F,U$1,Eventos!$D:$D,$B29,Eventos!$E:$E,$B25)</f>
        <v>#NAME?</v>
      </c>
      <c r="V29" s="42" t="e">
        <f aca="false">_xlfn.sumifs(Eventos!$G:$G,Eventos!$F:$F,V$1,Eventos!$D:$D,$B29,Eventos!$E:$E,$B25)</f>
        <v>#NAME?</v>
      </c>
      <c r="W29" s="42" t="e">
        <f aca="false">_xlfn.sumifs(Eventos!$G:$G,Eventos!$F:$F,W$1,Eventos!$D:$D,$B29,Eventos!$E:$E,$B25)</f>
        <v>#NAME?</v>
      </c>
      <c r="X29" s="42" t="e">
        <f aca="false">_xlfn.sumifs(Eventos!$G:$G,Eventos!$F:$F,X$1,Eventos!$D:$D,$B29,Eventos!$E:$E,$B25)</f>
        <v>#NAME?</v>
      </c>
      <c r="Y29" s="42" t="e">
        <f aca="false">_xlfn.sumifs(Eventos!$G:$G,Eventos!$F:$F,Y$1,Eventos!$D:$D,$B29,Eventos!$E:$E,$B25)</f>
        <v>#NAME?</v>
      </c>
      <c r="Z29" s="42" t="e">
        <f aca="false">_xlfn.sumifs(Eventos!$G:$G,Eventos!$F:$F,Z$1,Eventos!$D:$D,$B29,Eventos!$E:$E,$B25)</f>
        <v>#NAME?</v>
      </c>
      <c r="AA29" s="42" t="e">
        <f aca="false">_xlfn.sumifs(Eventos!$G:$G,Eventos!$F:$F,AA$1,Eventos!$D:$D,$B29,Eventos!$E:$E,$B25)</f>
        <v>#NAME?</v>
      </c>
      <c r="AB29" s="42" t="e">
        <f aca="false">_xlfn.sumifs(Eventos!$G:$G,Eventos!$F:$F,AB$1,Eventos!$D:$D,$B29,Eventos!$E:$E,$B25)</f>
        <v>#NAME?</v>
      </c>
      <c r="AC29" s="42" t="e">
        <f aca="false">_xlfn.sumifs(Eventos!$G:$G,Eventos!$F:$F,AC$1,Eventos!$D:$D,$B29,Eventos!$E:$E,$B25)</f>
        <v>#NAME?</v>
      </c>
      <c r="AD29" s="42" t="e">
        <f aca="false">_xlfn.sumifs(Eventos!$G:$G,Eventos!$F:$F,AD$1,Eventos!$D:$D,$B29,Eventos!$E:$E,$B25)</f>
        <v>#NAME?</v>
      </c>
      <c r="AE29" s="42" t="e">
        <f aca="false">_xlfn.sumifs(Eventos!$G:$G,Eventos!$F:$F,AE$1,Eventos!$D:$D,$B29,Eventos!$E:$E,$B25)</f>
        <v>#NAME?</v>
      </c>
      <c r="AF29" s="42" t="e">
        <f aca="false">_xlfn.sumifs(Eventos!$G:$G,Eventos!$F:$F,AF$1,Eventos!$D:$D,$B29,Eventos!$E:$E,$B25)</f>
        <v>#NAME?</v>
      </c>
      <c r="AG29" s="42" t="e">
        <f aca="false">_xlfn.sumifs(Eventos!$G:$G,Eventos!$F:$F,AG$1,Eventos!$D:$D,$B29,Eventos!$E:$E,$B25)</f>
        <v>#NAME?</v>
      </c>
      <c r="AH29" s="42" t="e">
        <f aca="false">_xlfn.sumifs(Eventos!$G:$G,Eventos!$F:$F,AH$1,Eventos!$D:$D,$B29,Eventos!$E:$E,$B25)</f>
        <v>#NAME?</v>
      </c>
      <c r="AI29" s="42" t="e">
        <f aca="false">_xlfn.sumifs(Eventos!$G:$G,Eventos!$F:$F,AI$1,Eventos!$D:$D,$B29,Eventos!$E:$E,$B25)</f>
        <v>#NAME?</v>
      </c>
      <c r="AJ29" s="42" t="e">
        <f aca="false">_xlfn.sumifs(Eventos!$G:$G,Eventos!$F:$F,AJ$1,Eventos!$D:$D,$B29,Eventos!$E:$E,$B25)</f>
        <v>#NAME?</v>
      </c>
      <c r="AK29" s="42" t="e">
        <f aca="false">_xlfn.sumifs(Eventos!$G:$G,Eventos!$F:$F,AK$1,Eventos!$D:$D,$B29,Eventos!$E:$E,$B25)</f>
        <v>#NAME?</v>
      </c>
      <c r="AL29" s="42" t="e">
        <f aca="false">_xlfn.sumifs(Eventos!$G:$G,Eventos!$F:$F,AL$1,Eventos!$D:$D,$B29,Eventos!$E:$E,$B25)</f>
        <v>#NAME?</v>
      </c>
      <c r="AM29" s="42" t="e">
        <f aca="false">_xlfn.sumifs(Eventos!$G:$G,Eventos!$F:$F,AM$1,Eventos!$D:$D,$B29,Eventos!$E:$E,$B25)</f>
        <v>#NAME?</v>
      </c>
      <c r="AN29" s="42" t="e">
        <f aca="false">_xlfn.sumifs(Eventos!$G:$G,Eventos!$F:$F,AN$1,Eventos!$D:$D,$B29,Eventos!$E:$E,$B25)</f>
        <v>#NAME?</v>
      </c>
      <c r="AO29" s="42" t="e">
        <f aca="false">_xlfn.sumifs(Eventos!$G:$G,Eventos!$F:$F,AO$1,Eventos!$D:$D,$B29,Eventos!$E:$E,$B25)</f>
        <v>#NAME?</v>
      </c>
      <c r="AP29" s="42" t="e">
        <f aca="false">_xlfn.sumifs(Eventos!$G:$G,Eventos!$F:$F,AP$1,Eventos!$D:$D,$B29,Eventos!$E:$E,$B25)</f>
        <v>#NAME?</v>
      </c>
      <c r="AQ29" s="42" t="e">
        <f aca="false">_xlfn.sumifs(Eventos!$G:$G,Eventos!$F:$F,AQ$1,Eventos!$D:$D,$B29,Eventos!$E:$E,$B25)</f>
        <v>#NAME?</v>
      </c>
      <c r="AR29" s="42" t="e">
        <f aca="false">_xlfn.sumifs(Eventos!$G:$G,Eventos!$F:$F,AR$1,Eventos!$D:$D,$B29,Eventos!$E:$E,$B25)</f>
        <v>#NAME?</v>
      </c>
      <c r="AS29" s="42" t="e">
        <f aca="false">_xlfn.sumifs(Eventos!$G:$G,Eventos!$F:$F,AS$1,Eventos!$D:$D,$B29,Eventos!$E:$E,$B25)</f>
        <v>#NAME?</v>
      </c>
      <c r="AT29" s="42" t="e">
        <f aca="false">_xlfn.sumifs(Eventos!$G:$G,Eventos!$F:$F,AT$1,Eventos!$D:$D,$B29,Eventos!$E:$E,$B25)</f>
        <v>#NAME?</v>
      </c>
      <c r="AU29" s="42" t="e">
        <f aca="false">_xlfn.sumifs(Eventos!$G:$G,Eventos!$F:$F,AU$1,Eventos!$D:$D,$B29,Eventos!$E:$E,$B25)</f>
        <v>#NAME?</v>
      </c>
      <c r="AV29" s="42" t="e">
        <f aca="false">_xlfn.sumifs(Eventos!$G:$G,Eventos!$F:$F,AV$1,Eventos!$D:$D,$B29,Eventos!$E:$E,$B25)</f>
        <v>#NAME?</v>
      </c>
      <c r="AW29" s="42" t="e">
        <f aca="false">_xlfn.sumifs(Eventos!$G:$G,Eventos!$F:$F,AW$1,Eventos!$D:$D,$B29,Eventos!$E:$E,$B25)</f>
        <v>#NAME?</v>
      </c>
      <c r="AX29" s="42" t="e">
        <f aca="false">_xlfn.sumifs(Eventos!$G:$G,Eventos!$F:$F,AX$1,Eventos!$D:$D,$B29,Eventos!$E:$E,$B25)</f>
        <v>#NAME?</v>
      </c>
      <c r="AY29" s="42" t="e">
        <f aca="false">_xlfn.sumifs(Eventos!$G:$G,Eventos!$F:$F,AY$1,Eventos!$D:$D,$B29,Eventos!$E:$E,$B25)</f>
        <v>#NAME?</v>
      </c>
      <c r="AZ29" s="42" t="e">
        <f aca="false">_xlfn.sumifs(Eventos!$G:$G,Eventos!$F:$F,AZ$1,Eventos!$D:$D,$B29,Eventos!$E:$E,$B25)</f>
        <v>#NAME?</v>
      </c>
      <c r="BA29" s="42" t="e">
        <f aca="false">_xlfn.sumifs(Eventos!$G:$G,Eventos!$F:$F,BA$1,Eventos!$D:$D,$B29,Eventos!$E:$E,$B25)</f>
        <v>#NAME?</v>
      </c>
      <c r="BB29" s="42" t="e">
        <f aca="false">_xlfn.sumifs(Eventos!$G:$G,Eventos!$F:$F,BB$1,Eventos!$D:$D,$B29,Eventos!$E:$E,$B25)</f>
        <v>#NAME?</v>
      </c>
      <c r="BC29" s="42" t="e">
        <f aca="false">_xlfn.sumifs(Eventos!$G:$G,Eventos!$F:$F,BC$1,Eventos!$D:$D,$B29,Eventos!$E:$E,$B25)</f>
        <v>#NAME?</v>
      </c>
      <c r="BD29" s="42" t="e">
        <f aca="false">_xlfn.sumifs(Eventos!$G:$G,Eventos!$F:$F,BD$1,Eventos!$D:$D,$B29,Eventos!$E:$E,$B25)</f>
        <v>#NAME?</v>
      </c>
      <c r="BE29" s="42" t="e">
        <f aca="false">_xlfn.sumifs(Eventos!$G:$G,Eventos!$F:$F,BE$1,Eventos!$D:$D,$B29,Eventos!$E:$E,$B25)</f>
        <v>#NAME?</v>
      </c>
      <c r="BF29" s="42" t="e">
        <f aca="false">_xlfn.sumifs(Eventos!$G:$G,Eventos!$F:$F,BF$1,Eventos!$D:$D,$B29,Eventos!$E:$E,$B25)</f>
        <v>#NAME?</v>
      </c>
      <c r="BG29" s="42" t="e">
        <f aca="false">_xlfn.sumifs(Eventos!$G:$G,Eventos!$F:$F,BG$1,Eventos!$D:$D,$B29,Eventos!$E:$E,$B25)</f>
        <v>#NAME?</v>
      </c>
      <c r="BH29" s="42" t="e">
        <f aca="false">_xlfn.sumifs(Eventos!$G:$G,Eventos!$F:$F,BH$1,Eventos!$D:$D,$B29,Eventos!$E:$E,$B25)</f>
        <v>#NAME?</v>
      </c>
      <c r="BI29" s="42" t="e">
        <f aca="false">_xlfn.sumifs(Eventos!$G:$G,Eventos!$F:$F,BI$1,Eventos!$D:$D,$B29,Eventos!$E:$E,$B25)</f>
        <v>#NAME?</v>
      </c>
      <c r="BJ29" s="42" t="e">
        <f aca="false">_xlfn.sumifs(Eventos!$G:$G,Eventos!$F:$F,BJ$1,Eventos!$D:$D,$B29,Eventos!$E:$E,$B25)</f>
        <v>#NAME?</v>
      </c>
      <c r="BK29" s="42" t="e">
        <f aca="false">_xlfn.sumifs(Eventos!$G:$G,Eventos!$F:$F,BK$1,Eventos!$D:$D,$B29,Eventos!$E:$E,$B25)</f>
        <v>#NAME?</v>
      </c>
      <c r="BL29" s="42" t="e">
        <f aca="false">_xlfn.sumifs(Eventos!$G:$G,Eventos!$F:$F,BL$1,Eventos!$D:$D,$B29,Eventos!$E:$E,$B25)</f>
        <v>#NAME?</v>
      </c>
      <c r="BM29" s="42" t="e">
        <f aca="false">_xlfn.sumifs(Eventos!$G:$G,Eventos!$F:$F,BM$1,Eventos!$D:$D,$B29,Eventos!$E:$E,$B25)</f>
        <v>#NAME?</v>
      </c>
      <c r="BN29" s="42" t="e">
        <f aca="false">_xlfn.sumifs(Eventos!$G:$G,Eventos!$F:$F,BN$1,Eventos!$D:$D,$B29,Eventos!$E:$E,$B25)</f>
        <v>#NAME?</v>
      </c>
      <c r="BO29" s="42" t="e">
        <f aca="false">_xlfn.sumifs(Eventos!$G:$G,Eventos!$F:$F,BO$1,Eventos!$D:$D,$B29,Eventos!$E:$E,$B25)</f>
        <v>#NAME?</v>
      </c>
      <c r="BP29" s="42" t="e">
        <f aca="false">_xlfn.sumifs(Eventos!$G:$G,Eventos!$F:$F,BP$1,Eventos!$D:$D,$B29,Eventos!$E:$E,$B25)</f>
        <v>#NAME?</v>
      </c>
      <c r="BQ29" s="42" t="e">
        <f aca="false">_xlfn.sumifs(Eventos!$G:$G,Eventos!$F:$F,BQ$1,Eventos!$D:$D,$B29,Eventos!$E:$E,$B25)</f>
        <v>#NAME?</v>
      </c>
      <c r="BR29" s="42" t="e">
        <f aca="false">_xlfn.sumifs(Eventos!$G:$G,Eventos!$F:$F,BR$1,Eventos!$D:$D,$B29,Eventos!$E:$E,$B25)</f>
        <v>#NAME?</v>
      </c>
      <c r="BS29" s="42" t="e">
        <f aca="false">_xlfn.sumifs(Eventos!$G:$G,Eventos!$F:$F,BS$1,Eventos!$D:$D,$B29,Eventos!$E:$E,$B25)</f>
        <v>#NAME?</v>
      </c>
      <c r="BT29" s="42" t="e">
        <f aca="false">_xlfn.sumifs(Eventos!$G:$G,Eventos!$F:$F,BT$1,Eventos!$D:$D,$B29,Eventos!$E:$E,$B25)</f>
        <v>#NAME?</v>
      </c>
      <c r="BU29" s="42" t="e">
        <f aca="false">_xlfn.sumifs(Eventos!$G:$G,Eventos!$F:$F,BU$1,Eventos!$D:$D,$B29,Eventos!$E:$E,$B25)</f>
        <v>#NAME?</v>
      </c>
      <c r="BV29" s="42" t="e">
        <f aca="false">_xlfn.sumifs(Eventos!$G:$G,Eventos!$F:$F,BV$1,Eventos!$D:$D,$B29,Eventos!$E:$E,$B25)</f>
        <v>#NAME?</v>
      </c>
      <c r="BW29" s="42" t="e">
        <f aca="false">_xlfn.sumifs(Eventos!$G:$G,Eventos!$F:$F,BW$1,Eventos!$D:$D,$B29,Eventos!$E:$E,$B25)</f>
        <v>#NAME?</v>
      </c>
      <c r="BX29" s="42" t="e">
        <f aca="false">_xlfn.sumifs(Eventos!$G:$G,Eventos!$F:$F,BX$1,Eventos!$D:$D,$B29,Eventos!$E:$E,$B25)</f>
        <v>#NAME?</v>
      </c>
      <c r="BY29" s="42" t="e">
        <f aca="false">_xlfn.sumifs(Eventos!$G:$G,Eventos!$F:$F,BY$1,Eventos!$D:$D,$B29,Eventos!$E:$E,$B25)</f>
        <v>#NAME?</v>
      </c>
      <c r="BZ29" s="42" t="e">
        <f aca="false">_xlfn.sumifs(Eventos!$G:$G,Eventos!$F:$F,BZ$1,Eventos!$D:$D,$B29,Eventos!$E:$E,$B25)</f>
        <v>#NAME?</v>
      </c>
      <c r="CA29" s="42" t="e">
        <f aca="false">_xlfn.sumifs(Eventos!$G:$G,Eventos!$F:$F,CA$1,Eventos!$D:$D,$B29,Eventos!$E:$E,$B25)</f>
        <v>#NAME?</v>
      </c>
      <c r="CB29" s="42" t="e">
        <f aca="false">_xlfn.sumifs(Eventos!$G:$G,Eventos!$F:$F,CB$1,Eventos!$D:$D,$B29,Eventos!$E:$E,$B25)</f>
        <v>#NAME?</v>
      </c>
      <c r="CC29" s="42" t="e">
        <f aca="false">_xlfn.sumifs(Eventos!$G:$G,Eventos!$F:$F,CC$1,Eventos!$D:$D,$B29,Eventos!$E:$E,$B25)</f>
        <v>#NAME?</v>
      </c>
      <c r="CD29" s="42" t="e">
        <f aca="false">_xlfn.sumifs(Eventos!$G:$G,Eventos!$F:$F,CD$1,Eventos!$D:$D,$B29,Eventos!$E:$E,$B25)</f>
        <v>#NAME?</v>
      </c>
      <c r="CE29" s="42" t="e">
        <f aca="false">_xlfn.sumifs(Eventos!$G:$G,Eventos!$F:$F,CE$1,Eventos!$D:$D,$B29,Eventos!$E:$E,$B25)</f>
        <v>#NAME?</v>
      </c>
      <c r="CF29" s="42" t="e">
        <f aca="false">_xlfn.sumifs(Eventos!$G:$G,Eventos!$F:$F,CF$1,Eventos!$D:$D,$B29,Eventos!$E:$E,$B25)</f>
        <v>#NAME?</v>
      </c>
      <c r="CG29" s="42" t="e">
        <f aca="false">_xlfn.sumifs(Eventos!$G:$G,Eventos!$F:$F,CG$1,Eventos!$D:$D,$B29,Eventos!$E:$E,$B25)</f>
        <v>#NAME?</v>
      </c>
      <c r="CH29" s="42" t="e">
        <f aca="false">_xlfn.sumifs(Eventos!$G:$G,Eventos!$F:$F,CH$1,Eventos!$D:$D,$B29,Eventos!$E:$E,$B25)</f>
        <v>#NAME?</v>
      </c>
      <c r="CI29" s="42" t="e">
        <f aca="false">_xlfn.sumifs(Eventos!$G:$G,Eventos!$F:$F,CI$1,Eventos!$D:$D,$B29,Eventos!$E:$E,$B25)</f>
        <v>#NAME?</v>
      </c>
      <c r="CJ29" s="42" t="e">
        <f aca="false">_xlfn.sumifs(Eventos!$G:$G,Eventos!$F:$F,CJ$1,Eventos!$D:$D,$B29,Eventos!$E:$E,$B25)</f>
        <v>#NAME?</v>
      </c>
      <c r="CK29" s="42" t="e">
        <f aca="false">_xlfn.sumifs(Eventos!$G:$G,Eventos!$F:$F,CK$1,Eventos!$D:$D,$B29,Eventos!$E:$E,$B25)</f>
        <v>#NAME?</v>
      </c>
      <c r="CL29" s="42" t="e">
        <f aca="false">_xlfn.sumifs(Eventos!$G:$G,Eventos!$F:$F,CL$1,Eventos!$D:$D,$B29,Eventos!$E:$E,$B25)</f>
        <v>#NAME?</v>
      </c>
      <c r="CM29" s="42" t="e">
        <f aca="false">_xlfn.sumifs(Eventos!$G:$G,Eventos!$F:$F,CM$1,Eventos!$D:$D,$B29,Eventos!$E:$E,$B25)</f>
        <v>#NAME?</v>
      </c>
      <c r="CN29" s="42" t="e">
        <f aca="false">_xlfn.sumifs(Eventos!$G:$G,Eventos!$F:$F,CN$1,Eventos!$D:$D,$B29,Eventos!$E:$E,$B25)</f>
        <v>#NAME?</v>
      </c>
      <c r="CO29" s="42" t="e">
        <f aca="false">_xlfn.sumifs(Eventos!$G:$G,Eventos!$F:$F,CO$1,Eventos!$D:$D,$B29,Eventos!$E:$E,$B25)</f>
        <v>#NAME?</v>
      </c>
      <c r="CP29" s="42" t="e">
        <f aca="false">_xlfn.sumifs(Eventos!$G:$G,Eventos!$F:$F,CP$1,Eventos!$D:$D,$B29,Eventos!$E:$E,$B25)</f>
        <v>#NAME?</v>
      </c>
      <c r="CQ29" s="42" t="e">
        <f aca="false">_xlfn.sumifs(Eventos!$G:$G,Eventos!$F:$F,CQ$1,Eventos!$D:$D,$B29,Eventos!$E:$E,$B25)</f>
        <v>#NAME?</v>
      </c>
      <c r="CR29" s="42" t="e">
        <f aca="false">_xlfn.sumifs(Eventos!$G:$G,Eventos!$F:$F,CR$1,Eventos!$D:$D,$B29,Eventos!$E:$E,$B25)</f>
        <v>#NAME?</v>
      </c>
      <c r="CS29" s="42" t="e">
        <f aca="false">_xlfn.sumifs(Eventos!$G:$G,Eventos!$F:$F,CS$1,Eventos!$D:$D,$B29,Eventos!$E:$E,$B25)</f>
        <v>#NAME?</v>
      </c>
      <c r="CT29" s="42" t="e">
        <f aca="false">_xlfn.sumifs(Eventos!$G:$G,Eventos!$F:$F,CT$1,Eventos!$D:$D,$B29,Eventos!$E:$E,$B25)</f>
        <v>#NAME?</v>
      </c>
    </row>
    <row r="30" customFormat="false" ht="15" hidden="false" customHeight="true" outlineLevel="1" collapsed="false">
      <c r="A30" s="41" t="s">
        <v>41</v>
      </c>
      <c r="B30" s="41" t="s">
        <v>42</v>
      </c>
      <c r="C30" s="42" t="e">
        <f aca="false">_xlfn.sumifs(Eventos!$G:$G,Eventos!$F:$F,C$1,Eventos!$D:$D,$B30,Eventos!$E:$E,$B25)</f>
        <v>#NAME?</v>
      </c>
      <c r="D30" s="42" t="e">
        <f aca="false">_xlfn.sumifs(Eventos!$G:$G,Eventos!$F:$F,D$1,Eventos!$D:$D,$B30,Eventos!$E:$E,$B25)</f>
        <v>#NAME?</v>
      </c>
      <c r="E30" s="42" t="e">
        <f aca="false">_xlfn.sumifs(Eventos!$G:$G,Eventos!$F:$F,E$1,Eventos!$D:$D,$B30,Eventos!$E:$E,$B25)</f>
        <v>#NAME?</v>
      </c>
      <c r="F30" s="42" t="e">
        <f aca="false">_xlfn.sumifs(Eventos!$G:$G,Eventos!$F:$F,F$1,Eventos!$D:$D,$B30,Eventos!$E:$E,$B25)</f>
        <v>#NAME?</v>
      </c>
      <c r="G30" s="42" t="e">
        <f aca="false">_xlfn.sumifs(Eventos!$G:$G,Eventos!$F:$F,G$1,Eventos!$D:$D,$B30,Eventos!$E:$E,$B25)</f>
        <v>#NAME?</v>
      </c>
      <c r="H30" s="42" t="e">
        <f aca="false">_xlfn.sumifs(Eventos!$G:$G,Eventos!$F:$F,H$1,Eventos!$D:$D,$B30,Eventos!$E:$E,$B25)</f>
        <v>#NAME?</v>
      </c>
      <c r="I30" s="42" t="e">
        <f aca="false">_xlfn.sumifs(Eventos!$G:$G,Eventos!$F:$F,I$1,Eventos!$D:$D,$B30,Eventos!$E:$E,$B25)</f>
        <v>#NAME?</v>
      </c>
      <c r="J30" s="42" t="e">
        <f aca="false">_xlfn.sumifs(Eventos!$G:$G,Eventos!$F:$F,J$1,Eventos!$D:$D,$B30,Eventos!$E:$E,$B25)</f>
        <v>#NAME?</v>
      </c>
      <c r="K30" s="42" t="e">
        <f aca="false">_xlfn.sumifs(Eventos!$G:$G,Eventos!$F:$F,K$1,Eventos!$D:$D,$B30,Eventos!$E:$E,$B25)</f>
        <v>#NAME?</v>
      </c>
      <c r="L30" s="42" t="e">
        <f aca="false">_xlfn.sumifs(Eventos!$G:$G,Eventos!$F:$F,L$1,Eventos!$D:$D,$B30,Eventos!$E:$E,$B25)</f>
        <v>#NAME?</v>
      </c>
      <c r="M30" s="42" t="e">
        <f aca="false">_xlfn.sumifs(Eventos!$G:$G,Eventos!$F:$F,M$1,Eventos!$D:$D,$B30,Eventos!$E:$E,$B25)</f>
        <v>#NAME?</v>
      </c>
      <c r="N30" s="42" t="e">
        <f aca="false">_xlfn.sumifs(Eventos!$G:$G,Eventos!$F:$F,N$1,Eventos!$D:$D,$B30,Eventos!$E:$E,$B25)</f>
        <v>#NAME?</v>
      </c>
      <c r="O30" s="42" t="e">
        <f aca="false">_xlfn.sumifs(Eventos!$G:$G,Eventos!$F:$F,O$1,Eventos!$D:$D,$B30,Eventos!$E:$E,$B25)</f>
        <v>#NAME?</v>
      </c>
      <c r="P30" s="42" t="e">
        <f aca="false">_xlfn.sumifs(Eventos!$G:$G,Eventos!$F:$F,P$1,Eventos!$D:$D,$B30,Eventos!$E:$E,$B25)</f>
        <v>#NAME?</v>
      </c>
      <c r="Q30" s="42" t="e">
        <f aca="false">_xlfn.sumifs(Eventos!$G:$G,Eventos!$F:$F,Q$1,Eventos!$D:$D,$B30,Eventos!$E:$E,$B25)</f>
        <v>#NAME?</v>
      </c>
      <c r="R30" s="42" t="e">
        <f aca="false">_xlfn.sumifs(Eventos!$G:$G,Eventos!$F:$F,R$1,Eventos!$D:$D,$B30,Eventos!$E:$E,$B25)</f>
        <v>#NAME?</v>
      </c>
      <c r="S30" s="42" t="e">
        <f aca="false">_xlfn.sumifs(Eventos!$G:$G,Eventos!$F:$F,S$1,Eventos!$D:$D,$B30,Eventos!$E:$E,$B25)</f>
        <v>#NAME?</v>
      </c>
      <c r="T30" s="42" t="e">
        <f aca="false">_xlfn.sumifs(Eventos!$G:$G,Eventos!$F:$F,T$1,Eventos!$D:$D,$B30,Eventos!$E:$E,$B25)</f>
        <v>#NAME?</v>
      </c>
      <c r="U30" s="42" t="e">
        <f aca="false">_xlfn.sumifs(Eventos!$G:$G,Eventos!$F:$F,U$1,Eventos!$D:$D,$B30,Eventos!$E:$E,$B25)</f>
        <v>#NAME?</v>
      </c>
      <c r="V30" s="42" t="e">
        <f aca="false">_xlfn.sumifs(Eventos!$G:$G,Eventos!$F:$F,V$1,Eventos!$D:$D,$B30,Eventos!$E:$E,$B25)</f>
        <v>#NAME?</v>
      </c>
      <c r="W30" s="42" t="e">
        <f aca="false">_xlfn.sumifs(Eventos!$G:$G,Eventos!$F:$F,W$1,Eventos!$D:$D,$B30,Eventos!$E:$E,$B25)</f>
        <v>#NAME?</v>
      </c>
      <c r="X30" s="42" t="e">
        <f aca="false">_xlfn.sumifs(Eventos!$G:$G,Eventos!$F:$F,X$1,Eventos!$D:$D,$B30,Eventos!$E:$E,$B25)</f>
        <v>#NAME?</v>
      </c>
      <c r="Y30" s="42" t="e">
        <f aca="false">_xlfn.sumifs(Eventos!$G:$G,Eventos!$F:$F,Y$1,Eventos!$D:$D,$B30,Eventos!$E:$E,$B25)</f>
        <v>#NAME?</v>
      </c>
      <c r="Z30" s="42" t="e">
        <f aca="false">_xlfn.sumifs(Eventos!$G:$G,Eventos!$F:$F,Z$1,Eventos!$D:$D,$B30,Eventos!$E:$E,$B25)</f>
        <v>#NAME?</v>
      </c>
      <c r="AA30" s="42" t="e">
        <f aca="false">_xlfn.sumifs(Eventos!$G:$G,Eventos!$F:$F,AA$1,Eventos!$D:$D,$B30,Eventos!$E:$E,$B25)</f>
        <v>#NAME?</v>
      </c>
      <c r="AB30" s="42" t="e">
        <f aca="false">_xlfn.sumifs(Eventos!$G:$G,Eventos!$F:$F,AB$1,Eventos!$D:$D,$B30,Eventos!$E:$E,$B25)</f>
        <v>#NAME?</v>
      </c>
      <c r="AC30" s="42" t="e">
        <f aca="false">_xlfn.sumifs(Eventos!$G:$G,Eventos!$F:$F,AC$1,Eventos!$D:$D,$B30,Eventos!$E:$E,$B25)</f>
        <v>#NAME?</v>
      </c>
      <c r="AD30" s="42" t="e">
        <f aca="false">_xlfn.sumifs(Eventos!$G:$G,Eventos!$F:$F,AD$1,Eventos!$D:$D,$B30,Eventos!$E:$E,$B25)</f>
        <v>#NAME?</v>
      </c>
      <c r="AE30" s="42" t="e">
        <f aca="false">_xlfn.sumifs(Eventos!$G:$G,Eventos!$F:$F,AE$1,Eventos!$D:$D,$B30,Eventos!$E:$E,$B25)</f>
        <v>#NAME?</v>
      </c>
      <c r="AF30" s="42" t="e">
        <f aca="false">_xlfn.sumifs(Eventos!$G:$G,Eventos!$F:$F,AF$1,Eventos!$D:$D,$B30,Eventos!$E:$E,$B25)</f>
        <v>#NAME?</v>
      </c>
      <c r="AG30" s="42" t="e">
        <f aca="false">_xlfn.sumifs(Eventos!$G:$G,Eventos!$F:$F,AG$1,Eventos!$D:$D,$B30,Eventos!$E:$E,$B25)</f>
        <v>#NAME?</v>
      </c>
      <c r="AH30" s="42" t="e">
        <f aca="false">_xlfn.sumifs(Eventos!$G:$G,Eventos!$F:$F,AH$1,Eventos!$D:$D,$B30,Eventos!$E:$E,$B25)</f>
        <v>#NAME?</v>
      </c>
      <c r="AI30" s="42" t="e">
        <f aca="false">_xlfn.sumifs(Eventos!$G:$G,Eventos!$F:$F,AI$1,Eventos!$D:$D,$B30,Eventos!$E:$E,$B25)</f>
        <v>#NAME?</v>
      </c>
      <c r="AJ30" s="42" t="e">
        <f aca="false">_xlfn.sumifs(Eventos!$G:$G,Eventos!$F:$F,AJ$1,Eventos!$D:$D,$B30,Eventos!$E:$E,$B25)</f>
        <v>#NAME?</v>
      </c>
      <c r="AK30" s="42" t="e">
        <f aca="false">_xlfn.sumifs(Eventos!$G:$G,Eventos!$F:$F,AK$1,Eventos!$D:$D,$B30,Eventos!$E:$E,$B25)</f>
        <v>#NAME?</v>
      </c>
      <c r="AL30" s="42" t="e">
        <f aca="false">_xlfn.sumifs(Eventos!$G:$G,Eventos!$F:$F,AL$1,Eventos!$D:$D,$B30,Eventos!$E:$E,$B25)</f>
        <v>#NAME?</v>
      </c>
      <c r="AM30" s="42" t="e">
        <f aca="false">_xlfn.sumifs(Eventos!$G:$G,Eventos!$F:$F,AM$1,Eventos!$D:$D,$B30,Eventos!$E:$E,$B25)</f>
        <v>#NAME?</v>
      </c>
      <c r="AN30" s="42" t="e">
        <f aca="false">_xlfn.sumifs(Eventos!$G:$G,Eventos!$F:$F,AN$1,Eventos!$D:$D,$B30,Eventos!$E:$E,$B25)</f>
        <v>#NAME?</v>
      </c>
      <c r="AO30" s="42" t="e">
        <f aca="false">_xlfn.sumifs(Eventos!$G:$G,Eventos!$F:$F,AO$1,Eventos!$D:$D,$B30,Eventos!$E:$E,$B25)</f>
        <v>#NAME?</v>
      </c>
      <c r="AP30" s="42" t="e">
        <f aca="false">_xlfn.sumifs(Eventos!$G:$G,Eventos!$F:$F,AP$1,Eventos!$D:$D,$B30,Eventos!$E:$E,$B25)</f>
        <v>#NAME?</v>
      </c>
      <c r="AQ30" s="42" t="e">
        <f aca="false">_xlfn.sumifs(Eventos!$G:$G,Eventos!$F:$F,AQ$1,Eventos!$D:$D,$B30,Eventos!$E:$E,$B25)</f>
        <v>#NAME?</v>
      </c>
      <c r="AR30" s="42" t="e">
        <f aca="false">_xlfn.sumifs(Eventos!$G:$G,Eventos!$F:$F,AR$1,Eventos!$D:$D,$B30,Eventos!$E:$E,$B25)</f>
        <v>#NAME?</v>
      </c>
      <c r="AS30" s="42" t="e">
        <f aca="false">_xlfn.sumifs(Eventos!$G:$G,Eventos!$F:$F,AS$1,Eventos!$D:$D,$B30,Eventos!$E:$E,$B25)</f>
        <v>#NAME?</v>
      </c>
      <c r="AT30" s="42" t="e">
        <f aca="false">_xlfn.sumifs(Eventos!$G:$G,Eventos!$F:$F,AT$1,Eventos!$D:$D,$B30,Eventos!$E:$E,$B25)</f>
        <v>#NAME?</v>
      </c>
      <c r="AU30" s="42" t="e">
        <f aca="false">_xlfn.sumifs(Eventos!$G:$G,Eventos!$F:$F,AU$1,Eventos!$D:$D,$B30,Eventos!$E:$E,$B25)</f>
        <v>#NAME?</v>
      </c>
      <c r="AV30" s="42" t="e">
        <f aca="false">_xlfn.sumifs(Eventos!$G:$G,Eventos!$F:$F,AV$1,Eventos!$D:$D,$B30,Eventos!$E:$E,$B25)</f>
        <v>#NAME?</v>
      </c>
      <c r="AW30" s="42" t="e">
        <f aca="false">_xlfn.sumifs(Eventos!$G:$G,Eventos!$F:$F,AW$1,Eventos!$D:$D,$B30,Eventos!$E:$E,$B25)</f>
        <v>#NAME?</v>
      </c>
      <c r="AX30" s="42" t="e">
        <f aca="false">_xlfn.sumifs(Eventos!$G:$G,Eventos!$F:$F,AX$1,Eventos!$D:$D,$B30,Eventos!$E:$E,$B25)</f>
        <v>#NAME?</v>
      </c>
      <c r="AY30" s="42" t="e">
        <f aca="false">_xlfn.sumifs(Eventos!$G:$G,Eventos!$F:$F,AY$1,Eventos!$D:$D,$B30,Eventos!$E:$E,$B25)</f>
        <v>#NAME?</v>
      </c>
      <c r="AZ30" s="42" t="e">
        <f aca="false">_xlfn.sumifs(Eventos!$G:$G,Eventos!$F:$F,AZ$1,Eventos!$D:$D,$B30,Eventos!$E:$E,$B25)</f>
        <v>#NAME?</v>
      </c>
      <c r="BA30" s="42" t="e">
        <f aca="false">_xlfn.sumifs(Eventos!$G:$G,Eventos!$F:$F,BA$1,Eventos!$D:$D,$B30,Eventos!$E:$E,$B25)</f>
        <v>#NAME?</v>
      </c>
      <c r="BB30" s="42" t="e">
        <f aca="false">_xlfn.sumifs(Eventos!$G:$G,Eventos!$F:$F,BB$1,Eventos!$D:$D,$B30,Eventos!$E:$E,$B25)</f>
        <v>#NAME?</v>
      </c>
      <c r="BC30" s="42" t="e">
        <f aca="false">_xlfn.sumifs(Eventos!$G:$G,Eventos!$F:$F,BC$1,Eventos!$D:$D,$B30,Eventos!$E:$E,$B25)</f>
        <v>#NAME?</v>
      </c>
      <c r="BD30" s="42" t="e">
        <f aca="false">_xlfn.sumifs(Eventos!$G:$G,Eventos!$F:$F,BD$1,Eventos!$D:$D,$B30,Eventos!$E:$E,$B25)</f>
        <v>#NAME?</v>
      </c>
      <c r="BE30" s="42" t="e">
        <f aca="false">_xlfn.sumifs(Eventos!$G:$G,Eventos!$F:$F,BE$1,Eventos!$D:$D,$B30,Eventos!$E:$E,$B25)</f>
        <v>#NAME?</v>
      </c>
      <c r="BF30" s="42" t="e">
        <f aca="false">_xlfn.sumifs(Eventos!$G:$G,Eventos!$F:$F,BF$1,Eventos!$D:$D,$B30,Eventos!$E:$E,$B25)</f>
        <v>#NAME?</v>
      </c>
      <c r="BG30" s="42" t="e">
        <f aca="false">_xlfn.sumifs(Eventos!$G:$G,Eventos!$F:$F,BG$1,Eventos!$D:$D,$B30,Eventos!$E:$E,$B25)</f>
        <v>#NAME?</v>
      </c>
      <c r="BH30" s="42" t="e">
        <f aca="false">_xlfn.sumifs(Eventos!$G:$G,Eventos!$F:$F,BH$1,Eventos!$D:$D,$B30,Eventos!$E:$E,$B25)</f>
        <v>#NAME?</v>
      </c>
      <c r="BI30" s="42" t="e">
        <f aca="false">_xlfn.sumifs(Eventos!$G:$G,Eventos!$F:$F,BI$1,Eventos!$D:$D,$B30,Eventos!$E:$E,$B25)</f>
        <v>#NAME?</v>
      </c>
      <c r="BJ30" s="42" t="e">
        <f aca="false">_xlfn.sumifs(Eventos!$G:$G,Eventos!$F:$F,BJ$1,Eventos!$D:$D,$B30,Eventos!$E:$E,$B25)</f>
        <v>#NAME?</v>
      </c>
      <c r="BK30" s="42" t="e">
        <f aca="false">_xlfn.sumifs(Eventos!$G:$G,Eventos!$F:$F,BK$1,Eventos!$D:$D,$B30,Eventos!$E:$E,$B25)</f>
        <v>#NAME?</v>
      </c>
      <c r="BL30" s="42" t="e">
        <f aca="false">_xlfn.sumifs(Eventos!$G:$G,Eventos!$F:$F,BL$1,Eventos!$D:$D,$B30,Eventos!$E:$E,$B25)</f>
        <v>#NAME?</v>
      </c>
      <c r="BM30" s="42" t="e">
        <f aca="false">_xlfn.sumifs(Eventos!$G:$G,Eventos!$F:$F,BM$1,Eventos!$D:$D,$B30,Eventos!$E:$E,$B25)</f>
        <v>#NAME?</v>
      </c>
      <c r="BN30" s="42" t="e">
        <f aca="false">_xlfn.sumifs(Eventos!$G:$G,Eventos!$F:$F,BN$1,Eventos!$D:$D,$B30,Eventos!$E:$E,$B25)</f>
        <v>#NAME?</v>
      </c>
      <c r="BO30" s="42" t="e">
        <f aca="false">_xlfn.sumifs(Eventos!$G:$G,Eventos!$F:$F,BO$1,Eventos!$D:$D,$B30,Eventos!$E:$E,$B25)</f>
        <v>#NAME?</v>
      </c>
      <c r="BP30" s="42" t="e">
        <f aca="false">_xlfn.sumifs(Eventos!$G:$G,Eventos!$F:$F,BP$1,Eventos!$D:$D,$B30,Eventos!$E:$E,$B25)</f>
        <v>#NAME?</v>
      </c>
      <c r="BQ30" s="42" t="e">
        <f aca="false">_xlfn.sumifs(Eventos!$G:$G,Eventos!$F:$F,BQ$1,Eventos!$D:$D,$B30,Eventos!$E:$E,$B25)</f>
        <v>#NAME?</v>
      </c>
      <c r="BR30" s="42" t="e">
        <f aca="false">_xlfn.sumifs(Eventos!$G:$G,Eventos!$F:$F,BR$1,Eventos!$D:$D,$B30,Eventos!$E:$E,$B25)</f>
        <v>#NAME?</v>
      </c>
      <c r="BS30" s="42" t="e">
        <f aca="false">_xlfn.sumifs(Eventos!$G:$G,Eventos!$F:$F,BS$1,Eventos!$D:$D,$B30,Eventos!$E:$E,$B25)</f>
        <v>#NAME?</v>
      </c>
      <c r="BT30" s="42" t="e">
        <f aca="false">_xlfn.sumifs(Eventos!$G:$G,Eventos!$F:$F,BT$1,Eventos!$D:$D,$B30,Eventos!$E:$E,$B25)</f>
        <v>#NAME?</v>
      </c>
      <c r="BU30" s="42" t="e">
        <f aca="false">_xlfn.sumifs(Eventos!$G:$G,Eventos!$F:$F,BU$1,Eventos!$D:$D,$B30,Eventos!$E:$E,$B25)</f>
        <v>#NAME?</v>
      </c>
      <c r="BV30" s="42" t="e">
        <f aca="false">_xlfn.sumifs(Eventos!$G:$G,Eventos!$F:$F,BV$1,Eventos!$D:$D,$B30,Eventos!$E:$E,$B25)</f>
        <v>#NAME?</v>
      </c>
      <c r="BW30" s="42" t="e">
        <f aca="false">_xlfn.sumifs(Eventos!$G:$G,Eventos!$F:$F,BW$1,Eventos!$D:$D,$B30,Eventos!$E:$E,$B25)</f>
        <v>#NAME?</v>
      </c>
      <c r="BX30" s="42" t="e">
        <f aca="false">_xlfn.sumifs(Eventos!$G:$G,Eventos!$F:$F,BX$1,Eventos!$D:$D,$B30,Eventos!$E:$E,$B25)</f>
        <v>#NAME?</v>
      </c>
      <c r="BY30" s="42" t="e">
        <f aca="false">_xlfn.sumifs(Eventos!$G:$G,Eventos!$F:$F,BY$1,Eventos!$D:$D,$B30,Eventos!$E:$E,$B25)</f>
        <v>#NAME?</v>
      </c>
      <c r="BZ30" s="42" t="e">
        <f aca="false">_xlfn.sumifs(Eventos!$G:$G,Eventos!$F:$F,BZ$1,Eventos!$D:$D,$B30,Eventos!$E:$E,$B25)</f>
        <v>#NAME?</v>
      </c>
      <c r="CA30" s="42" t="e">
        <f aca="false">_xlfn.sumifs(Eventos!$G:$G,Eventos!$F:$F,CA$1,Eventos!$D:$D,$B30,Eventos!$E:$E,$B25)</f>
        <v>#NAME?</v>
      </c>
      <c r="CB30" s="42" t="e">
        <f aca="false">_xlfn.sumifs(Eventos!$G:$G,Eventos!$F:$F,CB$1,Eventos!$D:$D,$B30,Eventos!$E:$E,$B25)</f>
        <v>#NAME?</v>
      </c>
      <c r="CC30" s="42" t="e">
        <f aca="false">_xlfn.sumifs(Eventos!$G:$G,Eventos!$F:$F,CC$1,Eventos!$D:$D,$B30,Eventos!$E:$E,$B25)</f>
        <v>#NAME?</v>
      </c>
      <c r="CD30" s="42" t="e">
        <f aca="false">_xlfn.sumifs(Eventos!$G:$G,Eventos!$F:$F,CD$1,Eventos!$D:$D,$B30,Eventos!$E:$E,$B25)</f>
        <v>#NAME?</v>
      </c>
      <c r="CE30" s="42" t="e">
        <f aca="false">_xlfn.sumifs(Eventos!$G:$G,Eventos!$F:$F,CE$1,Eventos!$D:$D,$B30,Eventos!$E:$E,$B25)</f>
        <v>#NAME?</v>
      </c>
      <c r="CF30" s="42" t="e">
        <f aca="false">_xlfn.sumifs(Eventos!$G:$G,Eventos!$F:$F,CF$1,Eventos!$D:$D,$B30,Eventos!$E:$E,$B25)</f>
        <v>#NAME?</v>
      </c>
      <c r="CG30" s="42" t="e">
        <f aca="false">_xlfn.sumifs(Eventos!$G:$G,Eventos!$F:$F,CG$1,Eventos!$D:$D,$B30,Eventos!$E:$E,$B25)</f>
        <v>#NAME?</v>
      </c>
      <c r="CH30" s="42" t="e">
        <f aca="false">_xlfn.sumifs(Eventos!$G:$G,Eventos!$F:$F,CH$1,Eventos!$D:$D,$B30,Eventos!$E:$E,$B25)</f>
        <v>#NAME?</v>
      </c>
      <c r="CI30" s="42" t="e">
        <f aca="false">_xlfn.sumifs(Eventos!$G:$G,Eventos!$F:$F,CI$1,Eventos!$D:$D,$B30,Eventos!$E:$E,$B25)</f>
        <v>#NAME?</v>
      </c>
      <c r="CJ30" s="42" t="e">
        <f aca="false">_xlfn.sumifs(Eventos!$G:$G,Eventos!$F:$F,CJ$1,Eventos!$D:$D,$B30,Eventos!$E:$E,$B25)</f>
        <v>#NAME?</v>
      </c>
      <c r="CK30" s="42" t="e">
        <f aca="false">_xlfn.sumifs(Eventos!$G:$G,Eventos!$F:$F,CK$1,Eventos!$D:$D,$B30,Eventos!$E:$E,$B25)</f>
        <v>#NAME?</v>
      </c>
      <c r="CL30" s="42" t="e">
        <f aca="false">_xlfn.sumifs(Eventos!$G:$G,Eventos!$F:$F,CL$1,Eventos!$D:$D,$B30,Eventos!$E:$E,$B25)</f>
        <v>#NAME?</v>
      </c>
      <c r="CM30" s="42" t="e">
        <f aca="false">_xlfn.sumifs(Eventos!$G:$G,Eventos!$F:$F,CM$1,Eventos!$D:$D,$B30,Eventos!$E:$E,$B25)</f>
        <v>#NAME?</v>
      </c>
      <c r="CN30" s="42" t="e">
        <f aca="false">_xlfn.sumifs(Eventos!$G:$G,Eventos!$F:$F,CN$1,Eventos!$D:$D,$B30,Eventos!$E:$E,$B25)</f>
        <v>#NAME?</v>
      </c>
      <c r="CO30" s="42" t="e">
        <f aca="false">_xlfn.sumifs(Eventos!$G:$G,Eventos!$F:$F,CO$1,Eventos!$D:$D,$B30,Eventos!$E:$E,$B25)</f>
        <v>#NAME?</v>
      </c>
      <c r="CP30" s="42" t="e">
        <f aca="false">_xlfn.sumifs(Eventos!$G:$G,Eventos!$F:$F,CP$1,Eventos!$D:$D,$B30,Eventos!$E:$E,$B25)</f>
        <v>#NAME?</v>
      </c>
      <c r="CQ30" s="42" t="e">
        <f aca="false">_xlfn.sumifs(Eventos!$G:$G,Eventos!$F:$F,CQ$1,Eventos!$D:$D,$B30,Eventos!$E:$E,$B25)</f>
        <v>#NAME?</v>
      </c>
      <c r="CR30" s="42" t="e">
        <f aca="false">_xlfn.sumifs(Eventos!$G:$G,Eventos!$F:$F,CR$1,Eventos!$D:$D,$B30,Eventos!$E:$E,$B25)</f>
        <v>#NAME?</v>
      </c>
      <c r="CS30" s="42" t="e">
        <f aca="false">_xlfn.sumifs(Eventos!$G:$G,Eventos!$F:$F,CS$1,Eventos!$D:$D,$B30,Eventos!$E:$E,$B25)</f>
        <v>#NAME?</v>
      </c>
      <c r="CT30" s="42" t="e">
        <f aca="false">_xlfn.sumifs(Eventos!$G:$G,Eventos!$F:$F,CT$1,Eventos!$D:$D,$B30,Eventos!$E:$E,$B25)</f>
        <v>#NAME?</v>
      </c>
    </row>
    <row r="31" customFormat="false" ht="15" hidden="false" customHeight="true" outlineLevel="1" collapsed="false">
      <c r="A31" s="43" t="s">
        <v>43</v>
      </c>
      <c r="B31" s="43" t="s">
        <v>44</v>
      </c>
      <c r="C31" s="44" t="e">
        <f aca="false">_xlfn.sumifs(Eventos!$G:$G,Eventos!$F:$F,C$1,Eventos!$D:$D,$B31,Eventos!$E:$E,$B25)</f>
        <v>#NAME?</v>
      </c>
      <c r="D31" s="44" t="e">
        <f aca="false">_xlfn.sumifs(Eventos!$G:$G,Eventos!$F:$F,D$1,Eventos!$D:$D,$B31,Eventos!$E:$E,$B25)</f>
        <v>#NAME?</v>
      </c>
      <c r="E31" s="44" t="e">
        <f aca="false">_xlfn.sumifs(Eventos!$G:$G,Eventos!$F:$F,E$1,Eventos!$D:$D,$B31,Eventos!$E:$E,$B25)</f>
        <v>#NAME?</v>
      </c>
      <c r="F31" s="44" t="e">
        <f aca="false">_xlfn.sumifs(Eventos!$G:$G,Eventos!$F:$F,F$1,Eventos!$D:$D,$B31,Eventos!$E:$E,$B25)</f>
        <v>#NAME?</v>
      </c>
      <c r="G31" s="44" t="e">
        <f aca="false">_xlfn.sumifs(Eventos!$G:$G,Eventos!$F:$F,G$1,Eventos!$D:$D,$B31,Eventos!$E:$E,$B25)</f>
        <v>#NAME?</v>
      </c>
      <c r="H31" s="44" t="e">
        <f aca="false">_xlfn.sumifs(Eventos!$G:$G,Eventos!$F:$F,H$1,Eventos!$D:$D,$B31,Eventos!$E:$E,$B25)</f>
        <v>#NAME?</v>
      </c>
      <c r="I31" s="44" t="e">
        <f aca="false">_xlfn.sumifs(Eventos!$G:$G,Eventos!$F:$F,I$1,Eventos!$D:$D,$B31,Eventos!$E:$E,$B25)</f>
        <v>#NAME?</v>
      </c>
      <c r="J31" s="44" t="e">
        <f aca="false">_xlfn.sumifs(Eventos!$G:$G,Eventos!$F:$F,J$1,Eventos!$D:$D,$B31,Eventos!$E:$E,$B25)</f>
        <v>#NAME?</v>
      </c>
      <c r="K31" s="44" t="e">
        <f aca="false">_xlfn.sumifs(Eventos!$G:$G,Eventos!$F:$F,K$1,Eventos!$D:$D,$B31,Eventos!$E:$E,$B25)</f>
        <v>#NAME?</v>
      </c>
      <c r="L31" s="44" t="e">
        <f aca="false">_xlfn.sumifs(Eventos!$G:$G,Eventos!$F:$F,L$1,Eventos!$D:$D,$B31,Eventos!$E:$E,$B25)</f>
        <v>#NAME?</v>
      </c>
      <c r="M31" s="44" t="e">
        <f aca="false">_xlfn.sumifs(Eventos!$G:$G,Eventos!$F:$F,M$1,Eventos!$D:$D,$B31,Eventos!$E:$E,$B25)</f>
        <v>#NAME?</v>
      </c>
      <c r="N31" s="44" t="e">
        <f aca="false">_xlfn.sumifs(Eventos!$G:$G,Eventos!$F:$F,N$1,Eventos!$D:$D,$B31,Eventos!$E:$E,$B25)</f>
        <v>#NAME?</v>
      </c>
      <c r="O31" s="44" t="e">
        <f aca="false">_xlfn.sumifs(Eventos!$G:$G,Eventos!$F:$F,O$1,Eventos!$D:$D,$B31,Eventos!$E:$E,$B25)</f>
        <v>#NAME?</v>
      </c>
      <c r="P31" s="44" t="e">
        <f aca="false">_xlfn.sumifs(Eventos!$G:$G,Eventos!$F:$F,P$1,Eventos!$D:$D,$B31,Eventos!$E:$E,$B25)</f>
        <v>#NAME?</v>
      </c>
      <c r="Q31" s="44" t="e">
        <f aca="false">_xlfn.sumifs(Eventos!$G:$G,Eventos!$F:$F,Q$1,Eventos!$D:$D,$B31,Eventos!$E:$E,$B25)</f>
        <v>#NAME?</v>
      </c>
      <c r="R31" s="44" t="e">
        <f aca="false">_xlfn.sumifs(Eventos!$G:$G,Eventos!$F:$F,R$1,Eventos!$D:$D,$B31,Eventos!$E:$E,$B25)</f>
        <v>#NAME?</v>
      </c>
      <c r="S31" s="44" t="e">
        <f aca="false">_xlfn.sumifs(Eventos!$G:$G,Eventos!$F:$F,S$1,Eventos!$D:$D,$B31,Eventos!$E:$E,$B25)</f>
        <v>#NAME?</v>
      </c>
      <c r="T31" s="44" t="e">
        <f aca="false">_xlfn.sumifs(Eventos!$G:$G,Eventos!$F:$F,T$1,Eventos!$D:$D,$B31,Eventos!$E:$E,$B25)</f>
        <v>#NAME?</v>
      </c>
      <c r="U31" s="44" t="e">
        <f aca="false">_xlfn.sumifs(Eventos!$G:$G,Eventos!$F:$F,U$1,Eventos!$D:$D,$B31,Eventos!$E:$E,$B25)</f>
        <v>#NAME?</v>
      </c>
      <c r="V31" s="44" t="e">
        <f aca="false">_xlfn.sumifs(Eventos!$G:$G,Eventos!$F:$F,V$1,Eventos!$D:$D,$B31,Eventos!$E:$E,$B25)</f>
        <v>#NAME?</v>
      </c>
      <c r="W31" s="44" t="e">
        <f aca="false">_xlfn.sumifs(Eventos!$G:$G,Eventos!$F:$F,W$1,Eventos!$D:$D,$B31,Eventos!$E:$E,$B25)</f>
        <v>#NAME?</v>
      </c>
      <c r="X31" s="44" t="e">
        <f aca="false">_xlfn.sumifs(Eventos!$G:$G,Eventos!$F:$F,X$1,Eventos!$D:$D,$B31,Eventos!$E:$E,$B25)</f>
        <v>#NAME?</v>
      </c>
      <c r="Y31" s="44" t="e">
        <f aca="false">_xlfn.sumifs(Eventos!$G:$G,Eventos!$F:$F,Y$1,Eventos!$D:$D,$B31,Eventos!$E:$E,$B25)</f>
        <v>#NAME?</v>
      </c>
      <c r="Z31" s="44" t="e">
        <f aca="false">_xlfn.sumifs(Eventos!$G:$G,Eventos!$F:$F,Z$1,Eventos!$D:$D,$B31,Eventos!$E:$E,$B25)</f>
        <v>#NAME?</v>
      </c>
      <c r="AA31" s="44" t="e">
        <f aca="false">_xlfn.sumifs(Eventos!$G:$G,Eventos!$F:$F,AA$1,Eventos!$D:$D,$B31,Eventos!$E:$E,$B25)</f>
        <v>#NAME?</v>
      </c>
      <c r="AB31" s="44" t="e">
        <f aca="false">_xlfn.sumifs(Eventos!$G:$G,Eventos!$F:$F,AB$1,Eventos!$D:$D,$B31,Eventos!$E:$E,$B25)</f>
        <v>#NAME?</v>
      </c>
      <c r="AC31" s="44" t="e">
        <f aca="false">_xlfn.sumifs(Eventos!$G:$G,Eventos!$F:$F,AC$1,Eventos!$D:$D,$B31,Eventos!$E:$E,$B25)</f>
        <v>#NAME?</v>
      </c>
      <c r="AD31" s="44" t="e">
        <f aca="false">_xlfn.sumifs(Eventos!$G:$G,Eventos!$F:$F,AD$1,Eventos!$D:$D,$B31,Eventos!$E:$E,$B25)</f>
        <v>#NAME?</v>
      </c>
      <c r="AE31" s="44" t="e">
        <f aca="false">_xlfn.sumifs(Eventos!$G:$G,Eventos!$F:$F,AE$1,Eventos!$D:$D,$B31,Eventos!$E:$E,$B25)</f>
        <v>#NAME?</v>
      </c>
      <c r="AF31" s="44" t="e">
        <f aca="false">_xlfn.sumifs(Eventos!$G:$G,Eventos!$F:$F,AF$1,Eventos!$D:$D,$B31,Eventos!$E:$E,$B25)</f>
        <v>#NAME?</v>
      </c>
      <c r="AG31" s="44" t="e">
        <f aca="false">_xlfn.sumifs(Eventos!$G:$G,Eventos!$F:$F,AG$1,Eventos!$D:$D,$B31,Eventos!$E:$E,$B25)</f>
        <v>#NAME?</v>
      </c>
      <c r="AH31" s="44" t="e">
        <f aca="false">_xlfn.sumifs(Eventos!$G:$G,Eventos!$F:$F,AH$1,Eventos!$D:$D,$B31,Eventos!$E:$E,$B25)</f>
        <v>#NAME?</v>
      </c>
      <c r="AI31" s="44" t="e">
        <f aca="false">_xlfn.sumifs(Eventos!$G:$G,Eventos!$F:$F,AI$1,Eventos!$D:$D,$B31,Eventos!$E:$E,$B25)</f>
        <v>#NAME?</v>
      </c>
      <c r="AJ31" s="44" t="e">
        <f aca="false">_xlfn.sumifs(Eventos!$G:$G,Eventos!$F:$F,AJ$1,Eventos!$D:$D,$B31,Eventos!$E:$E,$B25)</f>
        <v>#NAME?</v>
      </c>
      <c r="AK31" s="44" t="e">
        <f aca="false">_xlfn.sumifs(Eventos!$G:$G,Eventos!$F:$F,AK$1,Eventos!$D:$D,$B31,Eventos!$E:$E,$B25)</f>
        <v>#NAME?</v>
      </c>
      <c r="AL31" s="44" t="e">
        <f aca="false">_xlfn.sumifs(Eventos!$G:$G,Eventos!$F:$F,AL$1,Eventos!$D:$D,$B31,Eventos!$E:$E,$B25)</f>
        <v>#NAME?</v>
      </c>
      <c r="AM31" s="44" t="e">
        <f aca="false">_xlfn.sumifs(Eventos!$G:$G,Eventos!$F:$F,AM$1,Eventos!$D:$D,$B31,Eventos!$E:$E,$B25)</f>
        <v>#NAME?</v>
      </c>
      <c r="AN31" s="44" t="e">
        <f aca="false">_xlfn.sumifs(Eventos!$G:$G,Eventos!$F:$F,AN$1,Eventos!$D:$D,$B31,Eventos!$E:$E,$B25)</f>
        <v>#NAME?</v>
      </c>
      <c r="AO31" s="44" t="e">
        <f aca="false">_xlfn.sumifs(Eventos!$G:$G,Eventos!$F:$F,AO$1,Eventos!$D:$D,$B31,Eventos!$E:$E,$B25)</f>
        <v>#NAME?</v>
      </c>
      <c r="AP31" s="44" t="e">
        <f aca="false">_xlfn.sumifs(Eventos!$G:$G,Eventos!$F:$F,AP$1,Eventos!$D:$D,$B31,Eventos!$E:$E,$B25)</f>
        <v>#NAME?</v>
      </c>
      <c r="AQ31" s="44" t="e">
        <f aca="false">_xlfn.sumifs(Eventos!$G:$G,Eventos!$F:$F,AQ$1,Eventos!$D:$D,$B31,Eventos!$E:$E,$B25)</f>
        <v>#NAME?</v>
      </c>
      <c r="AR31" s="44" t="e">
        <f aca="false">_xlfn.sumifs(Eventos!$G:$G,Eventos!$F:$F,AR$1,Eventos!$D:$D,$B31,Eventos!$E:$E,$B25)</f>
        <v>#NAME?</v>
      </c>
      <c r="AS31" s="44" t="e">
        <f aca="false">_xlfn.sumifs(Eventos!$G:$G,Eventos!$F:$F,AS$1,Eventos!$D:$D,$B31,Eventos!$E:$E,$B25)</f>
        <v>#NAME?</v>
      </c>
      <c r="AT31" s="44" t="e">
        <f aca="false">_xlfn.sumifs(Eventos!$G:$G,Eventos!$F:$F,AT$1,Eventos!$D:$D,$B31,Eventos!$E:$E,$B25)</f>
        <v>#NAME?</v>
      </c>
      <c r="AU31" s="44" t="e">
        <f aca="false">_xlfn.sumifs(Eventos!$G:$G,Eventos!$F:$F,AU$1,Eventos!$D:$D,$B31,Eventos!$E:$E,$B25)</f>
        <v>#NAME?</v>
      </c>
      <c r="AV31" s="44" t="e">
        <f aca="false">_xlfn.sumifs(Eventos!$G:$G,Eventos!$F:$F,AV$1,Eventos!$D:$D,$B31,Eventos!$E:$E,$B25)</f>
        <v>#NAME?</v>
      </c>
      <c r="AW31" s="44" t="e">
        <f aca="false">_xlfn.sumifs(Eventos!$G:$G,Eventos!$F:$F,AW$1,Eventos!$D:$D,$B31,Eventos!$E:$E,$B25)</f>
        <v>#NAME?</v>
      </c>
      <c r="AX31" s="44" t="e">
        <f aca="false">_xlfn.sumifs(Eventos!$G:$G,Eventos!$F:$F,AX$1,Eventos!$D:$D,$B31,Eventos!$E:$E,$B25)</f>
        <v>#NAME?</v>
      </c>
      <c r="AY31" s="44" t="e">
        <f aca="false">_xlfn.sumifs(Eventos!$G:$G,Eventos!$F:$F,AY$1,Eventos!$D:$D,$B31,Eventos!$E:$E,$B25)</f>
        <v>#NAME?</v>
      </c>
      <c r="AZ31" s="44" t="e">
        <f aca="false">_xlfn.sumifs(Eventos!$G:$G,Eventos!$F:$F,AZ$1,Eventos!$D:$D,$B31,Eventos!$E:$E,$B25)</f>
        <v>#NAME?</v>
      </c>
      <c r="BA31" s="44" t="e">
        <f aca="false">_xlfn.sumifs(Eventos!$G:$G,Eventos!$F:$F,BA$1,Eventos!$D:$D,$B31,Eventos!$E:$E,$B25)</f>
        <v>#NAME?</v>
      </c>
      <c r="BB31" s="44" t="e">
        <f aca="false">_xlfn.sumifs(Eventos!$G:$G,Eventos!$F:$F,BB$1,Eventos!$D:$D,$B31,Eventos!$E:$E,$B25)</f>
        <v>#NAME?</v>
      </c>
      <c r="BC31" s="44" t="e">
        <f aca="false">_xlfn.sumifs(Eventos!$G:$G,Eventos!$F:$F,BC$1,Eventos!$D:$D,$B31,Eventos!$E:$E,$B25)</f>
        <v>#NAME?</v>
      </c>
      <c r="BD31" s="44" t="e">
        <f aca="false">_xlfn.sumifs(Eventos!$G:$G,Eventos!$F:$F,BD$1,Eventos!$D:$D,$B31,Eventos!$E:$E,$B25)</f>
        <v>#NAME?</v>
      </c>
      <c r="BE31" s="44" t="e">
        <f aca="false">_xlfn.sumifs(Eventos!$G:$G,Eventos!$F:$F,BE$1,Eventos!$D:$D,$B31,Eventos!$E:$E,$B25)</f>
        <v>#NAME?</v>
      </c>
      <c r="BF31" s="44" t="e">
        <f aca="false">_xlfn.sumifs(Eventos!$G:$G,Eventos!$F:$F,BF$1,Eventos!$D:$D,$B31,Eventos!$E:$E,$B25)</f>
        <v>#NAME?</v>
      </c>
      <c r="BG31" s="44" t="e">
        <f aca="false">_xlfn.sumifs(Eventos!$G:$G,Eventos!$F:$F,BG$1,Eventos!$D:$D,$B31,Eventos!$E:$E,$B25)</f>
        <v>#NAME?</v>
      </c>
      <c r="BH31" s="44" t="e">
        <f aca="false">_xlfn.sumifs(Eventos!$G:$G,Eventos!$F:$F,BH$1,Eventos!$D:$D,$B31,Eventos!$E:$E,$B25)</f>
        <v>#NAME?</v>
      </c>
      <c r="BI31" s="44" t="e">
        <f aca="false">_xlfn.sumifs(Eventos!$G:$G,Eventos!$F:$F,BI$1,Eventos!$D:$D,$B31,Eventos!$E:$E,$B25)</f>
        <v>#NAME?</v>
      </c>
      <c r="BJ31" s="44" t="e">
        <f aca="false">_xlfn.sumifs(Eventos!$G:$G,Eventos!$F:$F,BJ$1,Eventos!$D:$D,$B31,Eventos!$E:$E,$B25)</f>
        <v>#NAME?</v>
      </c>
      <c r="BK31" s="44" t="e">
        <f aca="false">_xlfn.sumifs(Eventos!$G:$G,Eventos!$F:$F,BK$1,Eventos!$D:$D,$B31,Eventos!$E:$E,$B25)</f>
        <v>#NAME?</v>
      </c>
      <c r="BL31" s="44" t="e">
        <f aca="false">_xlfn.sumifs(Eventos!$G:$G,Eventos!$F:$F,BL$1,Eventos!$D:$D,$B31,Eventos!$E:$E,$B25)</f>
        <v>#NAME?</v>
      </c>
      <c r="BM31" s="44" t="e">
        <f aca="false">_xlfn.sumifs(Eventos!$G:$G,Eventos!$F:$F,BM$1,Eventos!$D:$D,$B31,Eventos!$E:$E,$B25)</f>
        <v>#NAME?</v>
      </c>
      <c r="BN31" s="44" t="e">
        <f aca="false">_xlfn.sumifs(Eventos!$G:$G,Eventos!$F:$F,BN$1,Eventos!$D:$D,$B31,Eventos!$E:$E,$B25)</f>
        <v>#NAME?</v>
      </c>
      <c r="BO31" s="44" t="e">
        <f aca="false">_xlfn.sumifs(Eventos!$G:$G,Eventos!$F:$F,BO$1,Eventos!$D:$D,$B31,Eventos!$E:$E,$B25)</f>
        <v>#NAME?</v>
      </c>
      <c r="BP31" s="44" t="e">
        <f aca="false">_xlfn.sumifs(Eventos!$G:$G,Eventos!$F:$F,BP$1,Eventos!$D:$D,$B31,Eventos!$E:$E,$B25)</f>
        <v>#NAME?</v>
      </c>
      <c r="BQ31" s="44" t="e">
        <f aca="false">_xlfn.sumifs(Eventos!$G:$G,Eventos!$F:$F,BQ$1,Eventos!$D:$D,$B31,Eventos!$E:$E,$B25)</f>
        <v>#NAME?</v>
      </c>
      <c r="BR31" s="44" t="e">
        <f aca="false">_xlfn.sumifs(Eventos!$G:$G,Eventos!$F:$F,BR$1,Eventos!$D:$D,$B31,Eventos!$E:$E,$B25)</f>
        <v>#NAME?</v>
      </c>
      <c r="BS31" s="44" t="e">
        <f aca="false">_xlfn.sumifs(Eventos!$G:$G,Eventos!$F:$F,BS$1,Eventos!$D:$D,$B31,Eventos!$E:$E,$B25)</f>
        <v>#NAME?</v>
      </c>
      <c r="BT31" s="44" t="e">
        <f aca="false">_xlfn.sumifs(Eventos!$G:$G,Eventos!$F:$F,BT$1,Eventos!$D:$D,$B31,Eventos!$E:$E,$B25)</f>
        <v>#NAME?</v>
      </c>
      <c r="BU31" s="44" t="e">
        <f aca="false">_xlfn.sumifs(Eventos!$G:$G,Eventos!$F:$F,BU$1,Eventos!$D:$D,$B31,Eventos!$E:$E,$B25)</f>
        <v>#NAME?</v>
      </c>
      <c r="BV31" s="44" t="e">
        <f aca="false">_xlfn.sumifs(Eventos!$G:$G,Eventos!$F:$F,BV$1,Eventos!$D:$D,$B31,Eventos!$E:$E,$B25)</f>
        <v>#NAME?</v>
      </c>
      <c r="BW31" s="44" t="e">
        <f aca="false">_xlfn.sumifs(Eventos!$G:$G,Eventos!$F:$F,BW$1,Eventos!$D:$D,$B31,Eventos!$E:$E,$B25)</f>
        <v>#NAME?</v>
      </c>
      <c r="BX31" s="44" t="e">
        <f aca="false">_xlfn.sumifs(Eventos!$G:$G,Eventos!$F:$F,BX$1,Eventos!$D:$D,$B31,Eventos!$E:$E,$B25)</f>
        <v>#NAME?</v>
      </c>
      <c r="BY31" s="44" t="e">
        <f aca="false">_xlfn.sumifs(Eventos!$G:$G,Eventos!$F:$F,BY$1,Eventos!$D:$D,$B31,Eventos!$E:$E,$B25)</f>
        <v>#NAME?</v>
      </c>
      <c r="BZ31" s="44" t="e">
        <f aca="false">_xlfn.sumifs(Eventos!$G:$G,Eventos!$F:$F,BZ$1,Eventos!$D:$D,$B31,Eventos!$E:$E,$B25)</f>
        <v>#NAME?</v>
      </c>
      <c r="CA31" s="44" t="e">
        <f aca="false">_xlfn.sumifs(Eventos!$G:$G,Eventos!$F:$F,CA$1,Eventos!$D:$D,$B31,Eventos!$E:$E,$B25)</f>
        <v>#NAME?</v>
      </c>
      <c r="CB31" s="44" t="e">
        <f aca="false">_xlfn.sumifs(Eventos!$G:$G,Eventos!$F:$F,CB$1,Eventos!$D:$D,$B31,Eventos!$E:$E,$B25)</f>
        <v>#NAME?</v>
      </c>
      <c r="CC31" s="44" t="e">
        <f aca="false">_xlfn.sumifs(Eventos!$G:$G,Eventos!$F:$F,CC$1,Eventos!$D:$D,$B31,Eventos!$E:$E,$B25)</f>
        <v>#NAME?</v>
      </c>
      <c r="CD31" s="44" t="e">
        <f aca="false">_xlfn.sumifs(Eventos!$G:$G,Eventos!$F:$F,CD$1,Eventos!$D:$D,$B31,Eventos!$E:$E,$B25)</f>
        <v>#NAME?</v>
      </c>
      <c r="CE31" s="44" t="e">
        <f aca="false">_xlfn.sumifs(Eventos!$G:$G,Eventos!$F:$F,CE$1,Eventos!$D:$D,$B31,Eventos!$E:$E,$B25)</f>
        <v>#NAME?</v>
      </c>
      <c r="CF31" s="44" t="e">
        <f aca="false">_xlfn.sumifs(Eventos!$G:$G,Eventos!$F:$F,CF$1,Eventos!$D:$D,$B31,Eventos!$E:$E,$B25)</f>
        <v>#NAME?</v>
      </c>
      <c r="CG31" s="44" t="e">
        <f aca="false">_xlfn.sumifs(Eventos!$G:$G,Eventos!$F:$F,CG$1,Eventos!$D:$D,$B31,Eventos!$E:$E,$B25)</f>
        <v>#NAME?</v>
      </c>
      <c r="CH31" s="44" t="e">
        <f aca="false">_xlfn.sumifs(Eventos!$G:$G,Eventos!$F:$F,CH$1,Eventos!$D:$D,$B31,Eventos!$E:$E,$B25)</f>
        <v>#NAME?</v>
      </c>
      <c r="CI31" s="44" t="e">
        <f aca="false">_xlfn.sumifs(Eventos!$G:$G,Eventos!$F:$F,CI$1,Eventos!$D:$D,$B31,Eventos!$E:$E,$B25)</f>
        <v>#NAME?</v>
      </c>
      <c r="CJ31" s="44" t="e">
        <f aca="false">_xlfn.sumifs(Eventos!$G:$G,Eventos!$F:$F,CJ$1,Eventos!$D:$D,$B31,Eventos!$E:$E,$B25)</f>
        <v>#NAME?</v>
      </c>
      <c r="CK31" s="44" t="e">
        <f aca="false">_xlfn.sumifs(Eventos!$G:$G,Eventos!$F:$F,CK$1,Eventos!$D:$D,$B31,Eventos!$E:$E,$B25)</f>
        <v>#NAME?</v>
      </c>
      <c r="CL31" s="44" t="e">
        <f aca="false">_xlfn.sumifs(Eventos!$G:$G,Eventos!$F:$F,CL$1,Eventos!$D:$D,$B31,Eventos!$E:$E,$B25)</f>
        <v>#NAME?</v>
      </c>
      <c r="CM31" s="44" t="e">
        <f aca="false">_xlfn.sumifs(Eventos!$G:$G,Eventos!$F:$F,CM$1,Eventos!$D:$D,$B31,Eventos!$E:$E,$B25)</f>
        <v>#NAME?</v>
      </c>
      <c r="CN31" s="44" t="e">
        <f aca="false">_xlfn.sumifs(Eventos!$G:$G,Eventos!$F:$F,CN$1,Eventos!$D:$D,$B31,Eventos!$E:$E,$B25)</f>
        <v>#NAME?</v>
      </c>
      <c r="CO31" s="44" t="e">
        <f aca="false">_xlfn.sumifs(Eventos!$G:$G,Eventos!$F:$F,CO$1,Eventos!$D:$D,$B31,Eventos!$E:$E,$B25)</f>
        <v>#NAME?</v>
      </c>
      <c r="CP31" s="44" t="e">
        <f aca="false">_xlfn.sumifs(Eventos!$G:$G,Eventos!$F:$F,CP$1,Eventos!$D:$D,$B31,Eventos!$E:$E,$B25)</f>
        <v>#NAME?</v>
      </c>
      <c r="CQ31" s="44" t="e">
        <f aca="false">_xlfn.sumifs(Eventos!$G:$G,Eventos!$F:$F,CQ$1,Eventos!$D:$D,$B31,Eventos!$E:$E,$B25)</f>
        <v>#NAME?</v>
      </c>
      <c r="CR31" s="44" t="e">
        <f aca="false">_xlfn.sumifs(Eventos!$G:$G,Eventos!$F:$F,CR$1,Eventos!$D:$D,$B31,Eventos!$E:$E,$B25)</f>
        <v>#NAME?</v>
      </c>
      <c r="CS31" s="44" t="e">
        <f aca="false">_xlfn.sumifs(Eventos!$G:$G,Eventos!$F:$F,CS$1,Eventos!$D:$D,$B31,Eventos!$E:$E,$B25)</f>
        <v>#NAME?</v>
      </c>
      <c r="CT31" s="44" t="e">
        <f aca="false">_xlfn.sumifs(Eventos!$G:$G,Eventos!$F:$F,CT$1,Eventos!$D:$D,$B31,Eventos!$E:$E,$B25)</f>
        <v>#NAME?</v>
      </c>
    </row>
    <row r="32" customFormat="false" ht="15" hidden="false" customHeight="true" outlineLevel="1" collapsed="false">
      <c r="A32" s="43" t="s">
        <v>45</v>
      </c>
      <c r="B32" s="43" t="s">
        <v>46</v>
      </c>
      <c r="C32" s="44" t="e">
        <f aca="false">_xlfn.sumifs(Eventos!$G:$G,Eventos!$F:$F,C$1,Eventos!$D:$D,$B32,Eventos!$E:$E,$B25)</f>
        <v>#NAME?</v>
      </c>
      <c r="D32" s="44" t="e">
        <f aca="false">_xlfn.sumifs(Eventos!$G:$G,Eventos!$F:$F,D$1,Eventos!$D:$D,$B32,Eventos!$E:$E,$B25)</f>
        <v>#NAME?</v>
      </c>
      <c r="E32" s="44" t="e">
        <f aca="false">_xlfn.sumifs(Eventos!$G:$G,Eventos!$F:$F,E$1,Eventos!$D:$D,$B32,Eventos!$E:$E,$B25)</f>
        <v>#NAME?</v>
      </c>
      <c r="F32" s="44" t="e">
        <f aca="false">_xlfn.sumifs(Eventos!$G:$G,Eventos!$F:$F,F$1,Eventos!$D:$D,$B32,Eventos!$E:$E,$B25)</f>
        <v>#NAME?</v>
      </c>
      <c r="G32" s="44" t="e">
        <f aca="false">_xlfn.sumifs(Eventos!$G:$G,Eventos!$F:$F,G$1,Eventos!$D:$D,$B32,Eventos!$E:$E,$B25)</f>
        <v>#NAME?</v>
      </c>
      <c r="H32" s="44" t="e">
        <f aca="false">_xlfn.sumifs(Eventos!$G:$G,Eventos!$F:$F,H$1,Eventos!$D:$D,$B32,Eventos!$E:$E,$B25)</f>
        <v>#NAME?</v>
      </c>
      <c r="I32" s="44" t="e">
        <f aca="false">_xlfn.sumifs(Eventos!$G:$G,Eventos!$F:$F,I$1,Eventos!$D:$D,$B32,Eventos!$E:$E,$B25)</f>
        <v>#NAME?</v>
      </c>
      <c r="J32" s="44" t="e">
        <f aca="false">_xlfn.sumifs(Eventos!$G:$G,Eventos!$F:$F,J$1,Eventos!$D:$D,$B32,Eventos!$E:$E,$B25)</f>
        <v>#NAME?</v>
      </c>
      <c r="K32" s="44" t="e">
        <f aca="false">_xlfn.sumifs(Eventos!$G:$G,Eventos!$F:$F,K$1,Eventos!$D:$D,$B32,Eventos!$E:$E,$B25)</f>
        <v>#NAME?</v>
      </c>
      <c r="L32" s="44" t="e">
        <f aca="false">_xlfn.sumifs(Eventos!$G:$G,Eventos!$F:$F,L$1,Eventos!$D:$D,$B32,Eventos!$E:$E,$B25)</f>
        <v>#NAME?</v>
      </c>
      <c r="M32" s="44" t="e">
        <f aca="false">_xlfn.sumifs(Eventos!$G:$G,Eventos!$F:$F,M$1,Eventos!$D:$D,$B32,Eventos!$E:$E,$B25)</f>
        <v>#NAME?</v>
      </c>
      <c r="N32" s="44" t="e">
        <f aca="false">_xlfn.sumifs(Eventos!$G:$G,Eventos!$F:$F,N$1,Eventos!$D:$D,$B32,Eventos!$E:$E,$B25)</f>
        <v>#NAME?</v>
      </c>
      <c r="O32" s="44" t="e">
        <f aca="false">_xlfn.sumifs(Eventos!$G:$G,Eventos!$F:$F,O$1,Eventos!$D:$D,$B32,Eventos!$E:$E,$B25)</f>
        <v>#NAME?</v>
      </c>
      <c r="P32" s="44" t="e">
        <f aca="false">_xlfn.sumifs(Eventos!$G:$G,Eventos!$F:$F,P$1,Eventos!$D:$D,$B32,Eventos!$E:$E,$B25)</f>
        <v>#NAME?</v>
      </c>
      <c r="Q32" s="44" t="e">
        <f aca="false">_xlfn.sumifs(Eventos!$G:$G,Eventos!$F:$F,Q$1,Eventos!$D:$D,$B32,Eventos!$E:$E,$B25)</f>
        <v>#NAME?</v>
      </c>
      <c r="R32" s="44" t="e">
        <f aca="false">_xlfn.sumifs(Eventos!$G:$G,Eventos!$F:$F,R$1,Eventos!$D:$D,$B32,Eventos!$E:$E,$B25)</f>
        <v>#NAME?</v>
      </c>
      <c r="S32" s="44" t="e">
        <f aca="false">_xlfn.sumifs(Eventos!$G:$G,Eventos!$F:$F,S$1,Eventos!$D:$D,$B32,Eventos!$E:$E,$B25)</f>
        <v>#NAME?</v>
      </c>
      <c r="T32" s="44" t="e">
        <f aca="false">_xlfn.sumifs(Eventos!$G:$G,Eventos!$F:$F,T$1,Eventos!$D:$D,$B32,Eventos!$E:$E,$B25)</f>
        <v>#NAME?</v>
      </c>
      <c r="U32" s="44" t="e">
        <f aca="false">_xlfn.sumifs(Eventos!$G:$G,Eventos!$F:$F,U$1,Eventos!$D:$D,$B32,Eventos!$E:$E,$B25)</f>
        <v>#NAME?</v>
      </c>
      <c r="V32" s="44" t="e">
        <f aca="false">_xlfn.sumifs(Eventos!$G:$G,Eventos!$F:$F,V$1,Eventos!$D:$D,$B32,Eventos!$E:$E,$B25)</f>
        <v>#NAME?</v>
      </c>
      <c r="W32" s="44" t="e">
        <f aca="false">_xlfn.sumifs(Eventos!$G:$G,Eventos!$F:$F,W$1,Eventos!$D:$D,$B32,Eventos!$E:$E,$B25)</f>
        <v>#NAME?</v>
      </c>
      <c r="X32" s="44" t="e">
        <f aca="false">_xlfn.sumifs(Eventos!$G:$G,Eventos!$F:$F,X$1,Eventos!$D:$D,$B32,Eventos!$E:$E,$B25)</f>
        <v>#NAME?</v>
      </c>
      <c r="Y32" s="44" t="e">
        <f aca="false">_xlfn.sumifs(Eventos!$G:$G,Eventos!$F:$F,Y$1,Eventos!$D:$D,$B32,Eventos!$E:$E,$B25)</f>
        <v>#NAME?</v>
      </c>
      <c r="Z32" s="44" t="e">
        <f aca="false">_xlfn.sumifs(Eventos!$G:$G,Eventos!$F:$F,Z$1,Eventos!$D:$D,$B32,Eventos!$E:$E,$B25)</f>
        <v>#NAME?</v>
      </c>
      <c r="AA32" s="44" t="e">
        <f aca="false">_xlfn.sumifs(Eventos!$G:$G,Eventos!$F:$F,AA$1,Eventos!$D:$D,$B32,Eventos!$E:$E,$B25)</f>
        <v>#NAME?</v>
      </c>
      <c r="AB32" s="44" t="e">
        <f aca="false">_xlfn.sumifs(Eventos!$G:$G,Eventos!$F:$F,AB$1,Eventos!$D:$D,$B32,Eventos!$E:$E,$B25)</f>
        <v>#NAME?</v>
      </c>
      <c r="AC32" s="44" t="e">
        <f aca="false">_xlfn.sumifs(Eventos!$G:$G,Eventos!$F:$F,AC$1,Eventos!$D:$D,$B32,Eventos!$E:$E,$B25)</f>
        <v>#NAME?</v>
      </c>
      <c r="AD32" s="44" t="e">
        <f aca="false">_xlfn.sumifs(Eventos!$G:$G,Eventos!$F:$F,AD$1,Eventos!$D:$D,$B32,Eventos!$E:$E,$B25)</f>
        <v>#NAME?</v>
      </c>
      <c r="AE32" s="44" t="e">
        <f aca="false">_xlfn.sumifs(Eventos!$G:$G,Eventos!$F:$F,AE$1,Eventos!$D:$D,$B32,Eventos!$E:$E,$B25)</f>
        <v>#NAME?</v>
      </c>
      <c r="AF32" s="44" t="e">
        <f aca="false">_xlfn.sumifs(Eventos!$G:$G,Eventos!$F:$F,AF$1,Eventos!$D:$D,$B32,Eventos!$E:$E,$B25)</f>
        <v>#NAME?</v>
      </c>
      <c r="AG32" s="44" t="e">
        <f aca="false">_xlfn.sumifs(Eventos!$G:$G,Eventos!$F:$F,AG$1,Eventos!$D:$D,$B32,Eventos!$E:$E,$B25)</f>
        <v>#NAME?</v>
      </c>
      <c r="AH32" s="44" t="e">
        <f aca="false">_xlfn.sumifs(Eventos!$G:$G,Eventos!$F:$F,AH$1,Eventos!$D:$D,$B32,Eventos!$E:$E,$B25)</f>
        <v>#NAME?</v>
      </c>
      <c r="AI32" s="44" t="e">
        <f aca="false">_xlfn.sumifs(Eventos!$G:$G,Eventos!$F:$F,AI$1,Eventos!$D:$D,$B32,Eventos!$E:$E,$B25)</f>
        <v>#NAME?</v>
      </c>
      <c r="AJ32" s="44" t="e">
        <f aca="false">_xlfn.sumifs(Eventos!$G:$G,Eventos!$F:$F,AJ$1,Eventos!$D:$D,$B32,Eventos!$E:$E,$B25)</f>
        <v>#NAME?</v>
      </c>
      <c r="AK32" s="44" t="e">
        <f aca="false">_xlfn.sumifs(Eventos!$G:$G,Eventos!$F:$F,AK$1,Eventos!$D:$D,$B32,Eventos!$E:$E,$B25)</f>
        <v>#NAME?</v>
      </c>
      <c r="AL32" s="44" t="e">
        <f aca="false">_xlfn.sumifs(Eventos!$G:$G,Eventos!$F:$F,AL$1,Eventos!$D:$D,$B32,Eventos!$E:$E,$B25)</f>
        <v>#NAME?</v>
      </c>
      <c r="AM32" s="44" t="e">
        <f aca="false">_xlfn.sumifs(Eventos!$G:$G,Eventos!$F:$F,AM$1,Eventos!$D:$D,$B32,Eventos!$E:$E,$B25)</f>
        <v>#NAME?</v>
      </c>
      <c r="AN32" s="44" t="e">
        <f aca="false">_xlfn.sumifs(Eventos!$G:$G,Eventos!$F:$F,AN$1,Eventos!$D:$D,$B32,Eventos!$E:$E,$B25)</f>
        <v>#NAME?</v>
      </c>
      <c r="AO32" s="44" t="e">
        <f aca="false">_xlfn.sumifs(Eventos!$G:$G,Eventos!$F:$F,AO$1,Eventos!$D:$D,$B32,Eventos!$E:$E,$B25)</f>
        <v>#NAME?</v>
      </c>
      <c r="AP32" s="44" t="e">
        <f aca="false">_xlfn.sumifs(Eventos!$G:$G,Eventos!$F:$F,AP$1,Eventos!$D:$D,$B32,Eventos!$E:$E,$B25)</f>
        <v>#NAME?</v>
      </c>
      <c r="AQ32" s="44" t="e">
        <f aca="false">_xlfn.sumifs(Eventos!$G:$G,Eventos!$F:$F,AQ$1,Eventos!$D:$D,$B32,Eventos!$E:$E,$B25)</f>
        <v>#NAME?</v>
      </c>
      <c r="AR32" s="44" t="e">
        <f aca="false">_xlfn.sumifs(Eventos!$G:$G,Eventos!$F:$F,AR$1,Eventos!$D:$D,$B32,Eventos!$E:$E,$B25)</f>
        <v>#NAME?</v>
      </c>
      <c r="AS32" s="44" t="e">
        <f aca="false">_xlfn.sumifs(Eventos!$G:$G,Eventos!$F:$F,AS$1,Eventos!$D:$D,$B32,Eventos!$E:$E,$B25)</f>
        <v>#NAME?</v>
      </c>
      <c r="AT32" s="44" t="e">
        <f aca="false">_xlfn.sumifs(Eventos!$G:$G,Eventos!$F:$F,AT$1,Eventos!$D:$D,$B32,Eventos!$E:$E,$B25)</f>
        <v>#NAME?</v>
      </c>
      <c r="AU32" s="44" t="e">
        <f aca="false">_xlfn.sumifs(Eventos!$G:$G,Eventos!$F:$F,AU$1,Eventos!$D:$D,$B32,Eventos!$E:$E,$B25)</f>
        <v>#NAME?</v>
      </c>
      <c r="AV32" s="44" t="e">
        <f aca="false">_xlfn.sumifs(Eventos!$G:$G,Eventos!$F:$F,AV$1,Eventos!$D:$D,$B32,Eventos!$E:$E,$B25)</f>
        <v>#NAME?</v>
      </c>
      <c r="AW32" s="44" t="e">
        <f aca="false">_xlfn.sumifs(Eventos!$G:$G,Eventos!$F:$F,AW$1,Eventos!$D:$D,$B32,Eventos!$E:$E,$B25)</f>
        <v>#NAME?</v>
      </c>
      <c r="AX32" s="44" t="e">
        <f aca="false">_xlfn.sumifs(Eventos!$G:$G,Eventos!$F:$F,AX$1,Eventos!$D:$D,$B32,Eventos!$E:$E,$B25)</f>
        <v>#NAME?</v>
      </c>
      <c r="AY32" s="44" t="e">
        <f aca="false">_xlfn.sumifs(Eventos!$G:$G,Eventos!$F:$F,AY$1,Eventos!$D:$D,$B32,Eventos!$E:$E,$B25)</f>
        <v>#NAME?</v>
      </c>
      <c r="AZ32" s="44" t="e">
        <f aca="false">_xlfn.sumifs(Eventos!$G:$G,Eventos!$F:$F,AZ$1,Eventos!$D:$D,$B32,Eventos!$E:$E,$B25)</f>
        <v>#NAME?</v>
      </c>
      <c r="BA32" s="44" t="e">
        <f aca="false">_xlfn.sumifs(Eventos!$G:$G,Eventos!$F:$F,BA$1,Eventos!$D:$D,$B32,Eventos!$E:$E,$B25)</f>
        <v>#NAME?</v>
      </c>
      <c r="BB32" s="44" t="e">
        <f aca="false">_xlfn.sumifs(Eventos!$G:$G,Eventos!$F:$F,BB$1,Eventos!$D:$D,$B32,Eventos!$E:$E,$B25)</f>
        <v>#NAME?</v>
      </c>
      <c r="BC32" s="44" t="e">
        <f aca="false">_xlfn.sumifs(Eventos!$G:$G,Eventos!$F:$F,BC$1,Eventos!$D:$D,$B32,Eventos!$E:$E,$B25)</f>
        <v>#NAME?</v>
      </c>
      <c r="BD32" s="44" t="e">
        <f aca="false">_xlfn.sumifs(Eventos!$G:$G,Eventos!$F:$F,BD$1,Eventos!$D:$D,$B32,Eventos!$E:$E,$B25)</f>
        <v>#NAME?</v>
      </c>
      <c r="BE32" s="44" t="e">
        <f aca="false">_xlfn.sumifs(Eventos!$G:$G,Eventos!$F:$F,BE$1,Eventos!$D:$D,$B32,Eventos!$E:$E,$B25)</f>
        <v>#NAME?</v>
      </c>
      <c r="BF32" s="44" t="e">
        <f aca="false">_xlfn.sumifs(Eventos!$G:$G,Eventos!$F:$F,BF$1,Eventos!$D:$D,$B32,Eventos!$E:$E,$B25)</f>
        <v>#NAME?</v>
      </c>
      <c r="BG32" s="44" t="e">
        <f aca="false">_xlfn.sumifs(Eventos!$G:$G,Eventos!$F:$F,BG$1,Eventos!$D:$D,$B32,Eventos!$E:$E,$B25)</f>
        <v>#NAME?</v>
      </c>
      <c r="BH32" s="44" t="e">
        <f aca="false">_xlfn.sumifs(Eventos!$G:$G,Eventos!$F:$F,BH$1,Eventos!$D:$D,$B32,Eventos!$E:$E,$B25)</f>
        <v>#NAME?</v>
      </c>
      <c r="BI32" s="44" t="e">
        <f aca="false">_xlfn.sumifs(Eventos!$G:$G,Eventos!$F:$F,BI$1,Eventos!$D:$D,$B32,Eventos!$E:$E,$B25)</f>
        <v>#NAME?</v>
      </c>
      <c r="BJ32" s="44" t="e">
        <f aca="false">_xlfn.sumifs(Eventos!$G:$G,Eventos!$F:$F,BJ$1,Eventos!$D:$D,$B32,Eventos!$E:$E,$B25)</f>
        <v>#NAME?</v>
      </c>
      <c r="BK32" s="44" t="e">
        <f aca="false">_xlfn.sumifs(Eventos!$G:$G,Eventos!$F:$F,BK$1,Eventos!$D:$D,$B32,Eventos!$E:$E,$B25)</f>
        <v>#NAME?</v>
      </c>
      <c r="BL32" s="44" t="e">
        <f aca="false">_xlfn.sumifs(Eventos!$G:$G,Eventos!$F:$F,BL$1,Eventos!$D:$D,$B32,Eventos!$E:$E,$B25)</f>
        <v>#NAME?</v>
      </c>
      <c r="BM32" s="44" t="e">
        <f aca="false">_xlfn.sumifs(Eventos!$G:$G,Eventos!$F:$F,BM$1,Eventos!$D:$D,$B32,Eventos!$E:$E,$B25)</f>
        <v>#NAME?</v>
      </c>
      <c r="BN32" s="44" t="e">
        <f aca="false">_xlfn.sumifs(Eventos!$G:$G,Eventos!$F:$F,BN$1,Eventos!$D:$D,$B32,Eventos!$E:$E,$B25)</f>
        <v>#NAME?</v>
      </c>
      <c r="BO32" s="44" t="e">
        <f aca="false">_xlfn.sumifs(Eventos!$G:$G,Eventos!$F:$F,BO$1,Eventos!$D:$D,$B32,Eventos!$E:$E,$B25)</f>
        <v>#NAME?</v>
      </c>
      <c r="BP32" s="44" t="e">
        <f aca="false">_xlfn.sumifs(Eventos!$G:$G,Eventos!$F:$F,BP$1,Eventos!$D:$D,$B32,Eventos!$E:$E,$B25)</f>
        <v>#NAME?</v>
      </c>
      <c r="BQ32" s="44" t="e">
        <f aca="false">_xlfn.sumifs(Eventos!$G:$G,Eventos!$F:$F,BQ$1,Eventos!$D:$D,$B32,Eventos!$E:$E,$B25)</f>
        <v>#NAME?</v>
      </c>
      <c r="BR32" s="44" t="e">
        <f aca="false">_xlfn.sumifs(Eventos!$G:$G,Eventos!$F:$F,BR$1,Eventos!$D:$D,$B32,Eventos!$E:$E,$B25)</f>
        <v>#NAME?</v>
      </c>
      <c r="BS32" s="44" t="e">
        <f aca="false">_xlfn.sumifs(Eventos!$G:$G,Eventos!$F:$F,BS$1,Eventos!$D:$D,$B32,Eventos!$E:$E,$B25)</f>
        <v>#NAME?</v>
      </c>
      <c r="BT32" s="44" t="e">
        <f aca="false">_xlfn.sumifs(Eventos!$G:$G,Eventos!$F:$F,BT$1,Eventos!$D:$D,$B32,Eventos!$E:$E,$B25)</f>
        <v>#NAME?</v>
      </c>
      <c r="BU32" s="44" t="e">
        <f aca="false">_xlfn.sumifs(Eventos!$G:$G,Eventos!$F:$F,BU$1,Eventos!$D:$D,$B32,Eventos!$E:$E,$B25)</f>
        <v>#NAME?</v>
      </c>
      <c r="BV32" s="44" t="e">
        <f aca="false">_xlfn.sumifs(Eventos!$G:$G,Eventos!$F:$F,BV$1,Eventos!$D:$D,$B32,Eventos!$E:$E,$B25)</f>
        <v>#NAME?</v>
      </c>
      <c r="BW32" s="44" t="e">
        <f aca="false">_xlfn.sumifs(Eventos!$G:$G,Eventos!$F:$F,BW$1,Eventos!$D:$D,$B32,Eventos!$E:$E,$B25)</f>
        <v>#NAME?</v>
      </c>
      <c r="BX32" s="44" t="e">
        <f aca="false">_xlfn.sumifs(Eventos!$G:$G,Eventos!$F:$F,BX$1,Eventos!$D:$D,$B32,Eventos!$E:$E,$B25)</f>
        <v>#NAME?</v>
      </c>
      <c r="BY32" s="44" t="e">
        <f aca="false">_xlfn.sumifs(Eventos!$G:$G,Eventos!$F:$F,BY$1,Eventos!$D:$D,$B32,Eventos!$E:$E,$B25)</f>
        <v>#NAME?</v>
      </c>
      <c r="BZ32" s="44" t="e">
        <f aca="false">_xlfn.sumifs(Eventos!$G:$G,Eventos!$F:$F,BZ$1,Eventos!$D:$D,$B32,Eventos!$E:$E,$B25)</f>
        <v>#NAME?</v>
      </c>
      <c r="CA32" s="44" t="e">
        <f aca="false">_xlfn.sumifs(Eventos!$G:$G,Eventos!$F:$F,CA$1,Eventos!$D:$D,$B32,Eventos!$E:$E,$B25)</f>
        <v>#NAME?</v>
      </c>
      <c r="CB32" s="44" t="e">
        <f aca="false">_xlfn.sumifs(Eventos!$G:$G,Eventos!$F:$F,CB$1,Eventos!$D:$D,$B32,Eventos!$E:$E,$B25)</f>
        <v>#NAME?</v>
      </c>
      <c r="CC32" s="44" t="e">
        <f aca="false">_xlfn.sumifs(Eventos!$G:$G,Eventos!$F:$F,CC$1,Eventos!$D:$D,$B32,Eventos!$E:$E,$B25)</f>
        <v>#NAME?</v>
      </c>
      <c r="CD32" s="44" t="e">
        <f aca="false">_xlfn.sumifs(Eventos!$G:$G,Eventos!$F:$F,CD$1,Eventos!$D:$D,$B32,Eventos!$E:$E,$B25)</f>
        <v>#NAME?</v>
      </c>
      <c r="CE32" s="44" t="e">
        <f aca="false">_xlfn.sumifs(Eventos!$G:$G,Eventos!$F:$F,CE$1,Eventos!$D:$D,$B32,Eventos!$E:$E,$B25)</f>
        <v>#NAME?</v>
      </c>
      <c r="CF32" s="44" t="e">
        <f aca="false">_xlfn.sumifs(Eventos!$G:$G,Eventos!$F:$F,CF$1,Eventos!$D:$D,$B32,Eventos!$E:$E,$B25)</f>
        <v>#NAME?</v>
      </c>
      <c r="CG32" s="44" t="e">
        <f aca="false">_xlfn.sumifs(Eventos!$G:$G,Eventos!$F:$F,CG$1,Eventos!$D:$D,$B32,Eventos!$E:$E,$B25)</f>
        <v>#NAME?</v>
      </c>
      <c r="CH32" s="44" t="e">
        <f aca="false">_xlfn.sumifs(Eventos!$G:$G,Eventos!$F:$F,CH$1,Eventos!$D:$D,$B32,Eventos!$E:$E,$B25)</f>
        <v>#NAME?</v>
      </c>
      <c r="CI32" s="44" t="e">
        <f aca="false">_xlfn.sumifs(Eventos!$G:$G,Eventos!$F:$F,CI$1,Eventos!$D:$D,$B32,Eventos!$E:$E,$B25)</f>
        <v>#NAME?</v>
      </c>
      <c r="CJ32" s="44" t="e">
        <f aca="false">_xlfn.sumifs(Eventos!$G:$G,Eventos!$F:$F,CJ$1,Eventos!$D:$D,$B32,Eventos!$E:$E,$B25)</f>
        <v>#NAME?</v>
      </c>
      <c r="CK32" s="44" t="e">
        <f aca="false">_xlfn.sumifs(Eventos!$G:$G,Eventos!$F:$F,CK$1,Eventos!$D:$D,$B32,Eventos!$E:$E,$B25)</f>
        <v>#NAME?</v>
      </c>
      <c r="CL32" s="44" t="e">
        <f aca="false">_xlfn.sumifs(Eventos!$G:$G,Eventos!$F:$F,CL$1,Eventos!$D:$D,$B32,Eventos!$E:$E,$B25)</f>
        <v>#NAME?</v>
      </c>
      <c r="CM32" s="44" t="e">
        <f aca="false">_xlfn.sumifs(Eventos!$G:$G,Eventos!$F:$F,CM$1,Eventos!$D:$D,$B32,Eventos!$E:$E,$B25)</f>
        <v>#NAME?</v>
      </c>
      <c r="CN32" s="44" t="e">
        <f aca="false">_xlfn.sumifs(Eventos!$G:$G,Eventos!$F:$F,CN$1,Eventos!$D:$D,$B32,Eventos!$E:$E,$B25)</f>
        <v>#NAME?</v>
      </c>
      <c r="CO32" s="44" t="e">
        <f aca="false">_xlfn.sumifs(Eventos!$G:$G,Eventos!$F:$F,CO$1,Eventos!$D:$D,$B32,Eventos!$E:$E,$B25)</f>
        <v>#NAME?</v>
      </c>
      <c r="CP32" s="44" t="e">
        <f aca="false">_xlfn.sumifs(Eventos!$G:$G,Eventos!$F:$F,CP$1,Eventos!$D:$D,$B32,Eventos!$E:$E,$B25)</f>
        <v>#NAME?</v>
      </c>
      <c r="CQ32" s="44" t="e">
        <f aca="false">_xlfn.sumifs(Eventos!$G:$G,Eventos!$F:$F,CQ$1,Eventos!$D:$D,$B32,Eventos!$E:$E,$B25)</f>
        <v>#NAME?</v>
      </c>
      <c r="CR32" s="44" t="e">
        <f aca="false">_xlfn.sumifs(Eventos!$G:$G,Eventos!$F:$F,CR$1,Eventos!$D:$D,$B32,Eventos!$E:$E,$B25)</f>
        <v>#NAME?</v>
      </c>
      <c r="CS32" s="44" t="e">
        <f aca="false">_xlfn.sumifs(Eventos!$G:$G,Eventos!$F:$F,CS$1,Eventos!$D:$D,$B32,Eventos!$E:$E,$B25)</f>
        <v>#NAME?</v>
      </c>
      <c r="CT32" s="44" t="e">
        <f aca="false">_xlfn.sumifs(Eventos!$G:$G,Eventos!$F:$F,CT$1,Eventos!$D:$D,$B32,Eventos!$E:$E,$B25)</f>
        <v>#NAME?</v>
      </c>
    </row>
    <row r="33" customFormat="false" ht="15" hidden="false" customHeight="true" outlineLevel="0" collapsed="false">
      <c r="A33" s="45" t="s">
        <v>47</v>
      </c>
      <c r="B33" s="45" t="s">
        <v>31</v>
      </c>
      <c r="C33" s="46" t="e">
        <f aca="false">SUM(C25:C32)</f>
        <v>#NAME?</v>
      </c>
      <c r="D33" s="46" t="e">
        <f aca="false">SUM(D25:D32)</f>
        <v>#NAME?</v>
      </c>
      <c r="E33" s="46" t="e">
        <f aca="false">SUM(E25:E32)</f>
        <v>#NAME?</v>
      </c>
      <c r="F33" s="46" t="e">
        <f aca="false">SUM(F25:F32)</f>
        <v>#NAME?</v>
      </c>
      <c r="G33" s="46" t="e">
        <f aca="false">SUM(G25:G32)</f>
        <v>#NAME?</v>
      </c>
      <c r="H33" s="46" t="e">
        <f aca="false">SUM(H25:H32)</f>
        <v>#NAME?</v>
      </c>
      <c r="I33" s="46" t="e">
        <f aca="false">SUM(I25:I32)</f>
        <v>#NAME?</v>
      </c>
      <c r="J33" s="46" t="e">
        <f aca="false">SUM(J25:J32)</f>
        <v>#NAME?</v>
      </c>
      <c r="K33" s="46" t="e">
        <f aca="false">SUM(K25:K32)</f>
        <v>#NAME?</v>
      </c>
      <c r="L33" s="46" t="e">
        <f aca="false">SUM(L25:L32)</f>
        <v>#NAME?</v>
      </c>
      <c r="M33" s="46" t="e">
        <f aca="false">SUM(M25:M32)</f>
        <v>#NAME?</v>
      </c>
      <c r="N33" s="46" t="e">
        <f aca="false">SUM(N25:N32)</f>
        <v>#NAME?</v>
      </c>
      <c r="O33" s="46" t="e">
        <f aca="false">SUM(O25:O32)</f>
        <v>#NAME?</v>
      </c>
      <c r="P33" s="46" t="e">
        <f aca="false">SUM(P25:P32)</f>
        <v>#NAME?</v>
      </c>
      <c r="Q33" s="46" t="e">
        <f aca="false">SUM(Q25:Q32)</f>
        <v>#NAME?</v>
      </c>
      <c r="R33" s="46" t="e">
        <f aca="false">SUM(R25:R32)</f>
        <v>#NAME?</v>
      </c>
      <c r="S33" s="46" t="e">
        <f aca="false">SUM(S25:S32)</f>
        <v>#NAME?</v>
      </c>
      <c r="T33" s="46" t="e">
        <f aca="false">SUM(T25:T32)</f>
        <v>#NAME?</v>
      </c>
      <c r="U33" s="46" t="e">
        <f aca="false">SUM(U25:U32)</f>
        <v>#NAME?</v>
      </c>
      <c r="V33" s="46" t="e">
        <f aca="false">SUM(V25:V32)</f>
        <v>#NAME?</v>
      </c>
      <c r="W33" s="46" t="e">
        <f aca="false">SUM(W25:W32)</f>
        <v>#NAME?</v>
      </c>
      <c r="X33" s="46" t="e">
        <f aca="false">SUM(X25:X32)</f>
        <v>#NAME?</v>
      </c>
      <c r="Y33" s="46" t="e">
        <f aca="false">SUM(Y25:Y32)</f>
        <v>#NAME?</v>
      </c>
      <c r="Z33" s="46" t="e">
        <f aca="false">SUM(Z25:Z32)</f>
        <v>#NAME?</v>
      </c>
      <c r="AA33" s="46" t="e">
        <f aca="false">SUM(AA25:AA32)</f>
        <v>#NAME?</v>
      </c>
      <c r="AB33" s="46" t="e">
        <f aca="false">SUM(AB25:AB32)</f>
        <v>#NAME?</v>
      </c>
      <c r="AC33" s="46" t="e">
        <f aca="false">SUM(AC25:AC32)</f>
        <v>#NAME?</v>
      </c>
      <c r="AD33" s="46" t="e">
        <f aca="false">SUM(AD25:AD32)</f>
        <v>#NAME?</v>
      </c>
      <c r="AE33" s="46" t="e">
        <f aca="false">SUM(AE25:AE32)</f>
        <v>#NAME?</v>
      </c>
      <c r="AF33" s="46" t="e">
        <f aca="false">SUM(AF25:AF32)</f>
        <v>#NAME?</v>
      </c>
      <c r="AG33" s="46" t="e">
        <f aca="false">SUM(AG25:AG32)</f>
        <v>#NAME?</v>
      </c>
      <c r="AH33" s="46" t="e">
        <f aca="false">SUM(AH25:AH32)</f>
        <v>#NAME?</v>
      </c>
      <c r="AI33" s="46" t="e">
        <f aca="false">SUM(AI25:AI32)</f>
        <v>#NAME?</v>
      </c>
      <c r="AJ33" s="46" t="e">
        <f aca="false">SUM(AJ25:AJ32)</f>
        <v>#NAME?</v>
      </c>
      <c r="AK33" s="46" t="e">
        <f aca="false">SUM(AK25:AK32)</f>
        <v>#NAME?</v>
      </c>
      <c r="AL33" s="46" t="e">
        <f aca="false">SUM(AL25:AL32)</f>
        <v>#NAME?</v>
      </c>
      <c r="AM33" s="46" t="e">
        <f aca="false">SUM(AM25:AM32)</f>
        <v>#NAME?</v>
      </c>
      <c r="AN33" s="46" t="e">
        <f aca="false">SUM(AN25:AN32)</f>
        <v>#NAME?</v>
      </c>
      <c r="AO33" s="46" t="e">
        <f aca="false">SUM(AO25:AO32)</f>
        <v>#NAME?</v>
      </c>
      <c r="AP33" s="46" t="e">
        <f aca="false">SUM(AP25:AP32)</f>
        <v>#NAME?</v>
      </c>
      <c r="AQ33" s="46" t="e">
        <f aca="false">SUM(AQ25:AQ32)</f>
        <v>#NAME?</v>
      </c>
      <c r="AR33" s="46" t="e">
        <f aca="false">SUM(AR25:AR32)</f>
        <v>#NAME?</v>
      </c>
      <c r="AS33" s="46" t="e">
        <f aca="false">SUM(AS25:AS32)</f>
        <v>#NAME?</v>
      </c>
      <c r="AT33" s="46" t="e">
        <f aca="false">SUM(AT25:AT32)</f>
        <v>#NAME?</v>
      </c>
      <c r="AU33" s="46" t="e">
        <f aca="false">SUM(AU25:AU32)</f>
        <v>#NAME?</v>
      </c>
      <c r="AV33" s="46" t="e">
        <f aca="false">SUM(AV25:AV32)</f>
        <v>#NAME?</v>
      </c>
      <c r="AW33" s="46" t="e">
        <f aca="false">SUM(AW25:AW32)</f>
        <v>#NAME?</v>
      </c>
      <c r="AX33" s="46" t="e">
        <f aca="false">SUM(AX25:AX32)</f>
        <v>#NAME?</v>
      </c>
      <c r="AY33" s="46" t="e">
        <f aca="false">SUM(AY25:AY32)</f>
        <v>#NAME?</v>
      </c>
      <c r="AZ33" s="46" t="e">
        <f aca="false">SUM(AZ25:AZ32)</f>
        <v>#NAME?</v>
      </c>
      <c r="BA33" s="46" t="e">
        <f aca="false">SUM(BA25:BA32)</f>
        <v>#NAME?</v>
      </c>
      <c r="BB33" s="46" t="e">
        <f aca="false">SUM(BB25:BB32)</f>
        <v>#NAME?</v>
      </c>
      <c r="BC33" s="46" t="e">
        <f aca="false">SUM(BC25:BC32)</f>
        <v>#NAME?</v>
      </c>
      <c r="BD33" s="46" t="e">
        <f aca="false">SUM(BD25:BD32)</f>
        <v>#NAME?</v>
      </c>
      <c r="BE33" s="46" t="e">
        <f aca="false">SUM(BE25:BE32)</f>
        <v>#NAME?</v>
      </c>
      <c r="BF33" s="46" t="e">
        <f aca="false">SUM(BF25:BF32)</f>
        <v>#NAME?</v>
      </c>
      <c r="BG33" s="46" t="e">
        <f aca="false">SUM(BG25:BG32)</f>
        <v>#NAME?</v>
      </c>
      <c r="BH33" s="46" t="e">
        <f aca="false">SUM(BH25:BH32)</f>
        <v>#NAME?</v>
      </c>
      <c r="BI33" s="46" t="e">
        <f aca="false">SUM(BI25:BI32)</f>
        <v>#NAME?</v>
      </c>
      <c r="BJ33" s="46" t="e">
        <f aca="false">SUM(BJ25:BJ32)</f>
        <v>#NAME?</v>
      </c>
      <c r="BK33" s="46" t="e">
        <f aca="false">SUM(BK25:BK32)</f>
        <v>#NAME?</v>
      </c>
      <c r="BL33" s="46" t="e">
        <f aca="false">SUM(BL25:BL32)</f>
        <v>#NAME?</v>
      </c>
      <c r="BM33" s="46" t="e">
        <f aca="false">SUM(BM25:BM32)</f>
        <v>#NAME?</v>
      </c>
      <c r="BN33" s="46" t="e">
        <f aca="false">SUM(BN25:BN32)</f>
        <v>#NAME?</v>
      </c>
      <c r="BO33" s="46" t="e">
        <f aca="false">SUM(BO25:BO32)</f>
        <v>#NAME?</v>
      </c>
      <c r="BP33" s="46" t="e">
        <f aca="false">SUM(BP25:BP32)</f>
        <v>#NAME?</v>
      </c>
      <c r="BQ33" s="46" t="e">
        <f aca="false">SUM(BQ25:BQ32)</f>
        <v>#NAME?</v>
      </c>
      <c r="BR33" s="46" t="e">
        <f aca="false">SUM(BR25:BR32)</f>
        <v>#NAME?</v>
      </c>
      <c r="BS33" s="46" t="e">
        <f aca="false">SUM(BS25:BS32)</f>
        <v>#NAME?</v>
      </c>
      <c r="BT33" s="46" t="e">
        <f aca="false">SUM(BT25:BT32)</f>
        <v>#NAME?</v>
      </c>
      <c r="BU33" s="46" t="e">
        <f aca="false">SUM(BU25:BU32)</f>
        <v>#NAME?</v>
      </c>
      <c r="BV33" s="46" t="e">
        <f aca="false">SUM(BV25:BV32)</f>
        <v>#NAME?</v>
      </c>
      <c r="BW33" s="46" t="e">
        <f aca="false">SUM(BW25:BW32)</f>
        <v>#NAME?</v>
      </c>
      <c r="BX33" s="46" t="e">
        <f aca="false">SUM(BX25:BX32)</f>
        <v>#NAME?</v>
      </c>
      <c r="BY33" s="46" t="e">
        <f aca="false">SUM(BY25:BY32)</f>
        <v>#NAME?</v>
      </c>
      <c r="BZ33" s="46" t="e">
        <f aca="false">SUM(BZ25:BZ32)</f>
        <v>#NAME?</v>
      </c>
      <c r="CA33" s="46" t="e">
        <f aca="false">SUM(CA25:CA32)</f>
        <v>#NAME?</v>
      </c>
      <c r="CB33" s="46" t="e">
        <f aca="false">SUM(CB25:CB32)</f>
        <v>#NAME?</v>
      </c>
      <c r="CC33" s="46" t="e">
        <f aca="false">SUM(CC25:CC32)</f>
        <v>#NAME?</v>
      </c>
      <c r="CD33" s="46" t="e">
        <f aca="false">SUM(CD25:CD32)</f>
        <v>#NAME?</v>
      </c>
      <c r="CE33" s="46" t="e">
        <f aca="false">SUM(CE25:CE32)</f>
        <v>#NAME?</v>
      </c>
      <c r="CF33" s="46" t="e">
        <f aca="false">SUM(CF25:CF32)</f>
        <v>#NAME?</v>
      </c>
      <c r="CG33" s="46" t="e">
        <f aca="false">SUM(CG25:CG32)</f>
        <v>#NAME?</v>
      </c>
      <c r="CH33" s="46" t="e">
        <f aca="false">SUM(CH25:CH32)</f>
        <v>#NAME?</v>
      </c>
      <c r="CI33" s="46" t="e">
        <f aca="false">SUM(CI25:CI32)</f>
        <v>#NAME?</v>
      </c>
      <c r="CJ33" s="46" t="e">
        <f aca="false">SUM(CJ25:CJ32)</f>
        <v>#NAME?</v>
      </c>
      <c r="CK33" s="46" t="e">
        <f aca="false">SUM(CK25:CK32)</f>
        <v>#NAME?</v>
      </c>
      <c r="CL33" s="46" t="e">
        <f aca="false">SUM(CL25:CL32)</f>
        <v>#NAME?</v>
      </c>
      <c r="CM33" s="46" t="e">
        <f aca="false">SUM(CM25:CM32)</f>
        <v>#NAME?</v>
      </c>
      <c r="CN33" s="46" t="e">
        <f aca="false">SUM(CN25:CN32)</f>
        <v>#NAME?</v>
      </c>
      <c r="CO33" s="46" t="e">
        <f aca="false">SUM(CO25:CO32)</f>
        <v>#NAME?</v>
      </c>
      <c r="CP33" s="46" t="e">
        <f aca="false">SUM(CP25:CP32)</f>
        <v>#NAME?</v>
      </c>
      <c r="CQ33" s="46" t="e">
        <f aca="false">SUM(CQ25:CQ32)</f>
        <v>#NAME?</v>
      </c>
      <c r="CR33" s="46" t="e">
        <f aca="false">SUM(CR25:CR32)</f>
        <v>#NAME?</v>
      </c>
      <c r="CS33" s="46" t="e">
        <f aca="false">SUM(CS25:CS32)</f>
        <v>#NAME?</v>
      </c>
      <c r="CT33" s="46" t="e">
        <f aca="false">SUM(CT25:CT32)</f>
        <v>#NAME?</v>
      </c>
    </row>
    <row r="34" customFormat="false" ht="15" hidden="false" customHeight="true" outlineLevel="0" collapsed="false">
      <c r="A34" s="41" t="s">
        <v>48</v>
      </c>
      <c r="B34" s="41" t="s">
        <v>49</v>
      </c>
      <c r="C34" s="42" t="e">
        <f aca="false">C25+C31+C32</f>
        <v>#NAME?</v>
      </c>
      <c r="D34" s="42" t="e">
        <f aca="false">D25+D31+D32</f>
        <v>#NAME?</v>
      </c>
      <c r="E34" s="42" t="e">
        <f aca="false">E25+E31+E32</f>
        <v>#NAME?</v>
      </c>
      <c r="F34" s="42" t="e">
        <f aca="false">F25+F31+F32</f>
        <v>#NAME?</v>
      </c>
      <c r="G34" s="42" t="e">
        <f aca="false">G25+G31+G32</f>
        <v>#NAME?</v>
      </c>
      <c r="H34" s="42" t="e">
        <f aca="false">H25+H31+H32</f>
        <v>#NAME?</v>
      </c>
      <c r="I34" s="42" t="e">
        <f aca="false">I25+I31+I32</f>
        <v>#NAME?</v>
      </c>
      <c r="J34" s="42" t="e">
        <f aca="false">J25+J31+J32</f>
        <v>#NAME?</v>
      </c>
      <c r="K34" s="42" t="e">
        <f aca="false">K25+K31+K32</f>
        <v>#NAME?</v>
      </c>
      <c r="L34" s="42" t="e">
        <f aca="false">L25+L31+L32</f>
        <v>#NAME?</v>
      </c>
      <c r="M34" s="42" t="e">
        <f aca="false">M25+M31+M32</f>
        <v>#NAME?</v>
      </c>
      <c r="N34" s="42" t="e">
        <f aca="false">N25+N31+N32</f>
        <v>#NAME?</v>
      </c>
      <c r="O34" s="42" t="e">
        <f aca="false">O25+O31+O32</f>
        <v>#NAME?</v>
      </c>
      <c r="P34" s="42" t="e">
        <f aca="false">P25+P31+P32</f>
        <v>#NAME?</v>
      </c>
      <c r="Q34" s="42" t="e">
        <f aca="false">Q25+Q31+Q32</f>
        <v>#NAME?</v>
      </c>
      <c r="R34" s="42" t="e">
        <f aca="false">R25+R31+R32</f>
        <v>#NAME?</v>
      </c>
      <c r="S34" s="42" t="e">
        <f aca="false">S25+S31+S32</f>
        <v>#NAME?</v>
      </c>
      <c r="T34" s="42" t="e">
        <f aca="false">T25+T31+T32</f>
        <v>#NAME?</v>
      </c>
      <c r="U34" s="42" t="e">
        <f aca="false">U25+U31+U32</f>
        <v>#NAME?</v>
      </c>
      <c r="V34" s="42" t="e">
        <f aca="false">V25+V31+V32</f>
        <v>#NAME?</v>
      </c>
      <c r="W34" s="42" t="e">
        <f aca="false">W25+W31+W32</f>
        <v>#NAME?</v>
      </c>
      <c r="X34" s="42" t="e">
        <f aca="false">X25+X31+X32</f>
        <v>#NAME?</v>
      </c>
      <c r="Y34" s="42" t="e">
        <f aca="false">Y25+Y31+Y32</f>
        <v>#NAME?</v>
      </c>
      <c r="Z34" s="42" t="e">
        <f aca="false">Z25+Z31+Z32</f>
        <v>#NAME?</v>
      </c>
      <c r="AA34" s="42" t="e">
        <f aca="false">AA25+AA31+AA32</f>
        <v>#NAME?</v>
      </c>
      <c r="AB34" s="42" t="e">
        <f aca="false">AB25+AB31+AB32</f>
        <v>#NAME?</v>
      </c>
      <c r="AC34" s="42" t="e">
        <f aca="false">AC25+AC31+AC32</f>
        <v>#NAME?</v>
      </c>
      <c r="AD34" s="42" t="e">
        <f aca="false">AD25+AD31+AD32</f>
        <v>#NAME?</v>
      </c>
      <c r="AE34" s="42" t="e">
        <f aca="false">AE25+AE31+AE32</f>
        <v>#NAME?</v>
      </c>
      <c r="AF34" s="42" t="e">
        <f aca="false">AF25+AF31+AF32</f>
        <v>#NAME?</v>
      </c>
      <c r="AG34" s="42" t="e">
        <f aca="false">AG25+AG31+AG32</f>
        <v>#NAME?</v>
      </c>
      <c r="AH34" s="42" t="e">
        <f aca="false">AH25+AH31+AH32</f>
        <v>#NAME?</v>
      </c>
      <c r="AI34" s="42" t="e">
        <f aca="false">AI25+AI31+AI32</f>
        <v>#NAME?</v>
      </c>
      <c r="AJ34" s="42" t="e">
        <f aca="false">AJ25+AJ31+AJ32</f>
        <v>#NAME?</v>
      </c>
      <c r="AK34" s="42" t="e">
        <f aca="false">AK25+AK31+AK32</f>
        <v>#NAME?</v>
      </c>
      <c r="AL34" s="42" t="e">
        <f aca="false">AL25+AL31+AL32</f>
        <v>#NAME?</v>
      </c>
      <c r="AM34" s="42" t="e">
        <f aca="false">AM25+AM31+AM32</f>
        <v>#NAME?</v>
      </c>
      <c r="AN34" s="42" t="e">
        <f aca="false">AN25+AN31+AN32</f>
        <v>#NAME?</v>
      </c>
      <c r="AO34" s="42" t="e">
        <f aca="false">AO25+AO31+AO32</f>
        <v>#NAME?</v>
      </c>
      <c r="AP34" s="42" t="e">
        <f aca="false">AP25+AP31+AP32</f>
        <v>#NAME?</v>
      </c>
      <c r="AQ34" s="42" t="e">
        <f aca="false">AQ25+AQ31+AQ32</f>
        <v>#NAME?</v>
      </c>
      <c r="AR34" s="42" t="e">
        <f aca="false">AR25+AR31+AR32</f>
        <v>#NAME?</v>
      </c>
      <c r="AS34" s="42" t="e">
        <f aca="false">AS25+AS31+AS32</f>
        <v>#NAME?</v>
      </c>
      <c r="AT34" s="42" t="e">
        <f aca="false">AT25+AT31+AT32</f>
        <v>#NAME?</v>
      </c>
      <c r="AU34" s="42" t="e">
        <f aca="false">AU25+AU31+AU32</f>
        <v>#NAME?</v>
      </c>
      <c r="AV34" s="42" t="e">
        <f aca="false">AV25+AV31+AV32</f>
        <v>#NAME?</v>
      </c>
      <c r="AW34" s="42" t="e">
        <f aca="false">AW25+AW31+AW32</f>
        <v>#NAME?</v>
      </c>
      <c r="AX34" s="42" t="e">
        <f aca="false">AX25+AX31+AX32</f>
        <v>#NAME?</v>
      </c>
      <c r="AY34" s="42" t="e">
        <f aca="false">AY25+AY31+AY32</f>
        <v>#NAME?</v>
      </c>
      <c r="AZ34" s="42" t="e">
        <f aca="false">AZ25+AZ31+AZ32</f>
        <v>#NAME?</v>
      </c>
      <c r="BA34" s="42" t="e">
        <f aca="false">BA25+BA31+BA32</f>
        <v>#NAME?</v>
      </c>
      <c r="BB34" s="42" t="e">
        <f aca="false">BB25+BB31+BB32</f>
        <v>#NAME?</v>
      </c>
      <c r="BC34" s="42" t="e">
        <f aca="false">BC25+BC31+BC32</f>
        <v>#NAME?</v>
      </c>
      <c r="BD34" s="42" t="e">
        <f aca="false">BD25+BD31+BD32</f>
        <v>#NAME?</v>
      </c>
      <c r="BE34" s="42" t="e">
        <f aca="false">BE25+BE31+BE32</f>
        <v>#NAME?</v>
      </c>
      <c r="BF34" s="42" t="e">
        <f aca="false">BF25+BF31+BF32</f>
        <v>#NAME?</v>
      </c>
      <c r="BG34" s="42" t="e">
        <f aca="false">BG25+BG31+BG32</f>
        <v>#NAME?</v>
      </c>
      <c r="BH34" s="42" t="e">
        <f aca="false">BH25+BH31+BH32</f>
        <v>#NAME?</v>
      </c>
      <c r="BI34" s="42" t="e">
        <f aca="false">BI25+BI31+BI32</f>
        <v>#NAME?</v>
      </c>
      <c r="BJ34" s="42" t="e">
        <f aca="false">BJ25+BJ31+BJ32</f>
        <v>#NAME?</v>
      </c>
      <c r="BK34" s="42" t="e">
        <f aca="false">BK25+BK31+BK32</f>
        <v>#NAME?</v>
      </c>
      <c r="BL34" s="42" t="e">
        <f aca="false">BL25+BL31+BL32</f>
        <v>#NAME?</v>
      </c>
      <c r="BM34" s="42" t="e">
        <f aca="false">BM25+BM31+BM32</f>
        <v>#NAME?</v>
      </c>
      <c r="BN34" s="42" t="e">
        <f aca="false">BN25+BN31+BN32</f>
        <v>#NAME?</v>
      </c>
      <c r="BO34" s="42" t="e">
        <f aca="false">BO25+BO31+BO32</f>
        <v>#NAME?</v>
      </c>
      <c r="BP34" s="42" t="e">
        <f aca="false">BP25+BP31+BP32</f>
        <v>#NAME?</v>
      </c>
      <c r="BQ34" s="42" t="e">
        <f aca="false">BQ25+BQ31+BQ32</f>
        <v>#NAME?</v>
      </c>
      <c r="BR34" s="42" t="e">
        <f aca="false">BR25+BR31+BR32</f>
        <v>#NAME?</v>
      </c>
      <c r="BS34" s="42" t="e">
        <f aca="false">BS25+BS31+BS32</f>
        <v>#NAME?</v>
      </c>
      <c r="BT34" s="42" t="e">
        <f aca="false">BT25+BT31+BT32</f>
        <v>#NAME?</v>
      </c>
      <c r="BU34" s="42" t="e">
        <f aca="false">BU25+BU31+BU32</f>
        <v>#NAME?</v>
      </c>
      <c r="BV34" s="42" t="e">
        <f aca="false">BV25+BV31+BV32</f>
        <v>#NAME?</v>
      </c>
      <c r="BW34" s="42" t="e">
        <f aca="false">BW25+BW31+BW32</f>
        <v>#NAME?</v>
      </c>
      <c r="BX34" s="42" t="e">
        <f aca="false">BX25+BX31+BX32</f>
        <v>#NAME?</v>
      </c>
      <c r="BY34" s="42" t="e">
        <f aca="false">BY25+BY31+BY32</f>
        <v>#NAME?</v>
      </c>
      <c r="BZ34" s="42" t="e">
        <f aca="false">BZ25+BZ31+BZ32</f>
        <v>#NAME?</v>
      </c>
      <c r="CA34" s="42" t="e">
        <f aca="false">CA25+CA31+CA32</f>
        <v>#NAME?</v>
      </c>
      <c r="CB34" s="42" t="e">
        <f aca="false">CB25+CB31+CB32</f>
        <v>#NAME?</v>
      </c>
      <c r="CC34" s="42" t="e">
        <f aca="false">CC25+CC31+CC32</f>
        <v>#NAME?</v>
      </c>
      <c r="CD34" s="42" t="e">
        <f aca="false">CD25+CD31+CD32</f>
        <v>#NAME?</v>
      </c>
      <c r="CE34" s="42" t="e">
        <f aca="false">CE25+CE31+CE32</f>
        <v>#NAME?</v>
      </c>
      <c r="CF34" s="42" t="e">
        <f aca="false">CF25+CF31+CF32</f>
        <v>#NAME?</v>
      </c>
      <c r="CG34" s="42" t="e">
        <f aca="false">CG25+CG31+CG32</f>
        <v>#NAME?</v>
      </c>
      <c r="CH34" s="42" t="e">
        <f aca="false">CH25+CH31+CH32</f>
        <v>#NAME?</v>
      </c>
      <c r="CI34" s="42" t="e">
        <f aca="false">CI25+CI31+CI32</f>
        <v>#NAME?</v>
      </c>
      <c r="CJ34" s="42" t="e">
        <f aca="false">CJ25+CJ31+CJ32</f>
        <v>#NAME?</v>
      </c>
      <c r="CK34" s="42" t="e">
        <f aca="false">CK25+CK31+CK32</f>
        <v>#NAME?</v>
      </c>
      <c r="CL34" s="42" t="e">
        <f aca="false">CL25+CL31+CL32</f>
        <v>#NAME?</v>
      </c>
      <c r="CM34" s="42" t="e">
        <f aca="false">CM25+CM31+CM32</f>
        <v>#NAME?</v>
      </c>
      <c r="CN34" s="42" t="e">
        <f aca="false">CN25+CN31+CN32</f>
        <v>#NAME?</v>
      </c>
      <c r="CO34" s="42" t="e">
        <f aca="false">CO25+CO31+CO32</f>
        <v>#NAME?</v>
      </c>
      <c r="CP34" s="42" t="e">
        <f aca="false">CP25+CP31+CP32</f>
        <v>#NAME?</v>
      </c>
      <c r="CQ34" s="42" t="e">
        <f aca="false">CQ25+CQ31+CQ32</f>
        <v>#NAME?</v>
      </c>
      <c r="CR34" s="42" t="e">
        <f aca="false">CR25+CR31+CR32</f>
        <v>#NAME?</v>
      </c>
      <c r="CS34" s="42" t="e">
        <f aca="false">CS25+CS31+CS32</f>
        <v>#NAME?</v>
      </c>
      <c r="CT34" s="42" t="e">
        <f aca="false">CT25+CT31+CT32</f>
        <v>#NAME?</v>
      </c>
    </row>
    <row r="35" customFormat="false" ht="15" hidden="false" customHeight="true" outlineLevel="0" collapsed="false">
      <c r="A35" s="47" t="s">
        <v>50</v>
      </c>
      <c r="B35" s="47" t="s">
        <v>31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customFormat="false" ht="15" hidden="false" customHeight="true" outlineLevel="1" collapsed="false">
      <c r="A36" s="48" t="s">
        <v>51</v>
      </c>
      <c r="B36" s="49" t="s">
        <v>31</v>
      </c>
      <c r="C36" s="50" t="e">
        <f aca="false">_xlfn.iferror(C33/C25-1,0)</f>
        <v>#NAME?</v>
      </c>
      <c r="D36" s="50" t="e">
        <f aca="false">_xlfn.iferror(D33/D25-1,0)</f>
        <v>#NAME?</v>
      </c>
      <c r="E36" s="50" t="e">
        <f aca="false">_xlfn.iferror(E33/E25-1,0)</f>
        <v>#NAME?</v>
      </c>
      <c r="F36" s="50" t="e">
        <f aca="false">_xlfn.iferror(F33/F25-1,0)</f>
        <v>#NAME?</v>
      </c>
      <c r="G36" s="50" t="e">
        <f aca="false">_xlfn.iferror(G33/G25-1,0)</f>
        <v>#NAME?</v>
      </c>
      <c r="H36" s="50" t="e">
        <f aca="false">_xlfn.iferror(H33/H25-1,0)</f>
        <v>#NAME?</v>
      </c>
      <c r="I36" s="50" t="e">
        <f aca="false">_xlfn.iferror(I33/I25-1,0)</f>
        <v>#NAME?</v>
      </c>
      <c r="J36" s="50" t="e">
        <f aca="false">_xlfn.iferror(J33/J25-1,0)</f>
        <v>#NAME?</v>
      </c>
      <c r="K36" s="50" t="e">
        <f aca="false">_xlfn.iferror(K33/K25-1,0)</f>
        <v>#NAME?</v>
      </c>
      <c r="L36" s="50" t="e">
        <f aca="false">_xlfn.iferror(L33/L25-1,0)</f>
        <v>#NAME?</v>
      </c>
      <c r="M36" s="50" t="e">
        <f aca="false">_xlfn.iferror(M33/M25-1,0)</f>
        <v>#NAME?</v>
      </c>
      <c r="N36" s="50" t="e">
        <f aca="false">_xlfn.iferror(N33/N25-1,0)</f>
        <v>#NAME?</v>
      </c>
      <c r="O36" s="50" t="e">
        <f aca="false">_xlfn.iferror(O33/O25-1,0)</f>
        <v>#NAME?</v>
      </c>
      <c r="P36" s="50" t="e">
        <f aca="false">_xlfn.iferror(P33/P25-1,0)</f>
        <v>#NAME?</v>
      </c>
      <c r="Q36" s="50" t="e">
        <f aca="false">_xlfn.iferror(Q33/Q25-1,0)</f>
        <v>#NAME?</v>
      </c>
      <c r="R36" s="50" t="e">
        <f aca="false">_xlfn.iferror(R33/R25-1,0)</f>
        <v>#NAME?</v>
      </c>
      <c r="S36" s="50" t="e">
        <f aca="false">_xlfn.iferror(S33/S25-1,0)</f>
        <v>#NAME?</v>
      </c>
      <c r="T36" s="50" t="e">
        <f aca="false">_xlfn.iferror(T33/T25-1,0)</f>
        <v>#NAME?</v>
      </c>
      <c r="U36" s="50" t="e">
        <f aca="false">_xlfn.iferror(U33/U25-1,0)</f>
        <v>#NAME?</v>
      </c>
      <c r="V36" s="50" t="e">
        <f aca="false">_xlfn.iferror(V33/V25-1,0)</f>
        <v>#NAME?</v>
      </c>
      <c r="W36" s="50" t="e">
        <f aca="false">_xlfn.iferror(W33/W25-1,0)</f>
        <v>#NAME?</v>
      </c>
      <c r="X36" s="50" t="e">
        <f aca="false">_xlfn.iferror(X33/X25-1,0)</f>
        <v>#NAME?</v>
      </c>
      <c r="Y36" s="50" t="e">
        <f aca="false">_xlfn.iferror(Y33/Y25-1,0)</f>
        <v>#NAME?</v>
      </c>
      <c r="Z36" s="50" t="e">
        <f aca="false">_xlfn.iferror(Z33/Z25-1,0)</f>
        <v>#NAME?</v>
      </c>
      <c r="AA36" s="50" t="e">
        <f aca="false">_xlfn.iferror(AA33/AA25-1,0)</f>
        <v>#NAME?</v>
      </c>
      <c r="AB36" s="50" t="e">
        <f aca="false">_xlfn.iferror(AB33/AB25-1,0)</f>
        <v>#NAME?</v>
      </c>
      <c r="AC36" s="50" t="e">
        <f aca="false">_xlfn.iferror(AC33/AC25-1,0)</f>
        <v>#NAME?</v>
      </c>
      <c r="AD36" s="50" t="e">
        <f aca="false">_xlfn.iferror(AD33/AD25-1,0)</f>
        <v>#NAME?</v>
      </c>
      <c r="AE36" s="50" t="e">
        <f aca="false">_xlfn.iferror(AE33/AE25-1,0)</f>
        <v>#NAME?</v>
      </c>
      <c r="AF36" s="50" t="e">
        <f aca="false">_xlfn.iferror(AF33/AF25-1,0)</f>
        <v>#NAME?</v>
      </c>
      <c r="AG36" s="50" t="e">
        <f aca="false">_xlfn.iferror(AG33/AG25-1,0)</f>
        <v>#NAME?</v>
      </c>
      <c r="AH36" s="50" t="e">
        <f aca="false">_xlfn.iferror(AH33/AH25-1,0)</f>
        <v>#NAME?</v>
      </c>
      <c r="AI36" s="50" t="e">
        <f aca="false">_xlfn.iferror(AI33/AI25-1,0)</f>
        <v>#NAME?</v>
      </c>
      <c r="AJ36" s="50" t="e">
        <f aca="false">_xlfn.iferror(AJ33/AJ25-1,0)</f>
        <v>#NAME?</v>
      </c>
      <c r="AK36" s="50" t="e">
        <f aca="false">_xlfn.iferror(AK33/AK25-1,0)</f>
        <v>#NAME?</v>
      </c>
      <c r="AL36" s="50" t="e">
        <f aca="false">_xlfn.iferror(AL33/AL25-1,0)</f>
        <v>#NAME?</v>
      </c>
      <c r="AM36" s="50" t="e">
        <f aca="false">_xlfn.iferror(AM33/AM25-1,0)</f>
        <v>#NAME?</v>
      </c>
      <c r="AN36" s="50" t="e">
        <f aca="false">_xlfn.iferror(AN33/AN25-1,0)</f>
        <v>#NAME?</v>
      </c>
      <c r="AO36" s="50" t="e">
        <f aca="false">_xlfn.iferror(AO33/AO25-1,0)</f>
        <v>#NAME?</v>
      </c>
      <c r="AP36" s="50" t="e">
        <f aca="false">_xlfn.iferror(AP33/AP25-1,0)</f>
        <v>#NAME?</v>
      </c>
      <c r="AQ36" s="50" t="e">
        <f aca="false">_xlfn.iferror(AQ33/AQ25-1,0)</f>
        <v>#NAME?</v>
      </c>
      <c r="AR36" s="50" t="e">
        <f aca="false">_xlfn.iferror(AR33/AR25-1,0)</f>
        <v>#NAME?</v>
      </c>
      <c r="AS36" s="50" t="e">
        <f aca="false">_xlfn.iferror(AS33/AS25-1,0)</f>
        <v>#NAME?</v>
      </c>
      <c r="AT36" s="50" t="e">
        <f aca="false">_xlfn.iferror(AT33/AT25-1,0)</f>
        <v>#NAME?</v>
      </c>
      <c r="AU36" s="50" t="e">
        <f aca="false">_xlfn.iferror(AU33/AU25-1,0)</f>
        <v>#NAME?</v>
      </c>
      <c r="AV36" s="50" t="e">
        <f aca="false">_xlfn.iferror(AV33/AV25-1,0)</f>
        <v>#NAME?</v>
      </c>
      <c r="AW36" s="50" t="e">
        <f aca="false">_xlfn.iferror(AW33/AW25-1,0)</f>
        <v>#NAME?</v>
      </c>
      <c r="AX36" s="50" t="e">
        <f aca="false">_xlfn.iferror(AX33/AX25-1,0)</f>
        <v>#NAME?</v>
      </c>
      <c r="AY36" s="50" t="e">
        <f aca="false">_xlfn.iferror(AY33/AY25-1,0)</f>
        <v>#NAME?</v>
      </c>
      <c r="AZ36" s="50" t="e">
        <f aca="false">_xlfn.iferror(AZ33/AZ25-1,0)</f>
        <v>#NAME?</v>
      </c>
      <c r="BA36" s="50" t="e">
        <f aca="false">_xlfn.iferror(BA33/AZ33-1,0)</f>
        <v>#NAME?</v>
      </c>
      <c r="BB36" s="50" t="e">
        <f aca="false">_xlfn.iferror(BB33/BA33-1,0)</f>
        <v>#NAME?</v>
      </c>
      <c r="BC36" s="50" t="e">
        <f aca="false">_xlfn.iferror(BC33/BB33-1,0)</f>
        <v>#NAME?</v>
      </c>
      <c r="BD36" s="50" t="e">
        <f aca="false">_xlfn.iferror(BD33/BC33-1,0)</f>
        <v>#NAME?</v>
      </c>
      <c r="BE36" s="50" t="e">
        <f aca="false">_xlfn.iferror(BE33/BD33-1,0)</f>
        <v>#NAME?</v>
      </c>
      <c r="BF36" s="50" t="e">
        <f aca="false">_xlfn.iferror(BF33/BE33-1,0)</f>
        <v>#NAME?</v>
      </c>
      <c r="BG36" s="50" t="e">
        <f aca="false">_xlfn.iferror(BG33/BF33-1,0)</f>
        <v>#NAME?</v>
      </c>
      <c r="BH36" s="50" t="e">
        <f aca="false">_xlfn.iferror(BH33/BG33-1,0)</f>
        <v>#NAME?</v>
      </c>
      <c r="BI36" s="50" t="e">
        <f aca="false">_xlfn.iferror(BI33/BH33-1,0)</f>
        <v>#NAME?</v>
      </c>
      <c r="BJ36" s="50" t="e">
        <f aca="false">_xlfn.iferror(BJ33/BI33-1,0)</f>
        <v>#NAME?</v>
      </c>
      <c r="BK36" s="50" t="e">
        <f aca="false">_xlfn.iferror(BK33/BJ33-1,0)</f>
        <v>#NAME?</v>
      </c>
      <c r="BL36" s="50" t="e">
        <f aca="false">_xlfn.iferror(BL33/BK33-1,0)</f>
        <v>#NAME?</v>
      </c>
      <c r="BM36" s="50" t="e">
        <f aca="false">_xlfn.iferror(BM33/BL33-1,0)</f>
        <v>#NAME?</v>
      </c>
      <c r="BN36" s="50" t="e">
        <f aca="false">_xlfn.iferror(BN33/BM33-1,0)</f>
        <v>#NAME?</v>
      </c>
      <c r="BO36" s="50" t="e">
        <f aca="false">_xlfn.iferror(BO33/BN33-1,0)</f>
        <v>#NAME?</v>
      </c>
      <c r="BP36" s="50" t="e">
        <f aca="false">_xlfn.iferror(BP33/BO33-1,0)</f>
        <v>#NAME?</v>
      </c>
      <c r="BQ36" s="50" t="e">
        <f aca="false">_xlfn.iferror(BQ33/BP33-1,0)</f>
        <v>#NAME?</v>
      </c>
      <c r="BR36" s="50" t="e">
        <f aca="false">_xlfn.iferror(BR33/BQ33-1,0)</f>
        <v>#NAME?</v>
      </c>
      <c r="BS36" s="50" t="e">
        <f aca="false">_xlfn.iferror(BS33/BR33-1,0)</f>
        <v>#NAME?</v>
      </c>
      <c r="BT36" s="50" t="e">
        <f aca="false">_xlfn.iferror(BT33/BS33-1,0)</f>
        <v>#NAME?</v>
      </c>
      <c r="BU36" s="50" t="e">
        <f aca="false">_xlfn.iferror(BU33/BT33-1,0)</f>
        <v>#NAME?</v>
      </c>
      <c r="BV36" s="50" t="e">
        <f aca="false">_xlfn.iferror(BV33/BU33-1,0)</f>
        <v>#NAME?</v>
      </c>
      <c r="BW36" s="50" t="e">
        <f aca="false">_xlfn.iferror(BW33/BV33-1,0)</f>
        <v>#NAME?</v>
      </c>
      <c r="BX36" s="50" t="e">
        <f aca="false">_xlfn.iferror(BX33/BW33-1,0)</f>
        <v>#NAME?</v>
      </c>
      <c r="BY36" s="50" t="e">
        <f aca="false">_xlfn.iferror(BY33/BX33-1,0)</f>
        <v>#NAME?</v>
      </c>
      <c r="BZ36" s="50" t="e">
        <f aca="false">_xlfn.iferror(BZ33/BY33-1,0)</f>
        <v>#NAME?</v>
      </c>
      <c r="CA36" s="50" t="e">
        <f aca="false">_xlfn.iferror(CA33/BZ33-1,0)</f>
        <v>#NAME?</v>
      </c>
      <c r="CB36" s="50" t="e">
        <f aca="false">_xlfn.iferror(CB33/CA33-1,0)</f>
        <v>#NAME?</v>
      </c>
      <c r="CC36" s="50" t="e">
        <f aca="false">_xlfn.iferror(CC33/CB33-1,0)</f>
        <v>#NAME?</v>
      </c>
      <c r="CD36" s="50" t="e">
        <f aca="false">_xlfn.iferror(CD33/CC33-1,0)</f>
        <v>#NAME?</v>
      </c>
      <c r="CE36" s="50" t="e">
        <f aca="false">_xlfn.iferror(CE33/CD33-1,0)</f>
        <v>#NAME?</v>
      </c>
      <c r="CF36" s="50" t="e">
        <f aca="false">_xlfn.iferror(CF33/CE33-1,0)</f>
        <v>#NAME?</v>
      </c>
      <c r="CG36" s="50" t="e">
        <f aca="false">_xlfn.iferror(CG33/CF33-1,0)</f>
        <v>#NAME?</v>
      </c>
      <c r="CH36" s="50" t="e">
        <f aca="false">_xlfn.iferror(CH33/CG33-1,0)</f>
        <v>#NAME?</v>
      </c>
      <c r="CI36" s="50" t="e">
        <f aca="false">_xlfn.iferror(CI33/CH33-1,0)</f>
        <v>#NAME?</v>
      </c>
      <c r="CJ36" s="50" t="e">
        <f aca="false">_xlfn.iferror(CJ33/CI33-1,0)</f>
        <v>#NAME?</v>
      </c>
      <c r="CK36" s="50" t="e">
        <f aca="false">_xlfn.iferror(CK33/CJ33-1,0)</f>
        <v>#NAME?</v>
      </c>
      <c r="CL36" s="50" t="e">
        <f aca="false">_xlfn.iferror(CL33/CK33-1,0)</f>
        <v>#NAME?</v>
      </c>
      <c r="CM36" s="50" t="e">
        <f aca="false">_xlfn.iferror(CM33/CL33-1,0)</f>
        <v>#NAME?</v>
      </c>
      <c r="CN36" s="50" t="e">
        <f aca="false">_xlfn.iferror(CN33/CM33-1,0)</f>
        <v>#NAME?</v>
      </c>
      <c r="CO36" s="50" t="e">
        <f aca="false">_xlfn.iferror(CO33/CN33-1,0)</f>
        <v>#NAME?</v>
      </c>
      <c r="CP36" s="50" t="e">
        <f aca="false">_xlfn.iferror(CP33/CO33-1,0)</f>
        <v>#NAME?</v>
      </c>
      <c r="CQ36" s="50" t="e">
        <f aca="false">_xlfn.iferror(CQ33/CP33-1,0)</f>
        <v>#NAME?</v>
      </c>
      <c r="CR36" s="50" t="e">
        <f aca="false">_xlfn.iferror(CR33/CQ33-1,0)</f>
        <v>#NAME?</v>
      </c>
      <c r="CS36" s="50" t="e">
        <f aca="false">_xlfn.iferror(CS33/CR33-1,0)</f>
        <v>#NAME?</v>
      </c>
      <c r="CT36" s="50" t="e">
        <f aca="false">_xlfn.iferror(CT33/CS33-1,0)</f>
        <v>#NAME?</v>
      </c>
    </row>
    <row r="37" customFormat="false" ht="15" hidden="false" customHeight="true" outlineLevel="1" collapsed="false">
      <c r="A37" s="51" t="s">
        <v>52</v>
      </c>
      <c r="B37" s="52"/>
      <c r="C37" s="53" t="e">
        <f aca="false">_xlfn.iferror(-C31/C25,0)</f>
        <v>#NAME?</v>
      </c>
      <c r="D37" s="53" t="e">
        <f aca="false">_xlfn.iferror(-D31/D25,0)</f>
        <v>#NAME?</v>
      </c>
      <c r="E37" s="53" t="e">
        <f aca="false">_xlfn.iferror(-E31/E25,0)</f>
        <v>#NAME?</v>
      </c>
      <c r="F37" s="53" t="e">
        <f aca="false">_xlfn.iferror(-F31/F25,0)</f>
        <v>#NAME?</v>
      </c>
      <c r="G37" s="53" t="e">
        <f aca="false">_xlfn.iferror(-G31/G25,0)</f>
        <v>#NAME?</v>
      </c>
      <c r="H37" s="53" t="e">
        <f aca="false">_xlfn.iferror(-H31/H25,0)</f>
        <v>#NAME?</v>
      </c>
      <c r="I37" s="53" t="e">
        <f aca="false">_xlfn.iferror(-I31/I25,0)</f>
        <v>#NAME?</v>
      </c>
      <c r="J37" s="53" t="e">
        <f aca="false">_xlfn.iferror(-J31/J25,0)</f>
        <v>#NAME?</v>
      </c>
      <c r="K37" s="53" t="e">
        <f aca="false">_xlfn.iferror(-K31/K25,0)</f>
        <v>#NAME?</v>
      </c>
      <c r="L37" s="53" t="e">
        <f aca="false">_xlfn.iferror(-L31/L25,0)</f>
        <v>#NAME?</v>
      </c>
      <c r="M37" s="53" t="e">
        <f aca="false">_xlfn.iferror(-M31/M25,0)</f>
        <v>#NAME?</v>
      </c>
      <c r="N37" s="53" t="e">
        <f aca="false">_xlfn.iferror(-N31/N25,0)</f>
        <v>#NAME?</v>
      </c>
      <c r="O37" s="53" t="e">
        <f aca="false">_xlfn.iferror(-O31/O25,0)</f>
        <v>#NAME?</v>
      </c>
      <c r="P37" s="53" t="e">
        <f aca="false">_xlfn.iferror(-P31/P25,0)</f>
        <v>#NAME?</v>
      </c>
      <c r="Q37" s="53" t="e">
        <f aca="false">_xlfn.iferror(-Q31/Q25,0)</f>
        <v>#NAME?</v>
      </c>
      <c r="R37" s="53" t="e">
        <f aca="false">_xlfn.iferror(-R31/R25,0)</f>
        <v>#NAME?</v>
      </c>
      <c r="S37" s="53" t="e">
        <f aca="false">_xlfn.iferror(-S31/S25,0)</f>
        <v>#NAME?</v>
      </c>
      <c r="T37" s="53" t="e">
        <f aca="false">_xlfn.iferror(-T31/T25,0)</f>
        <v>#NAME?</v>
      </c>
      <c r="U37" s="53" t="e">
        <f aca="false">_xlfn.iferror(-U31/U25,0)</f>
        <v>#NAME?</v>
      </c>
      <c r="V37" s="53" t="e">
        <f aca="false">_xlfn.iferror(-V31/V25,0)</f>
        <v>#NAME?</v>
      </c>
      <c r="W37" s="53" t="e">
        <f aca="false">_xlfn.iferror(-W31/W25,0)</f>
        <v>#NAME?</v>
      </c>
      <c r="X37" s="53" t="e">
        <f aca="false">_xlfn.iferror(-X31/X25,0)</f>
        <v>#NAME?</v>
      </c>
      <c r="Y37" s="53" t="e">
        <f aca="false">_xlfn.iferror(-Y31/Y25,0)</f>
        <v>#NAME?</v>
      </c>
      <c r="Z37" s="53" t="e">
        <f aca="false">_xlfn.iferror(-Z31/Z25,0)</f>
        <v>#NAME?</v>
      </c>
      <c r="AA37" s="53" t="e">
        <f aca="false">_xlfn.iferror(-AA31/AA25,0)</f>
        <v>#NAME?</v>
      </c>
      <c r="AB37" s="53" t="e">
        <f aca="false">_xlfn.iferror(-AB31/AB25,0)</f>
        <v>#NAME?</v>
      </c>
      <c r="AC37" s="53" t="e">
        <f aca="false">_xlfn.iferror(-AC31/AC25,0)</f>
        <v>#NAME?</v>
      </c>
      <c r="AD37" s="53" t="e">
        <f aca="false">_xlfn.iferror(-AD31/AD25,0)</f>
        <v>#NAME?</v>
      </c>
      <c r="AE37" s="53" t="e">
        <f aca="false">_xlfn.iferror(-AE31/AE25,0)</f>
        <v>#NAME?</v>
      </c>
      <c r="AF37" s="53" t="e">
        <f aca="false">_xlfn.iferror(-AF31/AF25,0)</f>
        <v>#NAME?</v>
      </c>
      <c r="AG37" s="53" t="e">
        <f aca="false">_xlfn.iferror(-AG31/AG25,0)</f>
        <v>#NAME?</v>
      </c>
      <c r="AH37" s="53" t="e">
        <f aca="false">_xlfn.iferror(-AH31/AH25,0)</f>
        <v>#NAME?</v>
      </c>
      <c r="AI37" s="53" t="e">
        <f aca="false">_xlfn.iferror(-AI31/AI25,0)</f>
        <v>#NAME?</v>
      </c>
      <c r="AJ37" s="53" t="e">
        <f aca="false">_xlfn.iferror(-AJ31/AJ25,0)</f>
        <v>#NAME?</v>
      </c>
      <c r="AK37" s="53" t="e">
        <f aca="false">_xlfn.iferror(-AK31/AK25,0)</f>
        <v>#NAME?</v>
      </c>
      <c r="AL37" s="53" t="e">
        <f aca="false">_xlfn.iferror(-AL31/AL25,0)</f>
        <v>#NAME?</v>
      </c>
      <c r="AM37" s="53" t="e">
        <f aca="false">_xlfn.iferror(-AM31/AM25,0)</f>
        <v>#NAME?</v>
      </c>
      <c r="AN37" s="53" t="e">
        <f aca="false">_xlfn.iferror(-AN31/AN25,0)</f>
        <v>#NAME?</v>
      </c>
      <c r="AO37" s="53" t="e">
        <f aca="false">_xlfn.iferror(-AO31/AO25,0)</f>
        <v>#NAME?</v>
      </c>
      <c r="AP37" s="53" t="e">
        <f aca="false">_xlfn.iferror(-AP31/AP25,0)</f>
        <v>#NAME?</v>
      </c>
      <c r="AQ37" s="53" t="e">
        <f aca="false">_xlfn.iferror(-AQ31/AQ25,0)</f>
        <v>#NAME?</v>
      </c>
      <c r="AR37" s="53" t="e">
        <f aca="false">_xlfn.iferror(-AR31/AR25,0)</f>
        <v>#NAME?</v>
      </c>
      <c r="AS37" s="53" t="e">
        <f aca="false">_xlfn.iferror(-AS31/AS25,0)</f>
        <v>#NAME?</v>
      </c>
      <c r="AT37" s="53" t="e">
        <f aca="false">_xlfn.iferror(-AT31/AT25,0)</f>
        <v>#NAME?</v>
      </c>
      <c r="AU37" s="53" t="e">
        <f aca="false">_xlfn.iferror(-AU31/AU25,0)</f>
        <v>#NAME?</v>
      </c>
      <c r="AV37" s="53" t="e">
        <f aca="false">_xlfn.iferror(-AV31/AV25,0)</f>
        <v>#NAME?</v>
      </c>
      <c r="AW37" s="53" t="e">
        <f aca="false">_xlfn.iferror(-AW31/AW25,0)</f>
        <v>#NAME?</v>
      </c>
      <c r="AX37" s="53" t="e">
        <f aca="false">_xlfn.iferror(-AX31/AX25,0)</f>
        <v>#NAME?</v>
      </c>
      <c r="AY37" s="53" t="e">
        <f aca="false">_xlfn.iferror(-AY31/AY25,0)</f>
        <v>#NAME?</v>
      </c>
      <c r="AZ37" s="53" t="e">
        <f aca="false">_xlfn.iferror(-AZ31/AZ25,0)</f>
        <v>#NAME?</v>
      </c>
      <c r="BA37" s="53" t="e">
        <f aca="false">_xlfn.iferror(-BA31/BA25,0)</f>
        <v>#NAME?</v>
      </c>
      <c r="BB37" s="53" t="e">
        <f aca="false">_xlfn.iferror(-BB31/BB25,0)</f>
        <v>#NAME?</v>
      </c>
      <c r="BC37" s="53" t="e">
        <f aca="false">_xlfn.iferror(-BC31/BC25,0)</f>
        <v>#NAME?</v>
      </c>
      <c r="BD37" s="53" t="e">
        <f aca="false">_xlfn.iferror(-BD31/BD25,0)</f>
        <v>#NAME?</v>
      </c>
      <c r="BE37" s="53" t="e">
        <f aca="false">_xlfn.iferror(-BE31/BE25,0)</f>
        <v>#NAME?</v>
      </c>
      <c r="BF37" s="53" t="e">
        <f aca="false">_xlfn.iferror(-BF31/BF25,0)</f>
        <v>#NAME?</v>
      </c>
      <c r="BG37" s="53" t="e">
        <f aca="false">_xlfn.iferror(-BG31/BG25,0)</f>
        <v>#NAME?</v>
      </c>
      <c r="BH37" s="53" t="e">
        <f aca="false">_xlfn.iferror(-BH31/BH25,0)</f>
        <v>#NAME?</v>
      </c>
      <c r="BI37" s="53" t="e">
        <f aca="false">_xlfn.iferror(-BI31/BI25,0)</f>
        <v>#NAME?</v>
      </c>
      <c r="BJ37" s="53" t="e">
        <f aca="false">_xlfn.iferror(-BJ31/BJ25,0)</f>
        <v>#NAME?</v>
      </c>
      <c r="BK37" s="53" t="e">
        <f aca="false">_xlfn.iferror(-BK31/BK25,0)</f>
        <v>#NAME?</v>
      </c>
      <c r="BL37" s="53" t="e">
        <f aca="false">_xlfn.iferror(-BL31/BL25,0)</f>
        <v>#NAME?</v>
      </c>
      <c r="BM37" s="53" t="e">
        <f aca="false">_xlfn.iferror(-BM31/BM25,0)</f>
        <v>#NAME?</v>
      </c>
      <c r="BN37" s="53" t="e">
        <f aca="false">_xlfn.iferror(-BN31/BN25,0)</f>
        <v>#NAME?</v>
      </c>
      <c r="BO37" s="53" t="e">
        <f aca="false">_xlfn.iferror(-BO31/BO25,0)</f>
        <v>#NAME?</v>
      </c>
      <c r="BP37" s="53" t="e">
        <f aca="false">_xlfn.iferror(-BP31/BP25,0)</f>
        <v>#NAME?</v>
      </c>
      <c r="BQ37" s="53" t="e">
        <f aca="false">_xlfn.iferror(-BQ31/BQ25,0)</f>
        <v>#NAME?</v>
      </c>
      <c r="BR37" s="53" t="e">
        <f aca="false">_xlfn.iferror(-BR31/BR25,0)</f>
        <v>#NAME?</v>
      </c>
      <c r="BS37" s="53" t="e">
        <f aca="false">_xlfn.iferror(-BS31/BS25,0)</f>
        <v>#NAME?</v>
      </c>
      <c r="BT37" s="53" t="e">
        <f aca="false">_xlfn.iferror(-BT31/BT25,0)</f>
        <v>#NAME?</v>
      </c>
      <c r="BU37" s="53" t="e">
        <f aca="false">_xlfn.iferror(-BU31/BU25,0)</f>
        <v>#NAME?</v>
      </c>
      <c r="BV37" s="53" t="e">
        <f aca="false">_xlfn.iferror(-BV31/BV25,0)</f>
        <v>#NAME?</v>
      </c>
      <c r="BW37" s="53" t="e">
        <f aca="false">_xlfn.iferror(-BW31/BW25,0)</f>
        <v>#NAME?</v>
      </c>
      <c r="BX37" s="53" t="e">
        <f aca="false">_xlfn.iferror(-BX31/BX25,0)</f>
        <v>#NAME?</v>
      </c>
      <c r="BY37" s="53" t="e">
        <f aca="false">_xlfn.iferror(-BY31/BY25,0)</f>
        <v>#NAME?</v>
      </c>
      <c r="BZ37" s="53" t="e">
        <f aca="false">_xlfn.iferror(-BZ31/BZ25,0)</f>
        <v>#NAME?</v>
      </c>
      <c r="CA37" s="53" t="e">
        <f aca="false">_xlfn.iferror(-CA31/CA25,0)</f>
        <v>#NAME?</v>
      </c>
      <c r="CB37" s="53" t="e">
        <f aca="false">_xlfn.iferror(-CB31/CB25,0)</f>
        <v>#NAME?</v>
      </c>
      <c r="CC37" s="53" t="e">
        <f aca="false">_xlfn.iferror(-CC31/CC25,0)</f>
        <v>#NAME?</v>
      </c>
      <c r="CD37" s="53" t="e">
        <f aca="false">_xlfn.iferror(-CD31/CD25,0)</f>
        <v>#NAME?</v>
      </c>
      <c r="CE37" s="53" t="e">
        <f aca="false">_xlfn.iferror(-CE31/CE25,0)</f>
        <v>#NAME?</v>
      </c>
      <c r="CF37" s="53" t="e">
        <f aca="false">_xlfn.iferror(-CF31/CF25,0)</f>
        <v>#NAME?</v>
      </c>
      <c r="CG37" s="53" t="e">
        <f aca="false">_xlfn.iferror(-CG31/CG25,0)</f>
        <v>#NAME?</v>
      </c>
      <c r="CH37" s="53" t="e">
        <f aca="false">_xlfn.iferror(-CH31/CH25,0)</f>
        <v>#NAME?</v>
      </c>
      <c r="CI37" s="53" t="e">
        <f aca="false">_xlfn.iferror(-CI31/CI25,0)</f>
        <v>#NAME?</v>
      </c>
      <c r="CJ37" s="53" t="e">
        <f aca="false">_xlfn.iferror(-CJ31/CJ25,0)</f>
        <v>#NAME?</v>
      </c>
      <c r="CK37" s="53" t="e">
        <f aca="false">_xlfn.iferror(-CK31/CK25,0)</f>
        <v>#NAME?</v>
      </c>
      <c r="CL37" s="53" t="e">
        <f aca="false">_xlfn.iferror(-CL31/CL25,0)</f>
        <v>#NAME?</v>
      </c>
      <c r="CM37" s="53" t="e">
        <f aca="false">_xlfn.iferror(-CM31/CM25,0)</f>
        <v>#NAME?</v>
      </c>
      <c r="CN37" s="53" t="e">
        <f aca="false">_xlfn.iferror(-CN31/CN25,0)</f>
        <v>#NAME?</v>
      </c>
      <c r="CO37" s="53" t="e">
        <f aca="false">_xlfn.iferror(-CO31/CO25,0)</f>
        <v>#NAME?</v>
      </c>
      <c r="CP37" s="53" t="e">
        <f aca="false">_xlfn.iferror(-CP31/CP25,0)</f>
        <v>#NAME?</v>
      </c>
      <c r="CQ37" s="53" t="e">
        <f aca="false">_xlfn.iferror(-CQ31/CQ25,0)</f>
        <v>#NAME?</v>
      </c>
      <c r="CR37" s="53" t="e">
        <f aca="false">_xlfn.iferror(-CR31/CR25,0)</f>
        <v>#NAME?</v>
      </c>
      <c r="CS37" s="53" t="e">
        <f aca="false">_xlfn.iferror(-CS31/CS25,0)</f>
        <v>#NAME?</v>
      </c>
      <c r="CT37" s="53" t="e">
        <f aca="false">_xlfn.iferror(-CT31/CT25,0)</f>
        <v>#NAME?</v>
      </c>
    </row>
    <row r="38" customFormat="false" ht="15" hidden="false" customHeight="true" outlineLevel="1" collapsed="false">
      <c r="A38" s="51" t="s">
        <v>53</v>
      </c>
      <c r="B38" s="52"/>
      <c r="C38" s="53" t="e">
        <f aca="false">_xlfn.iferror(SUM(C27:C32)/C25,0)</f>
        <v>#NAME?</v>
      </c>
      <c r="D38" s="53" t="e">
        <f aca="false">_xlfn.iferror(SUM(D27:D32)/D25,0)</f>
        <v>#NAME?</v>
      </c>
      <c r="E38" s="53" t="e">
        <f aca="false">_xlfn.iferror(SUM(E27:E32)/E25,0)</f>
        <v>#NAME?</v>
      </c>
      <c r="F38" s="53" t="e">
        <f aca="false">_xlfn.iferror(SUM(F27:F32)/F25,0)</f>
        <v>#NAME?</v>
      </c>
      <c r="G38" s="53" t="e">
        <f aca="false">_xlfn.iferror(SUM(G27:G32)/G25,0)</f>
        <v>#NAME?</v>
      </c>
      <c r="H38" s="53" t="e">
        <f aca="false">_xlfn.iferror(SUM(H27:H32)/H25,0)</f>
        <v>#NAME?</v>
      </c>
      <c r="I38" s="53" t="e">
        <f aca="false">_xlfn.iferror(SUM(I27:I32)/I25,0)</f>
        <v>#NAME?</v>
      </c>
      <c r="J38" s="53" t="e">
        <f aca="false">_xlfn.iferror(SUM(J27:J32)/J25,0)</f>
        <v>#NAME?</v>
      </c>
      <c r="K38" s="53" t="e">
        <f aca="false">_xlfn.iferror(SUM(K27:K32)/K25,0)</f>
        <v>#NAME?</v>
      </c>
      <c r="L38" s="53" t="e">
        <f aca="false">_xlfn.iferror(SUM(L27:L32)/L25,0)</f>
        <v>#NAME?</v>
      </c>
      <c r="M38" s="53" t="e">
        <f aca="false">_xlfn.iferror(SUM(M27:M32)/M25,0)</f>
        <v>#NAME?</v>
      </c>
      <c r="N38" s="53" t="e">
        <f aca="false">_xlfn.iferror(SUM(N27:N32)/N25,0)</f>
        <v>#NAME?</v>
      </c>
      <c r="O38" s="53" t="e">
        <f aca="false">_xlfn.iferror(SUM(O27:O32)/O25,0)</f>
        <v>#NAME?</v>
      </c>
      <c r="P38" s="53" t="e">
        <f aca="false">_xlfn.iferror(SUM(P27:P32)/P25,0)</f>
        <v>#NAME?</v>
      </c>
      <c r="Q38" s="53" t="e">
        <f aca="false">_xlfn.iferror(SUM(Q27:Q32)/Q25,0)</f>
        <v>#NAME?</v>
      </c>
      <c r="R38" s="53" t="e">
        <f aca="false">_xlfn.iferror(SUM(R27:R32)/R25,0)</f>
        <v>#NAME?</v>
      </c>
      <c r="S38" s="53" t="e">
        <f aca="false">_xlfn.iferror(SUM(S27:S32)/S25,0)</f>
        <v>#NAME?</v>
      </c>
      <c r="T38" s="53" t="e">
        <f aca="false">_xlfn.iferror(SUM(T27:T32)/T25,0)</f>
        <v>#NAME?</v>
      </c>
      <c r="U38" s="53" t="e">
        <f aca="false">_xlfn.iferror(SUM(U27:U32)/U25,0)</f>
        <v>#NAME?</v>
      </c>
      <c r="V38" s="53" t="e">
        <f aca="false">_xlfn.iferror(SUM(V27:V32)/V25,0)</f>
        <v>#NAME?</v>
      </c>
      <c r="W38" s="53" t="e">
        <f aca="false">_xlfn.iferror(SUM(W27:W32)/W25,0)</f>
        <v>#NAME?</v>
      </c>
      <c r="X38" s="53" t="e">
        <f aca="false">_xlfn.iferror(SUM(X27:X32)/X25,0)</f>
        <v>#NAME?</v>
      </c>
      <c r="Y38" s="53" t="e">
        <f aca="false">_xlfn.iferror(SUM(Y27:Y32)/Y25,0)</f>
        <v>#NAME?</v>
      </c>
      <c r="Z38" s="53" t="e">
        <f aca="false">_xlfn.iferror(SUM(Z27:Z32)/Z25,0)</f>
        <v>#NAME?</v>
      </c>
      <c r="AA38" s="53" t="e">
        <f aca="false">_xlfn.iferror(SUM(AA27:AA32)/AA25,0)</f>
        <v>#NAME?</v>
      </c>
      <c r="AB38" s="53" t="e">
        <f aca="false">_xlfn.iferror(SUM(AB27:AB32)/AB25,0)</f>
        <v>#NAME?</v>
      </c>
      <c r="AC38" s="53" t="e">
        <f aca="false">_xlfn.iferror(SUM(AC27:AC32)/AC25,0)</f>
        <v>#NAME?</v>
      </c>
      <c r="AD38" s="53" t="e">
        <f aca="false">_xlfn.iferror(SUM(AD27:AD32)/AD25,0)</f>
        <v>#NAME?</v>
      </c>
      <c r="AE38" s="53" t="e">
        <f aca="false">_xlfn.iferror(SUM(AE27:AE32)/AE25,0)</f>
        <v>#NAME?</v>
      </c>
      <c r="AF38" s="53" t="e">
        <f aca="false">_xlfn.iferror(SUM(AF27:AF32)/AF25,0)</f>
        <v>#NAME?</v>
      </c>
      <c r="AG38" s="53" t="e">
        <f aca="false">_xlfn.iferror(SUM(AG27:AG32)/AG25,0)</f>
        <v>#NAME?</v>
      </c>
      <c r="AH38" s="53" t="e">
        <f aca="false">_xlfn.iferror(SUM(AH27:AH32)/AH25,0)</f>
        <v>#NAME?</v>
      </c>
      <c r="AI38" s="53" t="e">
        <f aca="false">_xlfn.iferror(SUM(AI27:AI32)/AI25,0)</f>
        <v>#NAME?</v>
      </c>
      <c r="AJ38" s="53" t="e">
        <f aca="false">_xlfn.iferror(SUM(AJ27:AJ32)/AJ25,0)</f>
        <v>#NAME?</v>
      </c>
      <c r="AK38" s="53" t="e">
        <f aca="false">_xlfn.iferror(SUM(AK27:AK32)/AK25,0)</f>
        <v>#NAME?</v>
      </c>
      <c r="AL38" s="53" t="e">
        <f aca="false">_xlfn.iferror(SUM(AL27:AL32)/AL25,0)</f>
        <v>#NAME?</v>
      </c>
      <c r="AM38" s="53" t="e">
        <f aca="false">_xlfn.iferror(SUM(AM27:AM32)/AM25,0)</f>
        <v>#NAME?</v>
      </c>
      <c r="AN38" s="53" t="e">
        <f aca="false">_xlfn.iferror(SUM(AN27:AN32)/AN25,0)</f>
        <v>#NAME?</v>
      </c>
      <c r="AO38" s="53" t="e">
        <f aca="false">_xlfn.iferror(SUM(AO27:AO32)/AO25,0)</f>
        <v>#NAME?</v>
      </c>
      <c r="AP38" s="53" t="e">
        <f aca="false">_xlfn.iferror(SUM(AP27:AP32)/AP25,0)</f>
        <v>#NAME?</v>
      </c>
      <c r="AQ38" s="53" t="e">
        <f aca="false">_xlfn.iferror(SUM(AQ27:AQ32)/AQ25,0)</f>
        <v>#NAME?</v>
      </c>
      <c r="AR38" s="53" t="e">
        <f aca="false">_xlfn.iferror(SUM(AR27:AR32)/AR25,0)</f>
        <v>#NAME?</v>
      </c>
      <c r="AS38" s="53" t="e">
        <f aca="false">_xlfn.iferror(SUM(AS27:AS32)/AS25,0)</f>
        <v>#NAME?</v>
      </c>
      <c r="AT38" s="53" t="e">
        <f aca="false">_xlfn.iferror(SUM(AT27:AT32)/AT25,0)</f>
        <v>#NAME?</v>
      </c>
      <c r="AU38" s="53" t="e">
        <f aca="false">_xlfn.iferror(SUM(AU27:AU32)/AU25,0)</f>
        <v>#NAME?</v>
      </c>
      <c r="AV38" s="53" t="e">
        <f aca="false">_xlfn.iferror(SUM(AV27:AV32)/AV25,0)</f>
        <v>#NAME?</v>
      </c>
      <c r="AW38" s="53" t="e">
        <f aca="false">_xlfn.iferror(SUM(AW27:AW32)/AW25,0)</f>
        <v>#NAME?</v>
      </c>
      <c r="AX38" s="53" t="e">
        <f aca="false">_xlfn.iferror(SUM(AX27:AX32)/AX25,0)</f>
        <v>#NAME?</v>
      </c>
      <c r="AY38" s="53" t="e">
        <f aca="false">_xlfn.iferror(SUM(AY27:AY32)/AY25,0)</f>
        <v>#NAME?</v>
      </c>
      <c r="AZ38" s="53" t="e">
        <f aca="false">_xlfn.iferror(SUM(AZ27:AZ32)/AZ25,0)</f>
        <v>#NAME?</v>
      </c>
      <c r="BA38" s="53" t="e">
        <f aca="false">_xlfn.iferror(SUM(BA27:BA32)/BA25,0)</f>
        <v>#NAME?</v>
      </c>
      <c r="BB38" s="53" t="e">
        <f aca="false">_xlfn.iferror(SUM(BB27:BB32)/BB25,0)</f>
        <v>#NAME?</v>
      </c>
      <c r="BC38" s="53" t="e">
        <f aca="false">_xlfn.iferror(SUM(BC27:BC32)/BC25,0)</f>
        <v>#NAME?</v>
      </c>
      <c r="BD38" s="53" t="e">
        <f aca="false">_xlfn.iferror(SUM(BD27:BD32)/BD25,0)</f>
        <v>#NAME?</v>
      </c>
      <c r="BE38" s="53" t="e">
        <f aca="false">_xlfn.iferror(SUM(BE27:BE32)/BE25,0)</f>
        <v>#NAME?</v>
      </c>
      <c r="BF38" s="53" t="e">
        <f aca="false">_xlfn.iferror(SUM(BF27:BF32)/BF25,0)</f>
        <v>#NAME?</v>
      </c>
      <c r="BG38" s="53" t="e">
        <f aca="false">_xlfn.iferror(SUM(BG27:BG32)/BG25,0)</f>
        <v>#NAME?</v>
      </c>
      <c r="BH38" s="53" t="e">
        <f aca="false">_xlfn.iferror(SUM(BH27:BH32)/BH25,0)</f>
        <v>#NAME?</v>
      </c>
      <c r="BI38" s="53" t="e">
        <f aca="false">_xlfn.iferror(SUM(BI27:BI32)/BI25,0)</f>
        <v>#NAME?</v>
      </c>
      <c r="BJ38" s="53" t="e">
        <f aca="false">_xlfn.iferror(SUM(BJ27:BJ32)/BJ25,0)</f>
        <v>#NAME?</v>
      </c>
      <c r="BK38" s="53" t="e">
        <f aca="false">_xlfn.iferror(SUM(BK27:BK32)/BK25,0)</f>
        <v>#NAME?</v>
      </c>
      <c r="BL38" s="53" t="e">
        <f aca="false">_xlfn.iferror(SUM(BL27:BL32)/BL25,0)</f>
        <v>#NAME?</v>
      </c>
      <c r="BM38" s="53" t="e">
        <f aca="false">_xlfn.iferror(SUM(BM27:BM32)/BM25,0)</f>
        <v>#NAME?</v>
      </c>
      <c r="BN38" s="53" t="e">
        <f aca="false">_xlfn.iferror(SUM(BN27:BN32)/BN25,0)</f>
        <v>#NAME?</v>
      </c>
      <c r="BO38" s="53" t="e">
        <f aca="false">_xlfn.iferror(SUM(BO27:BO32)/BO25,0)</f>
        <v>#NAME?</v>
      </c>
      <c r="BP38" s="53" t="e">
        <f aca="false">_xlfn.iferror(SUM(BP27:BP32)/BP25,0)</f>
        <v>#NAME?</v>
      </c>
      <c r="BQ38" s="53" t="e">
        <f aca="false">_xlfn.iferror(SUM(BQ27:BQ32)/BQ25,0)</f>
        <v>#NAME?</v>
      </c>
      <c r="BR38" s="53" t="e">
        <f aca="false">_xlfn.iferror(SUM(BR27:BR32)/BR25,0)</f>
        <v>#NAME?</v>
      </c>
      <c r="BS38" s="53" t="e">
        <f aca="false">_xlfn.iferror(SUM(BS27:BS32)/BS25,0)</f>
        <v>#NAME?</v>
      </c>
      <c r="BT38" s="53" t="e">
        <f aca="false">_xlfn.iferror(SUM(BT27:BT32)/BT25,0)</f>
        <v>#NAME?</v>
      </c>
      <c r="BU38" s="53" t="e">
        <f aca="false">_xlfn.iferror(SUM(BU27:BU32)/BU25,0)</f>
        <v>#NAME?</v>
      </c>
      <c r="BV38" s="53" t="e">
        <f aca="false">_xlfn.iferror(SUM(BV27:BV32)/BV25,0)</f>
        <v>#NAME?</v>
      </c>
      <c r="BW38" s="53" t="e">
        <f aca="false">_xlfn.iferror(SUM(BW27:BW32)/BW25,0)</f>
        <v>#NAME?</v>
      </c>
      <c r="BX38" s="53" t="e">
        <f aca="false">_xlfn.iferror(SUM(BX27:BX32)/BX25,0)</f>
        <v>#NAME?</v>
      </c>
      <c r="BY38" s="53" t="e">
        <f aca="false">_xlfn.iferror(SUM(BY27:BY32)/BY25,0)</f>
        <v>#NAME?</v>
      </c>
      <c r="BZ38" s="53" t="e">
        <f aca="false">_xlfn.iferror(SUM(BZ27:BZ32)/BZ25,0)</f>
        <v>#NAME?</v>
      </c>
      <c r="CA38" s="53" t="e">
        <f aca="false">_xlfn.iferror(SUM(CA27:CA32)/CA25,0)</f>
        <v>#NAME?</v>
      </c>
      <c r="CB38" s="53" t="e">
        <f aca="false">_xlfn.iferror(SUM(CB27:CB32)/CB25,0)</f>
        <v>#NAME?</v>
      </c>
      <c r="CC38" s="53" t="e">
        <f aca="false">_xlfn.iferror(SUM(CC27:CC32)/CC25,0)</f>
        <v>#NAME?</v>
      </c>
      <c r="CD38" s="53" t="e">
        <f aca="false">_xlfn.iferror(SUM(CD27:CD32)/CD25,0)</f>
        <v>#NAME?</v>
      </c>
      <c r="CE38" s="53" t="e">
        <f aca="false">_xlfn.iferror(SUM(CE27:CE32)/CE25,0)</f>
        <v>#NAME?</v>
      </c>
      <c r="CF38" s="53" t="e">
        <f aca="false">_xlfn.iferror(SUM(CF27:CF32)/CF25,0)</f>
        <v>#NAME?</v>
      </c>
      <c r="CG38" s="53" t="e">
        <f aca="false">_xlfn.iferror(SUM(CG27:CG32)/CG25,0)</f>
        <v>#NAME?</v>
      </c>
      <c r="CH38" s="53" t="e">
        <f aca="false">_xlfn.iferror(SUM(CH27:CH32)/CH25,0)</f>
        <v>#NAME?</v>
      </c>
      <c r="CI38" s="53" t="e">
        <f aca="false">_xlfn.iferror(SUM(CI27:CI32)/CI25,0)</f>
        <v>#NAME?</v>
      </c>
      <c r="CJ38" s="53" t="e">
        <f aca="false">_xlfn.iferror(SUM(CJ27:CJ32)/CJ25,0)</f>
        <v>#NAME?</v>
      </c>
      <c r="CK38" s="53" t="e">
        <f aca="false">_xlfn.iferror(SUM(CK27:CK32)/CK25,0)</f>
        <v>#NAME?</v>
      </c>
      <c r="CL38" s="53" t="e">
        <f aca="false">_xlfn.iferror(SUM(CL27:CL32)/CL25,0)</f>
        <v>#NAME?</v>
      </c>
      <c r="CM38" s="53" t="e">
        <f aca="false">_xlfn.iferror(SUM(CM27:CM32)/CM25,0)</f>
        <v>#NAME?</v>
      </c>
      <c r="CN38" s="53" t="e">
        <f aca="false">_xlfn.iferror(SUM(CN27:CN32)/CN25,0)</f>
        <v>#NAME?</v>
      </c>
      <c r="CO38" s="53" t="e">
        <f aca="false">_xlfn.iferror(SUM(CO27:CO32)/CO25,0)</f>
        <v>#NAME?</v>
      </c>
      <c r="CP38" s="53" t="e">
        <f aca="false">_xlfn.iferror(SUM(CP27:CP32)/CP25,0)</f>
        <v>#NAME?</v>
      </c>
      <c r="CQ38" s="53" t="e">
        <f aca="false">_xlfn.iferror(SUM(CQ27:CQ32)/CQ25,0)</f>
        <v>#NAME?</v>
      </c>
      <c r="CR38" s="53" t="e">
        <f aca="false">_xlfn.iferror(SUM(CR27:CR32)/CR25,0)</f>
        <v>#NAME?</v>
      </c>
      <c r="CS38" s="53" t="e">
        <f aca="false">_xlfn.iferror(SUM(CS27:CS32)/CS25,0)</f>
        <v>#NAME?</v>
      </c>
      <c r="CT38" s="53" t="e">
        <f aca="false">_xlfn.iferror(SUM(CT27:CT32)/CT25,0)</f>
        <v>#NAME?</v>
      </c>
    </row>
    <row r="39" customFormat="false" ht="15" hidden="false" customHeight="true" outlineLevel="1" collapsed="false">
      <c r="A39" s="51" t="s">
        <v>54</v>
      </c>
      <c r="B39" s="52"/>
      <c r="C39" s="54" t="e">
        <f aca="false">SUM(C27:C32)</f>
        <v>#NAME?</v>
      </c>
      <c r="D39" s="54" t="e">
        <f aca="false">SUM(D27:D32)</f>
        <v>#NAME?</v>
      </c>
      <c r="E39" s="54" t="e">
        <f aca="false">SUM(E27:E32)</f>
        <v>#NAME?</v>
      </c>
      <c r="F39" s="54" t="e">
        <f aca="false">SUM(F27:F32)</f>
        <v>#NAME?</v>
      </c>
      <c r="G39" s="54" t="e">
        <f aca="false">SUM(G27:G32)</f>
        <v>#NAME?</v>
      </c>
      <c r="H39" s="54" t="e">
        <f aca="false">SUM(H27:H32)</f>
        <v>#NAME?</v>
      </c>
      <c r="I39" s="54" t="e">
        <f aca="false">SUM(I27:I32)</f>
        <v>#NAME?</v>
      </c>
      <c r="J39" s="54" t="e">
        <f aca="false">SUM(J27:J32)</f>
        <v>#NAME?</v>
      </c>
      <c r="K39" s="54" t="e">
        <f aca="false">SUM(K27:K32)</f>
        <v>#NAME?</v>
      </c>
      <c r="L39" s="54" t="e">
        <f aca="false">SUM(L27:L32)</f>
        <v>#NAME?</v>
      </c>
      <c r="M39" s="54" t="e">
        <f aca="false">SUM(M27:M32)</f>
        <v>#NAME?</v>
      </c>
      <c r="N39" s="54" t="e">
        <f aca="false">SUM(N27:N32)</f>
        <v>#NAME?</v>
      </c>
      <c r="O39" s="54" t="e">
        <f aca="false">SUM(O27:O32)</f>
        <v>#NAME?</v>
      </c>
      <c r="P39" s="54" t="e">
        <f aca="false">SUM(P27:P32)</f>
        <v>#NAME?</v>
      </c>
      <c r="Q39" s="54" t="e">
        <f aca="false">SUM(Q27:Q32)</f>
        <v>#NAME?</v>
      </c>
      <c r="R39" s="54" t="e">
        <f aca="false">SUM(R27:R32)</f>
        <v>#NAME?</v>
      </c>
      <c r="S39" s="54" t="e">
        <f aca="false">SUM(S27:S32)</f>
        <v>#NAME?</v>
      </c>
      <c r="T39" s="54" t="e">
        <f aca="false">SUM(T27:T32)</f>
        <v>#NAME?</v>
      </c>
      <c r="U39" s="54" t="e">
        <f aca="false">SUM(U27:U32)</f>
        <v>#NAME?</v>
      </c>
      <c r="V39" s="54" t="e">
        <f aca="false">SUM(V27:V32)</f>
        <v>#NAME?</v>
      </c>
      <c r="W39" s="54" t="e">
        <f aca="false">SUM(W27:W32)</f>
        <v>#NAME?</v>
      </c>
      <c r="X39" s="54" t="e">
        <f aca="false">SUM(X27:X32)</f>
        <v>#NAME?</v>
      </c>
      <c r="Y39" s="54" t="e">
        <f aca="false">SUM(Y27:Y32)</f>
        <v>#NAME?</v>
      </c>
      <c r="Z39" s="54" t="e">
        <f aca="false">SUM(Z27:Z32)</f>
        <v>#NAME?</v>
      </c>
      <c r="AA39" s="54" t="e">
        <f aca="false">SUM(AA27:AA32)</f>
        <v>#NAME?</v>
      </c>
      <c r="AB39" s="54" t="e">
        <f aca="false">SUM(AB27:AB32)</f>
        <v>#NAME?</v>
      </c>
      <c r="AC39" s="54" t="e">
        <f aca="false">SUM(AC27:AC32)</f>
        <v>#NAME?</v>
      </c>
      <c r="AD39" s="54" t="e">
        <f aca="false">SUM(AD27:AD32)</f>
        <v>#NAME?</v>
      </c>
      <c r="AE39" s="54" t="e">
        <f aca="false">SUM(AE27:AE32)</f>
        <v>#NAME?</v>
      </c>
      <c r="AF39" s="54" t="e">
        <f aca="false">SUM(AF27:AF32)</f>
        <v>#NAME?</v>
      </c>
      <c r="AG39" s="54" t="e">
        <f aca="false">SUM(AG27:AG32)</f>
        <v>#NAME?</v>
      </c>
      <c r="AH39" s="54" t="e">
        <f aca="false">SUM(AH27:AH32)</f>
        <v>#NAME?</v>
      </c>
      <c r="AI39" s="54" t="e">
        <f aca="false">SUM(AI27:AI32)</f>
        <v>#NAME?</v>
      </c>
      <c r="AJ39" s="54" t="e">
        <f aca="false">SUM(AJ27:AJ32)</f>
        <v>#NAME?</v>
      </c>
      <c r="AK39" s="54" t="e">
        <f aca="false">SUM(AK27:AK32)</f>
        <v>#NAME?</v>
      </c>
      <c r="AL39" s="54" t="e">
        <f aca="false">SUM(AL27:AL32)</f>
        <v>#NAME?</v>
      </c>
      <c r="AM39" s="54" t="e">
        <f aca="false">SUM(AM27:AM32)</f>
        <v>#NAME?</v>
      </c>
      <c r="AN39" s="54" t="e">
        <f aca="false">SUM(AN27:AN32)</f>
        <v>#NAME?</v>
      </c>
      <c r="AO39" s="54" t="e">
        <f aca="false">SUM(AO27:AO32)</f>
        <v>#NAME?</v>
      </c>
      <c r="AP39" s="54" t="e">
        <f aca="false">SUM(AP27:AP32)</f>
        <v>#NAME?</v>
      </c>
      <c r="AQ39" s="54" t="e">
        <f aca="false">SUM(AQ27:AQ32)</f>
        <v>#NAME?</v>
      </c>
      <c r="AR39" s="54" t="e">
        <f aca="false">SUM(AR27:AR32)</f>
        <v>#NAME?</v>
      </c>
      <c r="AS39" s="54" t="e">
        <f aca="false">SUM(AS27:AS32)</f>
        <v>#NAME?</v>
      </c>
      <c r="AT39" s="54" t="e">
        <f aca="false">SUM(AT27:AT32)</f>
        <v>#NAME?</v>
      </c>
      <c r="AU39" s="54" t="e">
        <f aca="false">SUM(AU27:AU32)</f>
        <v>#NAME?</v>
      </c>
      <c r="AV39" s="54" t="e">
        <f aca="false">SUM(AV27:AV32)</f>
        <v>#NAME?</v>
      </c>
      <c r="AW39" s="54" t="e">
        <f aca="false">SUM(AW27:AW32)</f>
        <v>#NAME?</v>
      </c>
      <c r="AX39" s="54" t="e">
        <f aca="false">SUM(AX27:AX32)</f>
        <v>#NAME?</v>
      </c>
      <c r="AY39" s="54" t="e">
        <f aca="false">SUM(AY27:AY32)</f>
        <v>#NAME?</v>
      </c>
      <c r="AZ39" s="54" t="e">
        <f aca="false">SUM(AZ27:AZ32)</f>
        <v>#NAME?</v>
      </c>
      <c r="BA39" s="54" t="e">
        <f aca="false">SUM(BA27:BA32)</f>
        <v>#NAME?</v>
      </c>
      <c r="BB39" s="54" t="e">
        <f aca="false">SUM(BB27:BB32)</f>
        <v>#NAME?</v>
      </c>
      <c r="BC39" s="54" t="e">
        <f aca="false">SUM(BC27:BC32)</f>
        <v>#NAME?</v>
      </c>
      <c r="BD39" s="54" t="e">
        <f aca="false">SUM(BD27:BD32)</f>
        <v>#NAME?</v>
      </c>
      <c r="BE39" s="54" t="e">
        <f aca="false">SUM(BE27:BE32)</f>
        <v>#NAME?</v>
      </c>
      <c r="BF39" s="54" t="e">
        <f aca="false">SUM(BF27:BF32)</f>
        <v>#NAME?</v>
      </c>
      <c r="BG39" s="54" t="e">
        <f aca="false">SUM(BG27:BG32)</f>
        <v>#NAME?</v>
      </c>
      <c r="BH39" s="54" t="e">
        <f aca="false">SUM(BH27:BH32)</f>
        <v>#NAME?</v>
      </c>
      <c r="BI39" s="54" t="e">
        <f aca="false">SUM(BI27:BI32)</f>
        <v>#NAME?</v>
      </c>
      <c r="BJ39" s="54" t="e">
        <f aca="false">SUM(BJ27:BJ32)</f>
        <v>#NAME?</v>
      </c>
      <c r="BK39" s="54" t="e">
        <f aca="false">SUM(BK27:BK32)</f>
        <v>#NAME?</v>
      </c>
      <c r="BL39" s="54" t="e">
        <f aca="false">SUM(BL27:BL32)</f>
        <v>#NAME?</v>
      </c>
      <c r="BM39" s="54" t="e">
        <f aca="false">SUM(BM27:BM32)</f>
        <v>#NAME?</v>
      </c>
      <c r="BN39" s="54" t="e">
        <f aca="false">SUM(BN27:BN32)</f>
        <v>#NAME?</v>
      </c>
      <c r="BO39" s="54" t="e">
        <f aca="false">SUM(BO27:BO32)</f>
        <v>#NAME?</v>
      </c>
      <c r="BP39" s="54" t="e">
        <f aca="false">SUM(BP27:BP32)</f>
        <v>#NAME?</v>
      </c>
      <c r="BQ39" s="54" t="e">
        <f aca="false">SUM(BQ27:BQ32)</f>
        <v>#NAME?</v>
      </c>
      <c r="BR39" s="54" t="e">
        <f aca="false">SUM(BR27:BR32)</f>
        <v>#NAME?</v>
      </c>
      <c r="BS39" s="54" t="e">
        <f aca="false">SUM(BS27:BS32)</f>
        <v>#NAME?</v>
      </c>
      <c r="BT39" s="54" t="e">
        <f aca="false">SUM(BT27:BT32)</f>
        <v>#NAME?</v>
      </c>
      <c r="BU39" s="54" t="e">
        <f aca="false">SUM(BU27:BU32)</f>
        <v>#NAME?</v>
      </c>
      <c r="BV39" s="54" t="e">
        <f aca="false">SUM(BV27:BV32)</f>
        <v>#NAME?</v>
      </c>
      <c r="BW39" s="54" t="e">
        <f aca="false">SUM(BW27:BW32)</f>
        <v>#NAME?</v>
      </c>
      <c r="BX39" s="54" t="e">
        <f aca="false">SUM(BX27:BX32)</f>
        <v>#NAME?</v>
      </c>
      <c r="BY39" s="54" t="e">
        <f aca="false">SUM(BY27:BY32)</f>
        <v>#NAME?</v>
      </c>
      <c r="BZ39" s="54" t="e">
        <f aca="false">SUM(BZ27:BZ32)</f>
        <v>#NAME?</v>
      </c>
      <c r="CA39" s="54" t="e">
        <f aca="false">SUM(CA27:CA32)</f>
        <v>#NAME?</v>
      </c>
      <c r="CB39" s="54" t="e">
        <f aca="false">SUM(CB27:CB32)</f>
        <v>#NAME?</v>
      </c>
      <c r="CC39" s="54" t="e">
        <f aca="false">SUM(CC27:CC32)</f>
        <v>#NAME?</v>
      </c>
      <c r="CD39" s="54" t="e">
        <f aca="false">SUM(CD27:CD32)</f>
        <v>#NAME?</v>
      </c>
      <c r="CE39" s="54" t="e">
        <f aca="false">SUM(CE27:CE32)</f>
        <v>#NAME?</v>
      </c>
      <c r="CF39" s="54" t="e">
        <f aca="false">SUM(CF27:CF32)</f>
        <v>#NAME?</v>
      </c>
      <c r="CG39" s="54" t="e">
        <f aca="false">SUM(CG27:CG32)</f>
        <v>#NAME?</v>
      </c>
      <c r="CH39" s="54" t="e">
        <f aca="false">SUM(CH27:CH32)</f>
        <v>#NAME?</v>
      </c>
      <c r="CI39" s="54" t="e">
        <f aca="false">SUM(CI27:CI32)</f>
        <v>#NAME?</v>
      </c>
      <c r="CJ39" s="54" t="e">
        <f aca="false">SUM(CJ27:CJ32)</f>
        <v>#NAME?</v>
      </c>
      <c r="CK39" s="54" t="e">
        <f aca="false">SUM(CK27:CK32)</f>
        <v>#NAME?</v>
      </c>
      <c r="CL39" s="54" t="e">
        <f aca="false">SUM(CL27:CL32)</f>
        <v>#NAME?</v>
      </c>
      <c r="CM39" s="54" t="e">
        <f aca="false">SUM(CM27:CM32)</f>
        <v>#NAME?</v>
      </c>
      <c r="CN39" s="54" t="e">
        <f aca="false">SUM(CN27:CN32)</f>
        <v>#NAME?</v>
      </c>
      <c r="CO39" s="54" t="e">
        <f aca="false">SUM(CO27:CO32)</f>
        <v>#NAME?</v>
      </c>
      <c r="CP39" s="54" t="e">
        <f aca="false">SUM(CP27:CP32)</f>
        <v>#NAME?</v>
      </c>
      <c r="CQ39" s="54" t="e">
        <f aca="false">SUM(CQ27:CQ32)</f>
        <v>#NAME?</v>
      </c>
      <c r="CR39" s="54" t="e">
        <f aca="false">SUM(CR27:CR32)</f>
        <v>#NAME?</v>
      </c>
      <c r="CS39" s="54" t="e">
        <f aca="false">SUM(CS27:CS32)</f>
        <v>#NAME?</v>
      </c>
      <c r="CT39" s="54" t="e">
        <f aca="false">SUM(CT27:CT32)</f>
        <v>#NAME?</v>
      </c>
    </row>
    <row r="40" customFormat="false" ht="15" hidden="false" customHeight="true" outlineLevel="1" collapsed="false">
      <c r="A40" s="51" t="s">
        <v>55</v>
      </c>
      <c r="B40" s="52"/>
      <c r="C40" s="54" t="e">
        <f aca="false">SUM(C27:C30)</f>
        <v>#NAME?</v>
      </c>
      <c r="D40" s="54" t="e">
        <f aca="false">SUM(D27:D30)</f>
        <v>#NAME?</v>
      </c>
      <c r="E40" s="54" t="e">
        <f aca="false">SUM(E27:E30)</f>
        <v>#NAME?</v>
      </c>
      <c r="F40" s="54" t="e">
        <f aca="false">SUM(F27:F30)</f>
        <v>#NAME?</v>
      </c>
      <c r="G40" s="54" t="e">
        <f aca="false">SUM(G27:G30)</f>
        <v>#NAME?</v>
      </c>
      <c r="H40" s="54" t="e">
        <f aca="false">SUM(H27:H30)</f>
        <v>#NAME?</v>
      </c>
      <c r="I40" s="54" t="e">
        <f aca="false">SUM(I27:I30)</f>
        <v>#NAME?</v>
      </c>
      <c r="J40" s="54" t="e">
        <f aca="false">SUM(J27:J30)</f>
        <v>#NAME?</v>
      </c>
      <c r="K40" s="54" t="e">
        <f aca="false">SUM(K27:K30)</f>
        <v>#NAME?</v>
      </c>
      <c r="L40" s="54" t="e">
        <f aca="false">SUM(L27:L30)</f>
        <v>#NAME?</v>
      </c>
      <c r="M40" s="54" t="e">
        <f aca="false">SUM(M27:M30)</f>
        <v>#NAME?</v>
      </c>
      <c r="N40" s="54" t="e">
        <f aca="false">SUM(N27:N30)</f>
        <v>#NAME?</v>
      </c>
      <c r="O40" s="54" t="e">
        <f aca="false">SUM(O27:O30)</f>
        <v>#NAME?</v>
      </c>
      <c r="P40" s="54" t="e">
        <f aca="false">SUM(P27:P30)</f>
        <v>#NAME?</v>
      </c>
      <c r="Q40" s="54" t="e">
        <f aca="false">SUM(Q27:Q30)</f>
        <v>#NAME?</v>
      </c>
      <c r="R40" s="54" t="e">
        <f aca="false">SUM(R27:R30)</f>
        <v>#NAME?</v>
      </c>
      <c r="S40" s="54" t="e">
        <f aca="false">SUM(S27:S30)</f>
        <v>#NAME?</v>
      </c>
      <c r="T40" s="54" t="e">
        <f aca="false">SUM(T27:T30)</f>
        <v>#NAME?</v>
      </c>
      <c r="U40" s="54" t="e">
        <f aca="false">SUM(U27:U30)</f>
        <v>#NAME?</v>
      </c>
      <c r="V40" s="54" t="e">
        <f aca="false">SUM(V27:V30)</f>
        <v>#NAME?</v>
      </c>
      <c r="W40" s="54" t="e">
        <f aca="false">SUM(W27:W30)</f>
        <v>#NAME?</v>
      </c>
      <c r="X40" s="54" t="e">
        <f aca="false">SUM(X27:X30)</f>
        <v>#NAME?</v>
      </c>
      <c r="Y40" s="54" t="e">
        <f aca="false">SUM(Y27:Y30)</f>
        <v>#NAME?</v>
      </c>
      <c r="Z40" s="54" t="e">
        <f aca="false">SUM(Z27:Z30)</f>
        <v>#NAME?</v>
      </c>
      <c r="AA40" s="54" t="e">
        <f aca="false">SUM(AA27:AA30)</f>
        <v>#NAME?</v>
      </c>
      <c r="AB40" s="54" t="e">
        <f aca="false">SUM(AB27:AB30)</f>
        <v>#NAME?</v>
      </c>
      <c r="AC40" s="54" t="e">
        <f aca="false">SUM(AC27:AC30)</f>
        <v>#NAME?</v>
      </c>
      <c r="AD40" s="54" t="e">
        <f aca="false">SUM(AD27:AD30)</f>
        <v>#NAME?</v>
      </c>
      <c r="AE40" s="54" t="e">
        <f aca="false">SUM(AE27:AE30)</f>
        <v>#NAME?</v>
      </c>
      <c r="AF40" s="54" t="e">
        <f aca="false">SUM(AF27:AF30)</f>
        <v>#NAME?</v>
      </c>
      <c r="AG40" s="54" t="e">
        <f aca="false">SUM(AG27:AG30)</f>
        <v>#NAME?</v>
      </c>
      <c r="AH40" s="54" t="e">
        <f aca="false">SUM(AH27:AH30)</f>
        <v>#NAME?</v>
      </c>
      <c r="AI40" s="54" t="e">
        <f aca="false">SUM(AI27:AI30)</f>
        <v>#NAME?</v>
      </c>
      <c r="AJ40" s="54" t="e">
        <f aca="false">SUM(AJ27:AJ30)</f>
        <v>#NAME?</v>
      </c>
      <c r="AK40" s="54" t="e">
        <f aca="false">SUM(AK27:AK30)</f>
        <v>#NAME?</v>
      </c>
      <c r="AL40" s="54" t="e">
        <f aca="false">SUM(AL27:AL30)</f>
        <v>#NAME?</v>
      </c>
      <c r="AM40" s="54" t="e">
        <f aca="false">SUM(AM27:AM30)</f>
        <v>#NAME?</v>
      </c>
      <c r="AN40" s="54" t="e">
        <f aca="false">SUM(AN27:AN30)</f>
        <v>#NAME?</v>
      </c>
      <c r="AO40" s="54" t="e">
        <f aca="false">SUM(AO27:AO30)</f>
        <v>#NAME?</v>
      </c>
      <c r="AP40" s="54" t="e">
        <f aca="false">SUM(AP27:AP30)</f>
        <v>#NAME?</v>
      </c>
      <c r="AQ40" s="54" t="e">
        <f aca="false">SUM(AQ27:AQ30)</f>
        <v>#NAME?</v>
      </c>
      <c r="AR40" s="54" t="e">
        <f aca="false">SUM(AR27:AR30)</f>
        <v>#NAME?</v>
      </c>
      <c r="AS40" s="54" t="e">
        <f aca="false">SUM(AS27:AS30)</f>
        <v>#NAME?</v>
      </c>
      <c r="AT40" s="54" t="e">
        <f aca="false">SUM(AT27:AT30)</f>
        <v>#NAME?</v>
      </c>
      <c r="AU40" s="54" t="e">
        <f aca="false">SUM(AU27:AU30)</f>
        <v>#NAME?</v>
      </c>
      <c r="AV40" s="54" t="e">
        <f aca="false">SUM(AV27:AV30)</f>
        <v>#NAME?</v>
      </c>
      <c r="AW40" s="54" t="e">
        <f aca="false">SUM(AW27:AW30)</f>
        <v>#NAME?</v>
      </c>
      <c r="AX40" s="54" t="e">
        <f aca="false">SUM(AX27:AX30)</f>
        <v>#NAME?</v>
      </c>
      <c r="AY40" s="54" t="e">
        <f aca="false">SUM(AY27:AY30)</f>
        <v>#NAME?</v>
      </c>
      <c r="AZ40" s="54" t="e">
        <f aca="false">SUM(AZ27:AZ30)</f>
        <v>#NAME?</v>
      </c>
      <c r="BA40" s="54" t="e">
        <f aca="false">SUM(BA27:BA30)</f>
        <v>#NAME?</v>
      </c>
      <c r="BB40" s="54" t="e">
        <f aca="false">SUM(BB27:BB30)</f>
        <v>#NAME?</v>
      </c>
      <c r="BC40" s="54" t="e">
        <f aca="false">SUM(BC27:BC30)</f>
        <v>#NAME?</v>
      </c>
      <c r="BD40" s="54" t="e">
        <f aca="false">SUM(BD27:BD30)</f>
        <v>#NAME?</v>
      </c>
      <c r="BE40" s="54" t="e">
        <f aca="false">SUM(BE27:BE30)</f>
        <v>#NAME?</v>
      </c>
      <c r="BF40" s="54" t="e">
        <f aca="false">SUM(BF27:BF30)</f>
        <v>#NAME?</v>
      </c>
      <c r="BG40" s="54" t="e">
        <f aca="false">SUM(BG27:BG30)</f>
        <v>#NAME?</v>
      </c>
      <c r="BH40" s="54" t="e">
        <f aca="false">SUM(BH27:BH30)</f>
        <v>#NAME?</v>
      </c>
      <c r="BI40" s="54" t="e">
        <f aca="false">SUM(BI27:BI30)</f>
        <v>#NAME?</v>
      </c>
      <c r="BJ40" s="54" t="e">
        <f aca="false">SUM(BJ27:BJ30)</f>
        <v>#NAME?</v>
      </c>
      <c r="BK40" s="54" t="e">
        <f aca="false">SUM(BK27:BK30)</f>
        <v>#NAME?</v>
      </c>
      <c r="BL40" s="54" t="e">
        <f aca="false">SUM(BL27:BL30)</f>
        <v>#NAME?</v>
      </c>
      <c r="BM40" s="54" t="e">
        <f aca="false">SUM(BM27:BM30)</f>
        <v>#NAME?</v>
      </c>
      <c r="BN40" s="54" t="e">
        <f aca="false">SUM(BN27:BN30)</f>
        <v>#NAME?</v>
      </c>
      <c r="BO40" s="54" t="e">
        <f aca="false">SUM(BO27:BO30)</f>
        <v>#NAME?</v>
      </c>
      <c r="BP40" s="54" t="e">
        <f aca="false">SUM(BP27:BP30)</f>
        <v>#NAME?</v>
      </c>
      <c r="BQ40" s="54" t="e">
        <f aca="false">SUM(BQ27:BQ30)</f>
        <v>#NAME?</v>
      </c>
      <c r="BR40" s="54" t="e">
        <f aca="false">SUM(BR27:BR30)</f>
        <v>#NAME?</v>
      </c>
      <c r="BS40" s="54" t="e">
        <f aca="false">SUM(BS27:BS30)</f>
        <v>#NAME?</v>
      </c>
      <c r="BT40" s="54" t="e">
        <f aca="false">SUM(BT27:BT30)</f>
        <v>#NAME?</v>
      </c>
      <c r="BU40" s="54" t="e">
        <f aca="false">SUM(BU27:BU30)</f>
        <v>#NAME?</v>
      </c>
      <c r="BV40" s="54" t="e">
        <f aca="false">SUM(BV27:BV30)</f>
        <v>#NAME?</v>
      </c>
      <c r="BW40" s="54" t="e">
        <f aca="false">SUM(BW27:BW30)</f>
        <v>#NAME?</v>
      </c>
      <c r="BX40" s="54" t="e">
        <f aca="false">SUM(BX27:BX30)</f>
        <v>#NAME?</v>
      </c>
      <c r="BY40" s="54" t="e">
        <f aca="false">SUM(BY27:BY30)</f>
        <v>#NAME?</v>
      </c>
      <c r="BZ40" s="54" t="e">
        <f aca="false">SUM(BZ27:BZ30)</f>
        <v>#NAME?</v>
      </c>
      <c r="CA40" s="54" t="e">
        <f aca="false">SUM(CA27:CA30)</f>
        <v>#NAME?</v>
      </c>
      <c r="CB40" s="54" t="e">
        <f aca="false">SUM(CB27:CB30)</f>
        <v>#NAME?</v>
      </c>
      <c r="CC40" s="54" t="e">
        <f aca="false">SUM(CC27:CC30)</f>
        <v>#NAME?</v>
      </c>
      <c r="CD40" s="54" t="e">
        <f aca="false">SUM(CD27:CD30)</f>
        <v>#NAME?</v>
      </c>
      <c r="CE40" s="54" t="e">
        <f aca="false">SUM(CE27:CE30)</f>
        <v>#NAME?</v>
      </c>
      <c r="CF40" s="54" t="e">
        <f aca="false">SUM(CF27:CF30)</f>
        <v>#NAME?</v>
      </c>
      <c r="CG40" s="54" t="e">
        <f aca="false">SUM(CG27:CG30)</f>
        <v>#NAME?</v>
      </c>
      <c r="CH40" s="54" t="e">
        <f aca="false">SUM(CH27:CH30)</f>
        <v>#NAME?</v>
      </c>
      <c r="CI40" s="54" t="e">
        <f aca="false">SUM(CI27:CI30)</f>
        <v>#NAME?</v>
      </c>
      <c r="CJ40" s="54" t="e">
        <f aca="false">SUM(CJ27:CJ30)</f>
        <v>#NAME?</v>
      </c>
      <c r="CK40" s="54" t="e">
        <f aca="false">SUM(CK27:CK30)</f>
        <v>#NAME?</v>
      </c>
      <c r="CL40" s="54" t="e">
        <f aca="false">SUM(CL27:CL30)</f>
        <v>#NAME?</v>
      </c>
      <c r="CM40" s="54" t="e">
        <f aca="false">SUM(CM27:CM30)</f>
        <v>#NAME?</v>
      </c>
      <c r="CN40" s="54" t="e">
        <f aca="false">SUM(CN27:CN30)</f>
        <v>#NAME?</v>
      </c>
      <c r="CO40" s="54" t="e">
        <f aca="false">SUM(CO27:CO30)</f>
        <v>#NAME?</v>
      </c>
      <c r="CP40" s="54" t="e">
        <f aca="false">SUM(CP27:CP30)</f>
        <v>#NAME?</v>
      </c>
      <c r="CQ40" s="54" t="e">
        <f aca="false">SUM(CQ27:CQ30)</f>
        <v>#NAME?</v>
      </c>
      <c r="CR40" s="54" t="e">
        <f aca="false">SUM(CR27:CR30)</f>
        <v>#NAME?</v>
      </c>
      <c r="CS40" s="54" t="e">
        <f aca="false">SUM(CS27:CS30)</f>
        <v>#NAME?</v>
      </c>
      <c r="CT40" s="54" t="e">
        <f aca="false">SUM(CT27:CT30)</f>
        <v>#NAME?</v>
      </c>
    </row>
    <row r="41" customFormat="false" ht="15" hidden="false" customHeight="true" outlineLevel="1" collapsed="false">
      <c r="A41" s="55" t="s">
        <v>56</v>
      </c>
      <c r="B41" s="56" t="s">
        <v>31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8" t="e">
        <f aca="false">_xlfn.iferror(O33/D33,0)</f>
        <v>#NAME?</v>
      </c>
      <c r="P41" s="58" t="e">
        <f aca="false">_xlfn.iferror(P33/E33,0)</f>
        <v>#NAME?</v>
      </c>
      <c r="Q41" s="58" t="e">
        <f aca="false">_xlfn.iferror(Q33/F33,0)</f>
        <v>#NAME?</v>
      </c>
      <c r="R41" s="58" t="e">
        <f aca="false">_xlfn.iferror(R33/G33,0)</f>
        <v>#NAME?</v>
      </c>
      <c r="S41" s="58" t="e">
        <f aca="false">_xlfn.iferror(S33/H33,0)</f>
        <v>#NAME?</v>
      </c>
      <c r="T41" s="58" t="e">
        <f aca="false">_xlfn.iferror(T33/I33,0)</f>
        <v>#NAME?</v>
      </c>
      <c r="U41" s="58" t="e">
        <f aca="false">_xlfn.iferror(U33/J33,0)</f>
        <v>#NAME?</v>
      </c>
      <c r="V41" s="58" t="e">
        <f aca="false">_xlfn.iferror(V33/K33,0)</f>
        <v>#NAME?</v>
      </c>
      <c r="W41" s="58" t="e">
        <f aca="false">_xlfn.iferror(W33/L33,0)</f>
        <v>#NAME?</v>
      </c>
      <c r="X41" s="58" t="e">
        <f aca="false">_xlfn.iferror(X33/M33,0)</f>
        <v>#NAME?</v>
      </c>
      <c r="Y41" s="58" t="e">
        <f aca="false">_xlfn.iferror(Y33/N33,0)</f>
        <v>#NAME?</v>
      </c>
      <c r="Z41" s="58" t="e">
        <f aca="false">_xlfn.iferror(Z33/O33,0)</f>
        <v>#NAME?</v>
      </c>
      <c r="AA41" s="58" t="e">
        <f aca="false">_xlfn.iferror(AA33/P33,0)</f>
        <v>#NAME?</v>
      </c>
      <c r="AB41" s="58" t="e">
        <f aca="false">_xlfn.iferror(AB33/Q33,0)</f>
        <v>#NAME?</v>
      </c>
      <c r="AC41" s="58" t="e">
        <f aca="false">_xlfn.iferror(AC33/R33,0)</f>
        <v>#NAME?</v>
      </c>
      <c r="AD41" s="58" t="e">
        <f aca="false">_xlfn.iferror(AD33/S33,0)</f>
        <v>#NAME?</v>
      </c>
      <c r="AE41" s="58" t="e">
        <f aca="false">_xlfn.iferror(AE33/T33,0)</f>
        <v>#NAME?</v>
      </c>
      <c r="AF41" s="58" t="e">
        <f aca="false">_xlfn.iferror(AF33/U33,0)</f>
        <v>#NAME?</v>
      </c>
      <c r="AG41" s="58" t="e">
        <f aca="false">_xlfn.iferror(AG33/V33,0)</f>
        <v>#NAME?</v>
      </c>
      <c r="AH41" s="58" t="e">
        <f aca="false">_xlfn.iferror(AH33/W33,0)</f>
        <v>#NAME?</v>
      </c>
      <c r="AI41" s="58" t="e">
        <f aca="false">_xlfn.iferror(AI33/X33,0)</f>
        <v>#NAME?</v>
      </c>
      <c r="AJ41" s="58" t="e">
        <f aca="false">_xlfn.iferror(AJ33/Y33,0)</f>
        <v>#NAME?</v>
      </c>
      <c r="AK41" s="58" t="e">
        <f aca="false">_xlfn.iferror(AK33/Z33,0)</f>
        <v>#NAME?</v>
      </c>
      <c r="AL41" s="58" t="e">
        <f aca="false">_xlfn.iferror(AL33/AA33,0)</f>
        <v>#NAME?</v>
      </c>
      <c r="AM41" s="58" t="e">
        <f aca="false">_xlfn.iferror(AM33/AB33,0)</f>
        <v>#NAME?</v>
      </c>
      <c r="AN41" s="58" t="e">
        <f aca="false">_xlfn.iferror(AN33/AC33,0)</f>
        <v>#NAME?</v>
      </c>
      <c r="AO41" s="58" t="e">
        <f aca="false">_xlfn.iferror(AO33/AD33,0)</f>
        <v>#NAME?</v>
      </c>
      <c r="AP41" s="58" t="e">
        <f aca="false">_xlfn.iferror(AP33/AE33,0)</f>
        <v>#NAME?</v>
      </c>
      <c r="AQ41" s="58" t="e">
        <f aca="false">_xlfn.iferror(AQ33/AF33,0)</f>
        <v>#NAME?</v>
      </c>
      <c r="AR41" s="58" t="e">
        <f aca="false">_xlfn.iferror(AR33/AG33,0)</f>
        <v>#NAME?</v>
      </c>
      <c r="AS41" s="58" t="e">
        <f aca="false">_xlfn.iferror(AS33/AH33,0)</f>
        <v>#NAME?</v>
      </c>
      <c r="AT41" s="58" t="e">
        <f aca="false">_xlfn.iferror(AT33/AI33,0)</f>
        <v>#NAME?</v>
      </c>
      <c r="AU41" s="58" t="e">
        <f aca="false">_xlfn.iferror(AU33/AJ33,0)</f>
        <v>#NAME?</v>
      </c>
      <c r="AV41" s="58" t="e">
        <f aca="false">_xlfn.iferror(AV33/AK33,0)</f>
        <v>#NAME?</v>
      </c>
      <c r="AW41" s="58" t="e">
        <f aca="false">_xlfn.iferror(AW33/AL33,0)</f>
        <v>#NAME?</v>
      </c>
      <c r="AX41" s="58" t="e">
        <f aca="false">_xlfn.iferror(AX33/AM33,0)</f>
        <v>#NAME?</v>
      </c>
      <c r="AY41" s="58" t="e">
        <f aca="false">_xlfn.iferror(AY33/AN33,0)</f>
        <v>#NAME?</v>
      </c>
      <c r="AZ41" s="58" t="e">
        <f aca="false">_xlfn.iferror(AZ33/AO33,0)</f>
        <v>#NAME?</v>
      </c>
      <c r="BA41" s="58" t="e">
        <f aca="false">_xlfn.iferror(BA33/AP33,0)</f>
        <v>#NAME?</v>
      </c>
      <c r="BB41" s="58" t="e">
        <f aca="false">_xlfn.iferror(BB33/AQ33,0)</f>
        <v>#NAME?</v>
      </c>
      <c r="BC41" s="58" t="e">
        <f aca="false">_xlfn.iferror(BC33/AR33,0)</f>
        <v>#NAME?</v>
      </c>
      <c r="BD41" s="58" t="e">
        <f aca="false">_xlfn.iferror(BD33/AS33,0)</f>
        <v>#NAME?</v>
      </c>
      <c r="BE41" s="58" t="e">
        <f aca="false">_xlfn.iferror(BE33/AT33,0)</f>
        <v>#NAME?</v>
      </c>
      <c r="BF41" s="58" t="e">
        <f aca="false">_xlfn.iferror(BF33/AU33,0)</f>
        <v>#NAME?</v>
      </c>
      <c r="BG41" s="58" t="e">
        <f aca="false">_xlfn.iferror(BG33/AV33,0)</f>
        <v>#NAME?</v>
      </c>
      <c r="BH41" s="58" t="e">
        <f aca="false">_xlfn.iferror(BH33/AW33,0)</f>
        <v>#NAME?</v>
      </c>
      <c r="BI41" s="58" t="e">
        <f aca="false">_xlfn.iferror(BI33/AX33,0)</f>
        <v>#NAME?</v>
      </c>
      <c r="BJ41" s="58" t="e">
        <f aca="false">_xlfn.iferror(BJ33/AY33,0)</f>
        <v>#NAME?</v>
      </c>
      <c r="BK41" s="58" t="e">
        <f aca="false">_xlfn.iferror(BK33/AZ33,0)</f>
        <v>#NAME?</v>
      </c>
      <c r="BL41" s="58" t="e">
        <f aca="false">_xlfn.iferror(BL33/BA33,0)</f>
        <v>#NAME?</v>
      </c>
      <c r="BM41" s="58" t="e">
        <f aca="false">_xlfn.iferror(BM33/BB33,0)</f>
        <v>#NAME?</v>
      </c>
      <c r="BN41" s="58" t="e">
        <f aca="false">_xlfn.iferror(BN33/BC33,0)</f>
        <v>#NAME?</v>
      </c>
      <c r="BO41" s="58" t="e">
        <f aca="false">_xlfn.iferror(BO33/BD33,0)</f>
        <v>#NAME?</v>
      </c>
      <c r="BP41" s="58" t="e">
        <f aca="false">_xlfn.iferror(BP33/BE33,0)</f>
        <v>#NAME?</v>
      </c>
      <c r="BQ41" s="58" t="e">
        <f aca="false">_xlfn.iferror(BQ33/BF33,0)</f>
        <v>#NAME?</v>
      </c>
      <c r="BR41" s="58" t="e">
        <f aca="false">_xlfn.iferror(BR33/BG33,0)</f>
        <v>#NAME?</v>
      </c>
      <c r="BS41" s="58" t="e">
        <f aca="false">_xlfn.iferror(BS33/BH33,0)</f>
        <v>#NAME?</v>
      </c>
      <c r="BT41" s="58" t="e">
        <f aca="false">_xlfn.iferror(BT33/BI33,0)</f>
        <v>#NAME?</v>
      </c>
      <c r="BU41" s="58" t="e">
        <f aca="false">_xlfn.iferror(BU33/BJ33,0)</f>
        <v>#NAME?</v>
      </c>
      <c r="BV41" s="58" t="e">
        <f aca="false">_xlfn.iferror(BV33/BK33,0)</f>
        <v>#NAME?</v>
      </c>
      <c r="BW41" s="58" t="e">
        <f aca="false">_xlfn.iferror(BW33/BL33,0)</f>
        <v>#NAME?</v>
      </c>
      <c r="BX41" s="58" t="e">
        <f aca="false">_xlfn.iferror(BX33/BM33,0)</f>
        <v>#NAME?</v>
      </c>
      <c r="BY41" s="58" t="e">
        <f aca="false">_xlfn.iferror(BY33/BN33,0)</f>
        <v>#NAME?</v>
      </c>
      <c r="BZ41" s="58" t="e">
        <f aca="false">_xlfn.iferror(BZ33/BO33,0)</f>
        <v>#NAME?</v>
      </c>
      <c r="CA41" s="58" t="e">
        <f aca="false">_xlfn.iferror(CA33/BP33,0)</f>
        <v>#NAME?</v>
      </c>
      <c r="CB41" s="58" t="e">
        <f aca="false">_xlfn.iferror(CB33/BQ33,0)</f>
        <v>#NAME?</v>
      </c>
      <c r="CC41" s="58" t="e">
        <f aca="false">_xlfn.iferror(CC33/BR33,0)</f>
        <v>#NAME?</v>
      </c>
      <c r="CD41" s="58" t="e">
        <f aca="false">_xlfn.iferror(CD33/BS33,0)</f>
        <v>#NAME?</v>
      </c>
      <c r="CE41" s="58" t="e">
        <f aca="false">_xlfn.iferror(CE33/BT33,0)</f>
        <v>#NAME?</v>
      </c>
      <c r="CF41" s="58" t="e">
        <f aca="false">_xlfn.iferror(CF33/BU33,0)</f>
        <v>#NAME?</v>
      </c>
      <c r="CG41" s="58" t="e">
        <f aca="false">_xlfn.iferror(CG33/BV33,0)</f>
        <v>#NAME?</v>
      </c>
      <c r="CH41" s="58" t="e">
        <f aca="false">_xlfn.iferror(CH33/BW33,0)</f>
        <v>#NAME?</v>
      </c>
      <c r="CI41" s="58" t="e">
        <f aca="false">_xlfn.iferror(CI33/BX33,0)</f>
        <v>#NAME?</v>
      </c>
      <c r="CJ41" s="58" t="e">
        <f aca="false">_xlfn.iferror(CJ33/BY33,0)</f>
        <v>#NAME?</v>
      </c>
      <c r="CK41" s="58" t="e">
        <f aca="false">_xlfn.iferror(CK33/BZ33,0)</f>
        <v>#NAME?</v>
      </c>
      <c r="CL41" s="58" t="e">
        <f aca="false">_xlfn.iferror(CL33/CA33,0)</f>
        <v>#NAME?</v>
      </c>
      <c r="CM41" s="58" t="e">
        <f aca="false">_xlfn.iferror(CM33/CB33,0)</f>
        <v>#NAME?</v>
      </c>
      <c r="CN41" s="58" t="e">
        <f aca="false">_xlfn.iferror(CN33/CC33,0)</f>
        <v>#NAME?</v>
      </c>
      <c r="CO41" s="58" t="e">
        <f aca="false">_xlfn.iferror(CO33/CD33,0)</f>
        <v>#NAME?</v>
      </c>
      <c r="CP41" s="58" t="e">
        <f aca="false">_xlfn.iferror(CP33/CE33,0)</f>
        <v>#NAME?</v>
      </c>
      <c r="CQ41" s="58" t="e">
        <f aca="false">_xlfn.iferror(CQ33/CF33,0)</f>
        <v>#NAME?</v>
      </c>
      <c r="CR41" s="58" t="e">
        <f aca="false">_xlfn.iferror(CR33/CG33,0)</f>
        <v>#NAME?</v>
      </c>
      <c r="CS41" s="58" t="e">
        <f aca="false">_xlfn.iferror(CS33/CH33,0)</f>
        <v>#NAME?</v>
      </c>
      <c r="CT41" s="58" t="e">
        <f aca="false">_xlfn.iferror(CT33/CI33,0)</f>
        <v>#NAME?</v>
      </c>
    </row>
    <row r="42" customFormat="false" ht="15" hidden="false" customHeight="true" outlineLevel="0" collapsed="false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</row>
    <row r="43" customFormat="false" ht="15" hidden="false" customHeight="true" outlineLevel="0" collapsed="false">
      <c r="A43" s="11" t="str">
        <f aca="false">"MRR ("&amp;B44&amp;")"</f>
        <v>MRR (USD)</v>
      </c>
      <c r="B43" s="36" t="s">
        <v>31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</row>
    <row r="44" customFormat="false" ht="15" hidden="false" customHeight="true" outlineLevel="1" collapsed="false">
      <c r="A44" s="38" t="s">
        <v>32</v>
      </c>
      <c r="B44" s="39" t="s">
        <v>57</v>
      </c>
      <c r="C44" s="40"/>
      <c r="D44" s="40" t="e">
        <f aca="false">C52</f>
        <v>#NAME?</v>
      </c>
      <c r="E44" s="40" t="e">
        <f aca="false">D52</f>
        <v>#NAME?</v>
      </c>
      <c r="F44" s="40" t="e">
        <f aca="false">E52</f>
        <v>#NAME?</v>
      </c>
      <c r="G44" s="40" t="e">
        <f aca="false">F52</f>
        <v>#NAME?</v>
      </c>
      <c r="H44" s="40" t="e">
        <f aca="false">G52</f>
        <v>#NAME?</v>
      </c>
      <c r="I44" s="40" t="e">
        <f aca="false">H52</f>
        <v>#NAME?</v>
      </c>
      <c r="J44" s="40" t="e">
        <f aca="false">I52</f>
        <v>#NAME?</v>
      </c>
      <c r="K44" s="40" t="e">
        <f aca="false">J52</f>
        <v>#NAME?</v>
      </c>
      <c r="L44" s="40" t="e">
        <f aca="false">K52</f>
        <v>#NAME?</v>
      </c>
      <c r="M44" s="40" t="e">
        <f aca="false">L52</f>
        <v>#NAME?</v>
      </c>
      <c r="N44" s="40" t="e">
        <f aca="false">M52</f>
        <v>#NAME?</v>
      </c>
      <c r="O44" s="40" t="e">
        <f aca="false">N52</f>
        <v>#NAME?</v>
      </c>
      <c r="P44" s="40" t="e">
        <f aca="false">O52</f>
        <v>#NAME?</v>
      </c>
      <c r="Q44" s="40" t="e">
        <f aca="false">P52</f>
        <v>#NAME?</v>
      </c>
      <c r="R44" s="40" t="e">
        <f aca="false">Q52</f>
        <v>#NAME?</v>
      </c>
      <c r="S44" s="40" t="e">
        <f aca="false">R52</f>
        <v>#NAME?</v>
      </c>
      <c r="T44" s="40" t="e">
        <f aca="false">S52</f>
        <v>#NAME?</v>
      </c>
      <c r="U44" s="40" t="e">
        <f aca="false">T52</f>
        <v>#NAME?</v>
      </c>
      <c r="V44" s="40" t="e">
        <f aca="false">U52</f>
        <v>#NAME?</v>
      </c>
      <c r="W44" s="40" t="e">
        <f aca="false">V52</f>
        <v>#NAME?</v>
      </c>
      <c r="X44" s="40" t="e">
        <f aca="false">W52</f>
        <v>#NAME?</v>
      </c>
      <c r="Y44" s="40" t="e">
        <f aca="false">X52</f>
        <v>#NAME?</v>
      </c>
      <c r="Z44" s="40" t="e">
        <f aca="false">Y52</f>
        <v>#NAME?</v>
      </c>
      <c r="AA44" s="40" t="e">
        <f aca="false">Z52</f>
        <v>#NAME?</v>
      </c>
      <c r="AB44" s="40" t="e">
        <f aca="false">AA52</f>
        <v>#NAME?</v>
      </c>
      <c r="AC44" s="40" t="e">
        <f aca="false">AB52</f>
        <v>#NAME?</v>
      </c>
      <c r="AD44" s="40" t="e">
        <f aca="false">AC52</f>
        <v>#NAME?</v>
      </c>
      <c r="AE44" s="40" t="e">
        <f aca="false">AD52</f>
        <v>#NAME?</v>
      </c>
      <c r="AF44" s="40" t="e">
        <f aca="false">AE52</f>
        <v>#NAME?</v>
      </c>
      <c r="AG44" s="40" t="e">
        <f aca="false">AF52</f>
        <v>#NAME?</v>
      </c>
      <c r="AH44" s="40" t="e">
        <f aca="false">AG52</f>
        <v>#NAME?</v>
      </c>
      <c r="AI44" s="40" t="e">
        <f aca="false">AH52</f>
        <v>#NAME?</v>
      </c>
      <c r="AJ44" s="40" t="e">
        <f aca="false">AI52</f>
        <v>#NAME?</v>
      </c>
      <c r="AK44" s="40" t="e">
        <f aca="false">AJ52</f>
        <v>#NAME?</v>
      </c>
      <c r="AL44" s="40" t="e">
        <f aca="false">AK52</f>
        <v>#NAME?</v>
      </c>
      <c r="AM44" s="40" t="e">
        <f aca="false">AL52</f>
        <v>#NAME?</v>
      </c>
      <c r="AN44" s="40" t="e">
        <f aca="false">AM52</f>
        <v>#NAME?</v>
      </c>
      <c r="AO44" s="40" t="e">
        <f aca="false">AN52</f>
        <v>#NAME?</v>
      </c>
      <c r="AP44" s="40" t="e">
        <f aca="false">AO52</f>
        <v>#NAME?</v>
      </c>
      <c r="AQ44" s="40" t="e">
        <f aca="false">AP52</f>
        <v>#NAME?</v>
      </c>
      <c r="AR44" s="40" t="e">
        <f aca="false">AQ52</f>
        <v>#NAME?</v>
      </c>
      <c r="AS44" s="40" t="e">
        <f aca="false">AR52</f>
        <v>#NAME?</v>
      </c>
      <c r="AT44" s="40" t="e">
        <f aca="false">AS52</f>
        <v>#NAME?</v>
      </c>
      <c r="AU44" s="40" t="e">
        <f aca="false">AT52</f>
        <v>#NAME?</v>
      </c>
      <c r="AV44" s="40" t="e">
        <f aca="false">AU52</f>
        <v>#NAME?</v>
      </c>
      <c r="AW44" s="40" t="e">
        <f aca="false">AV52</f>
        <v>#NAME?</v>
      </c>
      <c r="AX44" s="40" t="e">
        <f aca="false">AW52</f>
        <v>#NAME?</v>
      </c>
      <c r="AY44" s="40" t="e">
        <f aca="false">AX52</f>
        <v>#NAME?</v>
      </c>
      <c r="AZ44" s="40" t="e">
        <f aca="false">AY52</f>
        <v>#NAME?</v>
      </c>
      <c r="BA44" s="40" t="e">
        <f aca="false">AZ52</f>
        <v>#NAME?</v>
      </c>
      <c r="BB44" s="40" t="e">
        <f aca="false">BA52</f>
        <v>#NAME?</v>
      </c>
      <c r="BC44" s="40" t="e">
        <f aca="false">BB52</f>
        <v>#NAME?</v>
      </c>
      <c r="BD44" s="40" t="e">
        <f aca="false">BC52</f>
        <v>#NAME?</v>
      </c>
      <c r="BE44" s="40" t="e">
        <f aca="false">BD52</f>
        <v>#NAME?</v>
      </c>
      <c r="BF44" s="40" t="e">
        <f aca="false">BE52</f>
        <v>#NAME?</v>
      </c>
      <c r="BG44" s="40" t="e">
        <f aca="false">BF52</f>
        <v>#NAME?</v>
      </c>
      <c r="BH44" s="40" t="e">
        <f aca="false">BG52</f>
        <v>#NAME?</v>
      </c>
      <c r="BI44" s="40" t="e">
        <f aca="false">BH52</f>
        <v>#NAME?</v>
      </c>
      <c r="BJ44" s="40" t="e">
        <f aca="false">BI52</f>
        <v>#NAME?</v>
      </c>
      <c r="BK44" s="40" t="e">
        <f aca="false">BJ52</f>
        <v>#NAME?</v>
      </c>
      <c r="BL44" s="40" t="e">
        <f aca="false">BK52</f>
        <v>#NAME?</v>
      </c>
      <c r="BM44" s="40" t="e">
        <f aca="false">BL52</f>
        <v>#NAME?</v>
      </c>
      <c r="BN44" s="40" t="e">
        <f aca="false">BM52</f>
        <v>#NAME?</v>
      </c>
      <c r="BO44" s="40" t="e">
        <f aca="false">BN52</f>
        <v>#NAME?</v>
      </c>
      <c r="BP44" s="40" t="e">
        <f aca="false">BO52</f>
        <v>#NAME?</v>
      </c>
      <c r="BQ44" s="40" t="e">
        <f aca="false">BP52</f>
        <v>#NAME?</v>
      </c>
      <c r="BR44" s="40" t="e">
        <f aca="false">BQ52</f>
        <v>#NAME?</v>
      </c>
      <c r="BS44" s="40" t="e">
        <f aca="false">BR52</f>
        <v>#NAME?</v>
      </c>
      <c r="BT44" s="40" t="e">
        <f aca="false">BS52</f>
        <v>#NAME?</v>
      </c>
      <c r="BU44" s="40" t="e">
        <f aca="false">BT52</f>
        <v>#NAME?</v>
      </c>
      <c r="BV44" s="40" t="e">
        <f aca="false">BU52</f>
        <v>#NAME?</v>
      </c>
      <c r="BW44" s="40" t="e">
        <f aca="false">BV52</f>
        <v>#NAME?</v>
      </c>
      <c r="BX44" s="40" t="e">
        <f aca="false">BW52</f>
        <v>#NAME?</v>
      </c>
      <c r="BY44" s="40" t="e">
        <f aca="false">BX52</f>
        <v>#NAME?</v>
      </c>
      <c r="BZ44" s="40" t="e">
        <f aca="false">BY52</f>
        <v>#NAME?</v>
      </c>
      <c r="CA44" s="40" t="e">
        <f aca="false">BZ52</f>
        <v>#NAME?</v>
      </c>
      <c r="CB44" s="40" t="e">
        <f aca="false">CA52</f>
        <v>#NAME?</v>
      </c>
      <c r="CC44" s="40" t="e">
        <f aca="false">CB52</f>
        <v>#NAME?</v>
      </c>
      <c r="CD44" s="40" t="e">
        <f aca="false">CC52</f>
        <v>#NAME?</v>
      </c>
      <c r="CE44" s="40" t="e">
        <f aca="false">CD52</f>
        <v>#NAME?</v>
      </c>
      <c r="CF44" s="40" t="e">
        <f aca="false">CE52</f>
        <v>#NAME?</v>
      </c>
      <c r="CG44" s="40" t="e">
        <f aca="false">CF52</f>
        <v>#NAME?</v>
      </c>
      <c r="CH44" s="40" t="e">
        <f aca="false">CG52</f>
        <v>#NAME?</v>
      </c>
      <c r="CI44" s="40" t="e">
        <f aca="false">CH52</f>
        <v>#NAME?</v>
      </c>
      <c r="CJ44" s="40" t="e">
        <f aca="false">CI52</f>
        <v>#NAME?</v>
      </c>
      <c r="CK44" s="40" t="e">
        <f aca="false">CJ52</f>
        <v>#NAME?</v>
      </c>
      <c r="CL44" s="40" t="e">
        <f aca="false">CK52</f>
        <v>#NAME?</v>
      </c>
      <c r="CM44" s="40" t="e">
        <f aca="false">CL52</f>
        <v>#NAME?</v>
      </c>
      <c r="CN44" s="40" t="e">
        <f aca="false">CM52</f>
        <v>#NAME?</v>
      </c>
      <c r="CO44" s="40" t="e">
        <f aca="false">CN52</f>
        <v>#NAME?</v>
      </c>
      <c r="CP44" s="40" t="e">
        <f aca="false">CO52</f>
        <v>#NAME?</v>
      </c>
      <c r="CQ44" s="40" t="e">
        <f aca="false">CP52</f>
        <v>#NAME?</v>
      </c>
      <c r="CR44" s="40" t="e">
        <f aca="false">CQ52</f>
        <v>#NAME?</v>
      </c>
      <c r="CS44" s="40" t="e">
        <f aca="false">CR52</f>
        <v>#NAME?</v>
      </c>
      <c r="CT44" s="40" t="e">
        <f aca="false">CS52</f>
        <v>#NAME?</v>
      </c>
    </row>
    <row r="45" customFormat="false" ht="15" hidden="false" customHeight="true" outlineLevel="1" collapsed="false">
      <c r="A45" s="41" t="s">
        <v>33</v>
      </c>
      <c r="B45" s="41" t="s">
        <v>34</v>
      </c>
      <c r="C45" s="42" t="e">
        <f aca="false">_xlfn.sumifs(Eventos!$G:$G,Eventos!$F:$F,C$1,Eventos!$D:$D,$B45,Eventos!$E:$E,$B44)</f>
        <v>#NAME?</v>
      </c>
      <c r="D45" s="42" t="e">
        <f aca="false">_xlfn.sumifs(Eventos!$G:$G,Eventos!$F:$F,D$1,Eventos!$D:$D,$B45,Eventos!$E:$E,$B44)</f>
        <v>#NAME?</v>
      </c>
      <c r="E45" s="42" t="e">
        <f aca="false">_xlfn.sumifs(Eventos!$G:$G,Eventos!$F:$F,E$1,Eventos!$D:$D,$B45,Eventos!$E:$E,$B44)</f>
        <v>#NAME?</v>
      </c>
      <c r="F45" s="42" t="e">
        <f aca="false">_xlfn.sumifs(Eventos!$G:$G,Eventos!$F:$F,F$1,Eventos!$D:$D,$B45,Eventos!$E:$E,$B44)</f>
        <v>#NAME?</v>
      </c>
      <c r="G45" s="42" t="e">
        <f aca="false">_xlfn.sumifs(Eventos!$G:$G,Eventos!$F:$F,G$1,Eventos!$D:$D,$B45,Eventos!$E:$E,$B44)</f>
        <v>#NAME?</v>
      </c>
      <c r="H45" s="42" t="e">
        <f aca="false">_xlfn.sumifs(Eventos!$G:$G,Eventos!$F:$F,H$1,Eventos!$D:$D,$B45,Eventos!$E:$E,$B44)</f>
        <v>#NAME?</v>
      </c>
      <c r="I45" s="42" t="e">
        <f aca="false">_xlfn.sumifs(Eventos!$G:$G,Eventos!$F:$F,I$1,Eventos!$D:$D,$B45,Eventos!$E:$E,$B44)</f>
        <v>#NAME?</v>
      </c>
      <c r="J45" s="42" t="e">
        <f aca="false">_xlfn.sumifs(Eventos!$G:$G,Eventos!$F:$F,J$1,Eventos!$D:$D,$B45,Eventos!$E:$E,$B44)</f>
        <v>#NAME?</v>
      </c>
      <c r="K45" s="42" t="e">
        <f aca="false">_xlfn.sumifs(Eventos!$G:$G,Eventos!$F:$F,K$1,Eventos!$D:$D,$B45,Eventos!$E:$E,$B44)</f>
        <v>#NAME?</v>
      </c>
      <c r="L45" s="42" t="e">
        <f aca="false">_xlfn.sumifs(Eventos!$G:$G,Eventos!$F:$F,L$1,Eventos!$D:$D,$B45,Eventos!$E:$E,$B44)</f>
        <v>#NAME?</v>
      </c>
      <c r="M45" s="42" t="e">
        <f aca="false">_xlfn.sumifs(Eventos!$G:$G,Eventos!$F:$F,M$1,Eventos!$D:$D,$B45,Eventos!$E:$E,$B44)</f>
        <v>#NAME?</v>
      </c>
      <c r="N45" s="42" t="e">
        <f aca="false">_xlfn.sumifs(Eventos!$G:$G,Eventos!$F:$F,N$1,Eventos!$D:$D,$B45,Eventos!$E:$E,$B44)</f>
        <v>#NAME?</v>
      </c>
      <c r="O45" s="42" t="e">
        <f aca="false">_xlfn.sumifs(Eventos!$G:$G,Eventos!$F:$F,O$1,Eventos!$D:$D,$B45,Eventos!$E:$E,$B44)</f>
        <v>#NAME?</v>
      </c>
      <c r="P45" s="42" t="e">
        <f aca="false">_xlfn.sumifs(Eventos!$G:$G,Eventos!$F:$F,P$1,Eventos!$D:$D,$B45,Eventos!$E:$E,$B44)</f>
        <v>#NAME?</v>
      </c>
      <c r="Q45" s="42" t="e">
        <f aca="false">_xlfn.sumifs(Eventos!$G:$G,Eventos!$F:$F,Q$1,Eventos!$D:$D,$B45,Eventos!$E:$E,$B44)</f>
        <v>#NAME?</v>
      </c>
      <c r="R45" s="42" t="e">
        <f aca="false">_xlfn.sumifs(Eventos!$G:$G,Eventos!$F:$F,R$1,Eventos!$D:$D,$B45,Eventos!$E:$E,$B44)</f>
        <v>#NAME?</v>
      </c>
      <c r="S45" s="42" t="e">
        <f aca="false">_xlfn.sumifs(Eventos!$G:$G,Eventos!$F:$F,S$1,Eventos!$D:$D,$B45,Eventos!$E:$E,$B44)</f>
        <v>#NAME?</v>
      </c>
      <c r="T45" s="42" t="e">
        <f aca="false">_xlfn.sumifs(Eventos!$G:$G,Eventos!$F:$F,T$1,Eventos!$D:$D,$B45,Eventos!$E:$E,$B44)</f>
        <v>#NAME?</v>
      </c>
      <c r="U45" s="42" t="e">
        <f aca="false">_xlfn.sumifs(Eventos!$G:$G,Eventos!$F:$F,U$1,Eventos!$D:$D,$B45,Eventos!$E:$E,$B44)</f>
        <v>#NAME?</v>
      </c>
      <c r="V45" s="42" t="e">
        <f aca="false">_xlfn.sumifs(Eventos!$G:$G,Eventos!$F:$F,V$1,Eventos!$D:$D,$B45,Eventos!$E:$E,$B44)</f>
        <v>#NAME?</v>
      </c>
      <c r="W45" s="42" t="e">
        <f aca="false">_xlfn.sumifs(Eventos!$G:$G,Eventos!$F:$F,W$1,Eventos!$D:$D,$B45,Eventos!$E:$E,$B44)</f>
        <v>#NAME?</v>
      </c>
      <c r="X45" s="42" t="e">
        <f aca="false">_xlfn.sumifs(Eventos!$G:$G,Eventos!$F:$F,X$1,Eventos!$D:$D,$B45,Eventos!$E:$E,$B44)</f>
        <v>#NAME?</v>
      </c>
      <c r="Y45" s="42" t="e">
        <f aca="false">_xlfn.sumifs(Eventos!$G:$G,Eventos!$F:$F,Y$1,Eventos!$D:$D,$B45,Eventos!$E:$E,$B44)</f>
        <v>#NAME?</v>
      </c>
      <c r="Z45" s="42" t="e">
        <f aca="false">_xlfn.sumifs(Eventos!$G:$G,Eventos!$F:$F,Z$1,Eventos!$D:$D,$B45,Eventos!$E:$E,$B44)</f>
        <v>#NAME?</v>
      </c>
      <c r="AA45" s="42" t="e">
        <f aca="false">_xlfn.sumifs(Eventos!$G:$G,Eventos!$F:$F,AA$1,Eventos!$D:$D,$B45,Eventos!$E:$E,$B44)</f>
        <v>#NAME?</v>
      </c>
      <c r="AB45" s="42" t="e">
        <f aca="false">_xlfn.sumifs(Eventos!$G:$G,Eventos!$F:$F,AB$1,Eventos!$D:$D,$B45,Eventos!$E:$E,$B44)</f>
        <v>#NAME?</v>
      </c>
      <c r="AC45" s="42" t="e">
        <f aca="false">_xlfn.sumifs(Eventos!$G:$G,Eventos!$F:$F,AC$1,Eventos!$D:$D,$B45,Eventos!$E:$E,$B44)</f>
        <v>#NAME?</v>
      </c>
      <c r="AD45" s="42" t="e">
        <f aca="false">_xlfn.sumifs(Eventos!$G:$G,Eventos!$F:$F,AD$1,Eventos!$D:$D,$B45,Eventos!$E:$E,$B44)</f>
        <v>#NAME?</v>
      </c>
      <c r="AE45" s="42" t="e">
        <f aca="false">_xlfn.sumifs(Eventos!$G:$G,Eventos!$F:$F,AE$1,Eventos!$D:$D,$B45,Eventos!$E:$E,$B44)</f>
        <v>#NAME?</v>
      </c>
      <c r="AF45" s="42" t="e">
        <f aca="false">_xlfn.sumifs(Eventos!$G:$G,Eventos!$F:$F,AF$1,Eventos!$D:$D,$B45,Eventos!$E:$E,$B44)</f>
        <v>#NAME?</v>
      </c>
      <c r="AG45" s="42" t="e">
        <f aca="false">_xlfn.sumifs(Eventos!$G:$G,Eventos!$F:$F,AG$1,Eventos!$D:$D,$B45,Eventos!$E:$E,$B44)</f>
        <v>#NAME?</v>
      </c>
      <c r="AH45" s="42" t="e">
        <f aca="false">_xlfn.sumifs(Eventos!$G:$G,Eventos!$F:$F,AH$1,Eventos!$D:$D,$B45,Eventos!$E:$E,$B44)</f>
        <v>#NAME?</v>
      </c>
      <c r="AI45" s="42" t="e">
        <f aca="false">_xlfn.sumifs(Eventos!$G:$G,Eventos!$F:$F,AI$1,Eventos!$D:$D,$B45,Eventos!$E:$E,$B44)</f>
        <v>#NAME?</v>
      </c>
      <c r="AJ45" s="42" t="e">
        <f aca="false">_xlfn.sumifs(Eventos!$G:$G,Eventos!$F:$F,AJ$1,Eventos!$D:$D,$B45,Eventos!$E:$E,$B44)</f>
        <v>#NAME?</v>
      </c>
      <c r="AK45" s="42" t="e">
        <f aca="false">_xlfn.sumifs(Eventos!$G:$G,Eventos!$F:$F,AK$1,Eventos!$D:$D,$B45,Eventos!$E:$E,$B44)</f>
        <v>#NAME?</v>
      </c>
      <c r="AL45" s="42" t="e">
        <f aca="false">_xlfn.sumifs(Eventos!$G:$G,Eventos!$F:$F,AL$1,Eventos!$D:$D,$B45,Eventos!$E:$E,$B44)</f>
        <v>#NAME?</v>
      </c>
      <c r="AM45" s="42" t="e">
        <f aca="false">_xlfn.sumifs(Eventos!$G:$G,Eventos!$F:$F,AM$1,Eventos!$D:$D,$B45,Eventos!$E:$E,$B44)</f>
        <v>#NAME?</v>
      </c>
      <c r="AN45" s="42" t="e">
        <f aca="false">_xlfn.sumifs(Eventos!$G:$G,Eventos!$F:$F,AN$1,Eventos!$D:$D,$B45,Eventos!$E:$E,$B44)</f>
        <v>#NAME?</v>
      </c>
      <c r="AO45" s="42" t="e">
        <f aca="false">_xlfn.sumifs(Eventos!$G:$G,Eventos!$F:$F,AO$1,Eventos!$D:$D,$B45,Eventos!$E:$E,$B44)</f>
        <v>#NAME?</v>
      </c>
      <c r="AP45" s="42" t="e">
        <f aca="false">_xlfn.sumifs(Eventos!$G:$G,Eventos!$F:$F,AP$1,Eventos!$D:$D,$B45,Eventos!$E:$E,$B44)</f>
        <v>#NAME?</v>
      </c>
      <c r="AQ45" s="42" t="e">
        <f aca="false">_xlfn.sumifs(Eventos!$G:$G,Eventos!$F:$F,AQ$1,Eventos!$D:$D,$B45,Eventos!$E:$E,$B44)</f>
        <v>#NAME?</v>
      </c>
      <c r="AR45" s="42" t="e">
        <f aca="false">_xlfn.sumifs(Eventos!$G:$G,Eventos!$F:$F,AR$1,Eventos!$D:$D,$B45,Eventos!$E:$E,$B44)</f>
        <v>#NAME?</v>
      </c>
      <c r="AS45" s="42" t="e">
        <f aca="false">_xlfn.sumifs(Eventos!$G:$G,Eventos!$F:$F,AS$1,Eventos!$D:$D,$B45,Eventos!$E:$E,$B44)</f>
        <v>#NAME?</v>
      </c>
      <c r="AT45" s="42" t="e">
        <f aca="false">_xlfn.sumifs(Eventos!$G:$G,Eventos!$F:$F,AT$1,Eventos!$D:$D,$B45,Eventos!$E:$E,$B44)</f>
        <v>#NAME?</v>
      </c>
      <c r="AU45" s="42" t="e">
        <f aca="false">_xlfn.sumifs(Eventos!$G:$G,Eventos!$F:$F,AU$1,Eventos!$D:$D,$B45,Eventos!$E:$E,$B44)</f>
        <v>#NAME?</v>
      </c>
      <c r="AV45" s="42" t="e">
        <f aca="false">_xlfn.sumifs(Eventos!$G:$G,Eventos!$F:$F,AV$1,Eventos!$D:$D,$B45,Eventos!$E:$E,$B44)</f>
        <v>#NAME?</v>
      </c>
      <c r="AW45" s="42" t="e">
        <f aca="false">_xlfn.sumifs(Eventos!$G:$G,Eventos!$F:$F,AW$1,Eventos!$D:$D,$B45,Eventos!$E:$E,$B44)</f>
        <v>#NAME?</v>
      </c>
      <c r="AX45" s="42" t="e">
        <f aca="false">_xlfn.sumifs(Eventos!$G:$G,Eventos!$F:$F,AX$1,Eventos!$D:$D,$B45,Eventos!$E:$E,$B44)</f>
        <v>#NAME?</v>
      </c>
      <c r="AY45" s="42" t="e">
        <f aca="false">_xlfn.sumifs(Eventos!$G:$G,Eventos!$F:$F,AY$1,Eventos!$D:$D,$B45,Eventos!$E:$E,$B44)</f>
        <v>#NAME?</v>
      </c>
      <c r="AZ45" s="42" t="e">
        <f aca="false">_xlfn.sumifs(Eventos!$G:$G,Eventos!$F:$F,AZ$1,Eventos!$D:$D,$B45,Eventos!$E:$E,$B44)</f>
        <v>#NAME?</v>
      </c>
      <c r="BA45" s="42" t="e">
        <f aca="false">_xlfn.sumifs(Eventos!$G:$G,Eventos!$F:$F,BA$1,Eventos!$D:$D,$B45,Eventos!$E:$E,$B44)</f>
        <v>#NAME?</v>
      </c>
      <c r="BB45" s="42" t="e">
        <f aca="false">_xlfn.sumifs(Eventos!$G:$G,Eventos!$F:$F,BB$1,Eventos!$D:$D,$B45,Eventos!$E:$E,$B44)</f>
        <v>#NAME?</v>
      </c>
      <c r="BC45" s="42" t="e">
        <f aca="false">_xlfn.sumifs(Eventos!$G:$G,Eventos!$F:$F,BC$1,Eventos!$D:$D,$B45,Eventos!$E:$E,$B44)</f>
        <v>#NAME?</v>
      </c>
      <c r="BD45" s="42" t="e">
        <f aca="false">_xlfn.sumifs(Eventos!$G:$G,Eventos!$F:$F,BD$1,Eventos!$D:$D,$B45,Eventos!$E:$E,$B44)</f>
        <v>#NAME?</v>
      </c>
      <c r="BE45" s="42" t="e">
        <f aca="false">_xlfn.sumifs(Eventos!$G:$G,Eventos!$F:$F,BE$1,Eventos!$D:$D,$B45,Eventos!$E:$E,$B44)</f>
        <v>#NAME?</v>
      </c>
      <c r="BF45" s="42" t="e">
        <f aca="false">_xlfn.sumifs(Eventos!$G:$G,Eventos!$F:$F,BF$1,Eventos!$D:$D,$B45,Eventos!$E:$E,$B44)</f>
        <v>#NAME?</v>
      </c>
      <c r="BG45" s="42" t="e">
        <f aca="false">_xlfn.sumifs(Eventos!$G:$G,Eventos!$F:$F,BG$1,Eventos!$D:$D,$B45,Eventos!$E:$E,$B44)</f>
        <v>#NAME?</v>
      </c>
      <c r="BH45" s="42" t="e">
        <f aca="false">_xlfn.sumifs(Eventos!$G:$G,Eventos!$F:$F,BH$1,Eventos!$D:$D,$B45,Eventos!$E:$E,$B44)</f>
        <v>#NAME?</v>
      </c>
      <c r="BI45" s="42" t="e">
        <f aca="false">_xlfn.sumifs(Eventos!$G:$G,Eventos!$F:$F,BI$1,Eventos!$D:$D,$B45,Eventos!$E:$E,$B44)</f>
        <v>#NAME?</v>
      </c>
      <c r="BJ45" s="42" t="e">
        <f aca="false">_xlfn.sumifs(Eventos!$G:$G,Eventos!$F:$F,BJ$1,Eventos!$D:$D,$B45,Eventos!$E:$E,$B44)</f>
        <v>#NAME?</v>
      </c>
      <c r="BK45" s="42" t="e">
        <f aca="false">_xlfn.sumifs(Eventos!$G:$G,Eventos!$F:$F,BK$1,Eventos!$D:$D,$B45,Eventos!$E:$E,$B44)</f>
        <v>#NAME?</v>
      </c>
      <c r="BL45" s="42" t="e">
        <f aca="false">_xlfn.sumifs(Eventos!$G:$G,Eventos!$F:$F,BL$1,Eventos!$D:$D,$B45,Eventos!$E:$E,$B44)</f>
        <v>#NAME?</v>
      </c>
      <c r="BM45" s="42" t="e">
        <f aca="false">_xlfn.sumifs(Eventos!$G:$G,Eventos!$F:$F,BM$1,Eventos!$D:$D,$B45,Eventos!$E:$E,$B44)</f>
        <v>#NAME?</v>
      </c>
      <c r="BN45" s="42" t="e">
        <f aca="false">_xlfn.sumifs(Eventos!$G:$G,Eventos!$F:$F,BN$1,Eventos!$D:$D,$B45,Eventos!$E:$E,$B44)</f>
        <v>#NAME?</v>
      </c>
      <c r="BO45" s="42" t="e">
        <f aca="false">_xlfn.sumifs(Eventos!$G:$G,Eventos!$F:$F,BO$1,Eventos!$D:$D,$B45,Eventos!$E:$E,$B44)</f>
        <v>#NAME?</v>
      </c>
      <c r="BP45" s="42" t="e">
        <f aca="false">_xlfn.sumifs(Eventos!$G:$G,Eventos!$F:$F,BP$1,Eventos!$D:$D,$B45,Eventos!$E:$E,$B44)</f>
        <v>#NAME?</v>
      </c>
      <c r="BQ45" s="42" t="e">
        <f aca="false">_xlfn.sumifs(Eventos!$G:$G,Eventos!$F:$F,BQ$1,Eventos!$D:$D,$B45,Eventos!$E:$E,$B44)</f>
        <v>#NAME?</v>
      </c>
      <c r="BR45" s="42" t="e">
        <f aca="false">_xlfn.sumifs(Eventos!$G:$G,Eventos!$F:$F,BR$1,Eventos!$D:$D,$B45,Eventos!$E:$E,$B44)</f>
        <v>#NAME?</v>
      </c>
      <c r="BS45" s="42" t="e">
        <f aca="false">_xlfn.sumifs(Eventos!$G:$G,Eventos!$F:$F,BS$1,Eventos!$D:$D,$B45,Eventos!$E:$E,$B44)</f>
        <v>#NAME?</v>
      </c>
      <c r="BT45" s="42" t="e">
        <f aca="false">_xlfn.sumifs(Eventos!$G:$G,Eventos!$F:$F,BT$1,Eventos!$D:$D,$B45,Eventos!$E:$E,$B44)</f>
        <v>#NAME?</v>
      </c>
      <c r="BU45" s="42" t="e">
        <f aca="false">_xlfn.sumifs(Eventos!$G:$G,Eventos!$F:$F,BU$1,Eventos!$D:$D,$B45,Eventos!$E:$E,$B44)</f>
        <v>#NAME?</v>
      </c>
      <c r="BV45" s="42" t="e">
        <f aca="false">_xlfn.sumifs(Eventos!$G:$G,Eventos!$F:$F,BV$1,Eventos!$D:$D,$B45,Eventos!$E:$E,$B44)</f>
        <v>#NAME?</v>
      </c>
      <c r="BW45" s="42" t="e">
        <f aca="false">_xlfn.sumifs(Eventos!$G:$G,Eventos!$F:$F,BW$1,Eventos!$D:$D,$B45,Eventos!$E:$E,$B44)</f>
        <v>#NAME?</v>
      </c>
      <c r="BX45" s="42" t="e">
        <f aca="false">_xlfn.sumifs(Eventos!$G:$G,Eventos!$F:$F,BX$1,Eventos!$D:$D,$B45,Eventos!$E:$E,$B44)</f>
        <v>#NAME?</v>
      </c>
      <c r="BY45" s="42" t="e">
        <f aca="false">_xlfn.sumifs(Eventos!$G:$G,Eventos!$F:$F,BY$1,Eventos!$D:$D,$B45,Eventos!$E:$E,$B44)</f>
        <v>#NAME?</v>
      </c>
      <c r="BZ45" s="42" t="e">
        <f aca="false">_xlfn.sumifs(Eventos!$G:$G,Eventos!$F:$F,BZ$1,Eventos!$D:$D,$B45,Eventos!$E:$E,$B44)</f>
        <v>#NAME?</v>
      </c>
      <c r="CA45" s="42" t="e">
        <f aca="false">_xlfn.sumifs(Eventos!$G:$G,Eventos!$F:$F,CA$1,Eventos!$D:$D,$B45,Eventos!$E:$E,$B44)</f>
        <v>#NAME?</v>
      </c>
      <c r="CB45" s="42" t="e">
        <f aca="false">_xlfn.sumifs(Eventos!$G:$G,Eventos!$F:$F,CB$1,Eventos!$D:$D,$B45,Eventos!$E:$E,$B44)</f>
        <v>#NAME?</v>
      </c>
      <c r="CC45" s="42" t="e">
        <f aca="false">_xlfn.sumifs(Eventos!$G:$G,Eventos!$F:$F,CC$1,Eventos!$D:$D,$B45,Eventos!$E:$E,$B44)</f>
        <v>#NAME?</v>
      </c>
      <c r="CD45" s="42" t="e">
        <f aca="false">_xlfn.sumifs(Eventos!$G:$G,Eventos!$F:$F,CD$1,Eventos!$D:$D,$B45,Eventos!$E:$E,$B44)</f>
        <v>#NAME?</v>
      </c>
      <c r="CE45" s="42" t="e">
        <f aca="false">_xlfn.sumifs(Eventos!$G:$G,Eventos!$F:$F,CE$1,Eventos!$D:$D,$B45,Eventos!$E:$E,$B44)</f>
        <v>#NAME?</v>
      </c>
      <c r="CF45" s="42" t="e">
        <f aca="false">_xlfn.sumifs(Eventos!$G:$G,Eventos!$F:$F,CF$1,Eventos!$D:$D,$B45,Eventos!$E:$E,$B44)</f>
        <v>#NAME?</v>
      </c>
      <c r="CG45" s="42" t="e">
        <f aca="false">_xlfn.sumifs(Eventos!$G:$G,Eventos!$F:$F,CG$1,Eventos!$D:$D,$B45,Eventos!$E:$E,$B44)</f>
        <v>#NAME?</v>
      </c>
      <c r="CH45" s="42" t="e">
        <f aca="false">_xlfn.sumifs(Eventos!$G:$G,Eventos!$F:$F,CH$1,Eventos!$D:$D,$B45,Eventos!$E:$E,$B44)</f>
        <v>#NAME?</v>
      </c>
      <c r="CI45" s="42" t="e">
        <f aca="false">_xlfn.sumifs(Eventos!$G:$G,Eventos!$F:$F,CI$1,Eventos!$D:$D,$B45,Eventos!$E:$E,$B44)</f>
        <v>#NAME?</v>
      </c>
      <c r="CJ45" s="42" t="e">
        <f aca="false">_xlfn.sumifs(Eventos!$G:$G,Eventos!$F:$F,CJ$1,Eventos!$D:$D,$B45,Eventos!$E:$E,$B44)</f>
        <v>#NAME?</v>
      </c>
      <c r="CK45" s="42" t="e">
        <f aca="false">_xlfn.sumifs(Eventos!$G:$G,Eventos!$F:$F,CK$1,Eventos!$D:$D,$B45,Eventos!$E:$E,$B44)</f>
        <v>#NAME?</v>
      </c>
      <c r="CL45" s="42" t="e">
        <f aca="false">_xlfn.sumifs(Eventos!$G:$G,Eventos!$F:$F,CL$1,Eventos!$D:$D,$B45,Eventos!$E:$E,$B44)</f>
        <v>#NAME?</v>
      </c>
      <c r="CM45" s="42" t="e">
        <f aca="false">_xlfn.sumifs(Eventos!$G:$G,Eventos!$F:$F,CM$1,Eventos!$D:$D,$B45,Eventos!$E:$E,$B44)</f>
        <v>#NAME?</v>
      </c>
      <c r="CN45" s="42" t="e">
        <f aca="false">_xlfn.sumifs(Eventos!$G:$G,Eventos!$F:$F,CN$1,Eventos!$D:$D,$B45,Eventos!$E:$E,$B44)</f>
        <v>#NAME?</v>
      </c>
      <c r="CO45" s="42" t="e">
        <f aca="false">_xlfn.sumifs(Eventos!$G:$G,Eventos!$F:$F,CO$1,Eventos!$D:$D,$B45,Eventos!$E:$E,$B44)</f>
        <v>#NAME?</v>
      </c>
      <c r="CP45" s="42" t="e">
        <f aca="false">_xlfn.sumifs(Eventos!$G:$G,Eventos!$F:$F,CP$1,Eventos!$D:$D,$B45,Eventos!$E:$E,$B44)</f>
        <v>#NAME?</v>
      </c>
      <c r="CQ45" s="42" t="e">
        <f aca="false">_xlfn.sumifs(Eventos!$G:$G,Eventos!$F:$F,CQ$1,Eventos!$D:$D,$B45,Eventos!$E:$E,$B44)</f>
        <v>#NAME?</v>
      </c>
      <c r="CR45" s="42" t="e">
        <f aca="false">_xlfn.sumifs(Eventos!$G:$G,Eventos!$F:$F,CR$1,Eventos!$D:$D,$B45,Eventos!$E:$E,$B44)</f>
        <v>#NAME?</v>
      </c>
      <c r="CS45" s="42" t="e">
        <f aca="false">_xlfn.sumifs(Eventos!$G:$G,Eventos!$F:$F,CS$1,Eventos!$D:$D,$B45,Eventos!$E:$E,$B44)</f>
        <v>#NAME?</v>
      </c>
      <c r="CT45" s="42" t="e">
        <f aca="false">_xlfn.sumifs(Eventos!$G:$G,Eventos!$F:$F,CT$1,Eventos!$D:$D,$B45,Eventos!$E:$E,$B44)</f>
        <v>#NAME?</v>
      </c>
    </row>
    <row r="46" customFormat="false" ht="15" hidden="false" customHeight="true" outlineLevel="1" collapsed="false">
      <c r="A46" s="41" t="s">
        <v>35</v>
      </c>
      <c r="B46" s="41" t="s">
        <v>36</v>
      </c>
      <c r="C46" s="42" t="e">
        <f aca="false">_xlfn.sumifs(Eventos!$G:$G,Eventos!$F:$F,C$1,Eventos!$D:$D,$B46,Eventos!$E:$E,$B44)</f>
        <v>#NAME?</v>
      </c>
      <c r="D46" s="42" t="e">
        <f aca="false">_xlfn.sumifs(Eventos!$G:$G,Eventos!$F:$F,D$1,Eventos!$D:$D,$B46,Eventos!$E:$E,$B44)</f>
        <v>#NAME?</v>
      </c>
      <c r="E46" s="42" t="e">
        <f aca="false">_xlfn.sumifs(Eventos!$G:$G,Eventos!$F:$F,E$1,Eventos!$D:$D,$B46,Eventos!$E:$E,$B44)</f>
        <v>#NAME?</v>
      </c>
      <c r="F46" s="42" t="e">
        <f aca="false">_xlfn.sumifs(Eventos!$G:$G,Eventos!$F:$F,F$1,Eventos!$D:$D,$B46,Eventos!$E:$E,$B44)</f>
        <v>#NAME?</v>
      </c>
      <c r="G46" s="42" t="e">
        <f aca="false">_xlfn.sumifs(Eventos!$G:$G,Eventos!$F:$F,G$1,Eventos!$D:$D,$B46,Eventos!$E:$E,$B44)</f>
        <v>#NAME?</v>
      </c>
      <c r="H46" s="42" t="e">
        <f aca="false">_xlfn.sumifs(Eventos!$G:$G,Eventos!$F:$F,H$1,Eventos!$D:$D,$B46,Eventos!$E:$E,$B44)</f>
        <v>#NAME?</v>
      </c>
      <c r="I46" s="42" t="e">
        <f aca="false">_xlfn.sumifs(Eventos!$G:$G,Eventos!$F:$F,I$1,Eventos!$D:$D,$B46,Eventos!$E:$E,$B44)</f>
        <v>#NAME?</v>
      </c>
      <c r="J46" s="42" t="e">
        <f aca="false">_xlfn.sumifs(Eventos!$G:$G,Eventos!$F:$F,J$1,Eventos!$D:$D,$B46,Eventos!$E:$E,$B44)</f>
        <v>#NAME?</v>
      </c>
      <c r="K46" s="42" t="e">
        <f aca="false">_xlfn.sumifs(Eventos!$G:$G,Eventos!$F:$F,K$1,Eventos!$D:$D,$B46,Eventos!$E:$E,$B44)</f>
        <v>#NAME?</v>
      </c>
      <c r="L46" s="42" t="e">
        <f aca="false">_xlfn.sumifs(Eventos!$G:$G,Eventos!$F:$F,L$1,Eventos!$D:$D,$B46,Eventos!$E:$E,$B44)</f>
        <v>#NAME?</v>
      </c>
      <c r="M46" s="42" t="e">
        <f aca="false">_xlfn.sumifs(Eventos!$G:$G,Eventos!$F:$F,M$1,Eventos!$D:$D,$B46,Eventos!$E:$E,$B44)</f>
        <v>#NAME?</v>
      </c>
      <c r="N46" s="42" t="e">
        <f aca="false">_xlfn.sumifs(Eventos!$G:$G,Eventos!$F:$F,N$1,Eventos!$D:$D,$B46,Eventos!$E:$E,$B44)</f>
        <v>#NAME?</v>
      </c>
      <c r="O46" s="42" t="e">
        <f aca="false">_xlfn.sumifs(Eventos!$G:$G,Eventos!$F:$F,O$1,Eventos!$D:$D,$B46,Eventos!$E:$E,$B44)</f>
        <v>#NAME?</v>
      </c>
      <c r="P46" s="42" t="e">
        <f aca="false">_xlfn.sumifs(Eventos!$G:$G,Eventos!$F:$F,P$1,Eventos!$D:$D,$B46,Eventos!$E:$E,$B44)</f>
        <v>#NAME?</v>
      </c>
      <c r="Q46" s="42" t="e">
        <f aca="false">_xlfn.sumifs(Eventos!$G:$G,Eventos!$F:$F,Q$1,Eventos!$D:$D,$B46,Eventos!$E:$E,$B44)</f>
        <v>#NAME?</v>
      </c>
      <c r="R46" s="42" t="e">
        <f aca="false">_xlfn.sumifs(Eventos!$G:$G,Eventos!$F:$F,R$1,Eventos!$D:$D,$B46,Eventos!$E:$E,$B44)</f>
        <v>#NAME?</v>
      </c>
      <c r="S46" s="42" t="e">
        <f aca="false">_xlfn.sumifs(Eventos!$G:$G,Eventos!$F:$F,S$1,Eventos!$D:$D,$B46,Eventos!$E:$E,$B44)</f>
        <v>#NAME?</v>
      </c>
      <c r="T46" s="42" t="e">
        <f aca="false">_xlfn.sumifs(Eventos!$G:$G,Eventos!$F:$F,T$1,Eventos!$D:$D,$B46,Eventos!$E:$E,$B44)</f>
        <v>#NAME?</v>
      </c>
      <c r="U46" s="42" t="e">
        <f aca="false">_xlfn.sumifs(Eventos!$G:$G,Eventos!$F:$F,U$1,Eventos!$D:$D,$B46,Eventos!$E:$E,$B44)</f>
        <v>#NAME?</v>
      </c>
      <c r="V46" s="42" t="e">
        <f aca="false">_xlfn.sumifs(Eventos!$G:$G,Eventos!$F:$F,V$1,Eventos!$D:$D,$B46,Eventos!$E:$E,$B44)</f>
        <v>#NAME?</v>
      </c>
      <c r="W46" s="42" t="e">
        <f aca="false">_xlfn.sumifs(Eventos!$G:$G,Eventos!$F:$F,W$1,Eventos!$D:$D,$B46,Eventos!$E:$E,$B44)</f>
        <v>#NAME?</v>
      </c>
      <c r="X46" s="42" t="e">
        <f aca="false">_xlfn.sumifs(Eventos!$G:$G,Eventos!$F:$F,X$1,Eventos!$D:$D,$B46,Eventos!$E:$E,$B44)</f>
        <v>#NAME?</v>
      </c>
      <c r="Y46" s="42" t="e">
        <f aca="false">_xlfn.sumifs(Eventos!$G:$G,Eventos!$F:$F,Y$1,Eventos!$D:$D,$B46,Eventos!$E:$E,$B44)</f>
        <v>#NAME?</v>
      </c>
      <c r="Z46" s="42" t="e">
        <f aca="false">_xlfn.sumifs(Eventos!$G:$G,Eventos!$F:$F,Z$1,Eventos!$D:$D,$B46,Eventos!$E:$E,$B44)</f>
        <v>#NAME?</v>
      </c>
      <c r="AA46" s="42" t="e">
        <f aca="false">_xlfn.sumifs(Eventos!$G:$G,Eventos!$F:$F,AA$1,Eventos!$D:$D,$B46,Eventos!$E:$E,$B44)</f>
        <v>#NAME?</v>
      </c>
      <c r="AB46" s="42" t="e">
        <f aca="false">_xlfn.sumifs(Eventos!$G:$G,Eventos!$F:$F,AB$1,Eventos!$D:$D,$B46,Eventos!$E:$E,$B44)</f>
        <v>#NAME?</v>
      </c>
      <c r="AC46" s="42" t="e">
        <f aca="false">_xlfn.sumifs(Eventos!$G:$G,Eventos!$F:$F,AC$1,Eventos!$D:$D,$B46,Eventos!$E:$E,$B44)</f>
        <v>#NAME?</v>
      </c>
      <c r="AD46" s="42" t="e">
        <f aca="false">_xlfn.sumifs(Eventos!$G:$G,Eventos!$F:$F,AD$1,Eventos!$D:$D,$B46,Eventos!$E:$E,$B44)</f>
        <v>#NAME?</v>
      </c>
      <c r="AE46" s="42" t="e">
        <f aca="false">_xlfn.sumifs(Eventos!$G:$G,Eventos!$F:$F,AE$1,Eventos!$D:$D,$B46,Eventos!$E:$E,$B44)</f>
        <v>#NAME?</v>
      </c>
      <c r="AF46" s="42" t="e">
        <f aca="false">_xlfn.sumifs(Eventos!$G:$G,Eventos!$F:$F,AF$1,Eventos!$D:$D,$B46,Eventos!$E:$E,$B44)</f>
        <v>#NAME?</v>
      </c>
      <c r="AG46" s="42" t="e">
        <f aca="false">_xlfn.sumifs(Eventos!$G:$G,Eventos!$F:$F,AG$1,Eventos!$D:$D,$B46,Eventos!$E:$E,$B44)</f>
        <v>#NAME?</v>
      </c>
      <c r="AH46" s="42" t="e">
        <f aca="false">_xlfn.sumifs(Eventos!$G:$G,Eventos!$F:$F,AH$1,Eventos!$D:$D,$B46,Eventos!$E:$E,$B44)</f>
        <v>#NAME?</v>
      </c>
      <c r="AI46" s="42" t="e">
        <f aca="false">_xlfn.sumifs(Eventos!$G:$G,Eventos!$F:$F,AI$1,Eventos!$D:$D,$B46,Eventos!$E:$E,$B44)</f>
        <v>#NAME?</v>
      </c>
      <c r="AJ46" s="42" t="e">
        <f aca="false">_xlfn.sumifs(Eventos!$G:$G,Eventos!$F:$F,AJ$1,Eventos!$D:$D,$B46,Eventos!$E:$E,$B44)</f>
        <v>#NAME?</v>
      </c>
      <c r="AK46" s="42" t="e">
        <f aca="false">_xlfn.sumifs(Eventos!$G:$G,Eventos!$F:$F,AK$1,Eventos!$D:$D,$B46,Eventos!$E:$E,$B44)</f>
        <v>#NAME?</v>
      </c>
      <c r="AL46" s="42" t="e">
        <f aca="false">_xlfn.sumifs(Eventos!$G:$G,Eventos!$F:$F,AL$1,Eventos!$D:$D,$B46,Eventos!$E:$E,$B44)</f>
        <v>#NAME?</v>
      </c>
      <c r="AM46" s="42" t="e">
        <f aca="false">_xlfn.sumifs(Eventos!$G:$G,Eventos!$F:$F,AM$1,Eventos!$D:$D,$B46,Eventos!$E:$E,$B44)</f>
        <v>#NAME?</v>
      </c>
      <c r="AN46" s="42" t="e">
        <f aca="false">_xlfn.sumifs(Eventos!$G:$G,Eventos!$F:$F,AN$1,Eventos!$D:$D,$B46,Eventos!$E:$E,$B44)</f>
        <v>#NAME?</v>
      </c>
      <c r="AO46" s="42" t="e">
        <f aca="false">_xlfn.sumifs(Eventos!$G:$G,Eventos!$F:$F,AO$1,Eventos!$D:$D,$B46,Eventos!$E:$E,$B44)</f>
        <v>#NAME?</v>
      </c>
      <c r="AP46" s="42" t="e">
        <f aca="false">_xlfn.sumifs(Eventos!$G:$G,Eventos!$F:$F,AP$1,Eventos!$D:$D,$B46,Eventos!$E:$E,$B44)</f>
        <v>#NAME?</v>
      </c>
      <c r="AQ46" s="42" t="e">
        <f aca="false">_xlfn.sumifs(Eventos!$G:$G,Eventos!$F:$F,AQ$1,Eventos!$D:$D,$B46,Eventos!$E:$E,$B44)</f>
        <v>#NAME?</v>
      </c>
      <c r="AR46" s="42" t="e">
        <f aca="false">_xlfn.sumifs(Eventos!$G:$G,Eventos!$F:$F,AR$1,Eventos!$D:$D,$B46,Eventos!$E:$E,$B44)</f>
        <v>#NAME?</v>
      </c>
      <c r="AS46" s="42" t="e">
        <f aca="false">_xlfn.sumifs(Eventos!$G:$G,Eventos!$F:$F,AS$1,Eventos!$D:$D,$B46,Eventos!$E:$E,$B44)</f>
        <v>#NAME?</v>
      </c>
      <c r="AT46" s="42" t="e">
        <f aca="false">_xlfn.sumifs(Eventos!$G:$G,Eventos!$F:$F,AT$1,Eventos!$D:$D,$B46,Eventos!$E:$E,$B44)</f>
        <v>#NAME?</v>
      </c>
      <c r="AU46" s="42" t="e">
        <f aca="false">_xlfn.sumifs(Eventos!$G:$G,Eventos!$F:$F,AU$1,Eventos!$D:$D,$B46,Eventos!$E:$E,$B44)</f>
        <v>#NAME?</v>
      </c>
      <c r="AV46" s="42" t="e">
        <f aca="false">_xlfn.sumifs(Eventos!$G:$G,Eventos!$F:$F,AV$1,Eventos!$D:$D,$B46,Eventos!$E:$E,$B44)</f>
        <v>#NAME?</v>
      </c>
      <c r="AW46" s="42" t="e">
        <f aca="false">_xlfn.sumifs(Eventos!$G:$G,Eventos!$F:$F,AW$1,Eventos!$D:$D,$B46,Eventos!$E:$E,$B44)</f>
        <v>#NAME?</v>
      </c>
      <c r="AX46" s="42" t="e">
        <f aca="false">_xlfn.sumifs(Eventos!$G:$G,Eventos!$F:$F,AX$1,Eventos!$D:$D,$B46,Eventos!$E:$E,$B44)</f>
        <v>#NAME?</v>
      </c>
      <c r="AY46" s="42" t="e">
        <f aca="false">_xlfn.sumifs(Eventos!$G:$G,Eventos!$F:$F,AY$1,Eventos!$D:$D,$B46,Eventos!$E:$E,$B44)</f>
        <v>#NAME?</v>
      </c>
      <c r="AZ46" s="42" t="e">
        <f aca="false">_xlfn.sumifs(Eventos!$G:$G,Eventos!$F:$F,AZ$1,Eventos!$D:$D,$B46,Eventos!$E:$E,$B44)</f>
        <v>#NAME?</v>
      </c>
      <c r="BA46" s="42" t="e">
        <f aca="false">_xlfn.sumifs(Eventos!$G:$G,Eventos!$F:$F,BA$1,Eventos!$D:$D,$B46,Eventos!$E:$E,$B44)</f>
        <v>#NAME?</v>
      </c>
      <c r="BB46" s="42" t="e">
        <f aca="false">_xlfn.sumifs(Eventos!$G:$G,Eventos!$F:$F,BB$1,Eventos!$D:$D,$B46,Eventos!$E:$E,$B44)</f>
        <v>#NAME?</v>
      </c>
      <c r="BC46" s="42" t="e">
        <f aca="false">_xlfn.sumifs(Eventos!$G:$G,Eventos!$F:$F,BC$1,Eventos!$D:$D,$B46,Eventos!$E:$E,$B44)</f>
        <v>#NAME?</v>
      </c>
      <c r="BD46" s="42" t="e">
        <f aca="false">_xlfn.sumifs(Eventos!$G:$G,Eventos!$F:$F,BD$1,Eventos!$D:$D,$B46,Eventos!$E:$E,$B44)</f>
        <v>#NAME?</v>
      </c>
      <c r="BE46" s="42" t="e">
        <f aca="false">_xlfn.sumifs(Eventos!$G:$G,Eventos!$F:$F,BE$1,Eventos!$D:$D,$B46,Eventos!$E:$E,$B44)</f>
        <v>#NAME?</v>
      </c>
      <c r="BF46" s="42" t="e">
        <f aca="false">_xlfn.sumifs(Eventos!$G:$G,Eventos!$F:$F,BF$1,Eventos!$D:$D,$B46,Eventos!$E:$E,$B44)</f>
        <v>#NAME?</v>
      </c>
      <c r="BG46" s="42" t="e">
        <f aca="false">_xlfn.sumifs(Eventos!$G:$G,Eventos!$F:$F,BG$1,Eventos!$D:$D,$B46,Eventos!$E:$E,$B44)</f>
        <v>#NAME?</v>
      </c>
      <c r="BH46" s="42" t="e">
        <f aca="false">_xlfn.sumifs(Eventos!$G:$G,Eventos!$F:$F,BH$1,Eventos!$D:$D,$B46,Eventos!$E:$E,$B44)</f>
        <v>#NAME?</v>
      </c>
      <c r="BI46" s="42" t="e">
        <f aca="false">_xlfn.sumifs(Eventos!$G:$G,Eventos!$F:$F,BI$1,Eventos!$D:$D,$B46,Eventos!$E:$E,$B44)</f>
        <v>#NAME?</v>
      </c>
      <c r="BJ46" s="42" t="e">
        <f aca="false">_xlfn.sumifs(Eventos!$G:$G,Eventos!$F:$F,BJ$1,Eventos!$D:$D,$B46,Eventos!$E:$E,$B44)</f>
        <v>#NAME?</v>
      </c>
      <c r="BK46" s="42" t="e">
        <f aca="false">_xlfn.sumifs(Eventos!$G:$G,Eventos!$F:$F,BK$1,Eventos!$D:$D,$B46,Eventos!$E:$E,$B44)</f>
        <v>#NAME?</v>
      </c>
      <c r="BL46" s="42" t="e">
        <f aca="false">_xlfn.sumifs(Eventos!$G:$G,Eventos!$F:$F,BL$1,Eventos!$D:$D,$B46,Eventos!$E:$E,$B44)</f>
        <v>#NAME?</v>
      </c>
      <c r="BM46" s="42" t="e">
        <f aca="false">_xlfn.sumifs(Eventos!$G:$G,Eventos!$F:$F,BM$1,Eventos!$D:$D,$B46,Eventos!$E:$E,$B44)</f>
        <v>#NAME?</v>
      </c>
      <c r="BN46" s="42" t="e">
        <f aca="false">_xlfn.sumifs(Eventos!$G:$G,Eventos!$F:$F,BN$1,Eventos!$D:$D,$B46,Eventos!$E:$E,$B44)</f>
        <v>#NAME?</v>
      </c>
      <c r="BO46" s="42" t="e">
        <f aca="false">_xlfn.sumifs(Eventos!$G:$G,Eventos!$F:$F,BO$1,Eventos!$D:$D,$B46,Eventos!$E:$E,$B44)</f>
        <v>#NAME?</v>
      </c>
      <c r="BP46" s="42" t="e">
        <f aca="false">_xlfn.sumifs(Eventos!$G:$G,Eventos!$F:$F,BP$1,Eventos!$D:$D,$B46,Eventos!$E:$E,$B44)</f>
        <v>#NAME?</v>
      </c>
      <c r="BQ46" s="42" t="e">
        <f aca="false">_xlfn.sumifs(Eventos!$G:$G,Eventos!$F:$F,BQ$1,Eventos!$D:$D,$B46,Eventos!$E:$E,$B44)</f>
        <v>#NAME?</v>
      </c>
      <c r="BR46" s="42" t="e">
        <f aca="false">_xlfn.sumifs(Eventos!$G:$G,Eventos!$F:$F,BR$1,Eventos!$D:$D,$B46,Eventos!$E:$E,$B44)</f>
        <v>#NAME?</v>
      </c>
      <c r="BS46" s="42" t="e">
        <f aca="false">_xlfn.sumifs(Eventos!$G:$G,Eventos!$F:$F,BS$1,Eventos!$D:$D,$B46,Eventos!$E:$E,$B44)</f>
        <v>#NAME?</v>
      </c>
      <c r="BT46" s="42" t="e">
        <f aca="false">_xlfn.sumifs(Eventos!$G:$G,Eventos!$F:$F,BT$1,Eventos!$D:$D,$B46,Eventos!$E:$E,$B44)</f>
        <v>#NAME?</v>
      </c>
      <c r="BU46" s="42" t="e">
        <f aca="false">_xlfn.sumifs(Eventos!$G:$G,Eventos!$F:$F,BU$1,Eventos!$D:$D,$B46,Eventos!$E:$E,$B44)</f>
        <v>#NAME?</v>
      </c>
      <c r="BV46" s="42" t="e">
        <f aca="false">_xlfn.sumifs(Eventos!$G:$G,Eventos!$F:$F,BV$1,Eventos!$D:$D,$B46,Eventos!$E:$E,$B44)</f>
        <v>#NAME?</v>
      </c>
      <c r="BW46" s="42" t="e">
        <f aca="false">_xlfn.sumifs(Eventos!$G:$G,Eventos!$F:$F,BW$1,Eventos!$D:$D,$B46,Eventos!$E:$E,$B44)</f>
        <v>#NAME?</v>
      </c>
      <c r="BX46" s="42" t="e">
        <f aca="false">_xlfn.sumifs(Eventos!$G:$G,Eventos!$F:$F,BX$1,Eventos!$D:$D,$B46,Eventos!$E:$E,$B44)</f>
        <v>#NAME?</v>
      </c>
      <c r="BY46" s="42" t="e">
        <f aca="false">_xlfn.sumifs(Eventos!$G:$G,Eventos!$F:$F,BY$1,Eventos!$D:$D,$B46,Eventos!$E:$E,$B44)</f>
        <v>#NAME?</v>
      </c>
      <c r="BZ46" s="42" t="e">
        <f aca="false">_xlfn.sumifs(Eventos!$G:$G,Eventos!$F:$F,BZ$1,Eventos!$D:$D,$B46,Eventos!$E:$E,$B44)</f>
        <v>#NAME?</v>
      </c>
      <c r="CA46" s="42" t="e">
        <f aca="false">_xlfn.sumifs(Eventos!$G:$G,Eventos!$F:$F,CA$1,Eventos!$D:$D,$B46,Eventos!$E:$E,$B44)</f>
        <v>#NAME?</v>
      </c>
      <c r="CB46" s="42" t="e">
        <f aca="false">_xlfn.sumifs(Eventos!$G:$G,Eventos!$F:$F,CB$1,Eventos!$D:$D,$B46,Eventos!$E:$E,$B44)</f>
        <v>#NAME?</v>
      </c>
      <c r="CC46" s="42" t="e">
        <f aca="false">_xlfn.sumifs(Eventos!$G:$G,Eventos!$F:$F,CC$1,Eventos!$D:$D,$B46,Eventos!$E:$E,$B44)</f>
        <v>#NAME?</v>
      </c>
      <c r="CD46" s="42" t="e">
        <f aca="false">_xlfn.sumifs(Eventos!$G:$G,Eventos!$F:$F,CD$1,Eventos!$D:$D,$B46,Eventos!$E:$E,$B44)</f>
        <v>#NAME?</v>
      </c>
      <c r="CE46" s="42" t="e">
        <f aca="false">_xlfn.sumifs(Eventos!$G:$G,Eventos!$F:$F,CE$1,Eventos!$D:$D,$B46,Eventos!$E:$E,$B44)</f>
        <v>#NAME?</v>
      </c>
      <c r="CF46" s="42" t="e">
        <f aca="false">_xlfn.sumifs(Eventos!$G:$G,Eventos!$F:$F,CF$1,Eventos!$D:$D,$B46,Eventos!$E:$E,$B44)</f>
        <v>#NAME?</v>
      </c>
      <c r="CG46" s="42" t="e">
        <f aca="false">_xlfn.sumifs(Eventos!$G:$G,Eventos!$F:$F,CG$1,Eventos!$D:$D,$B46,Eventos!$E:$E,$B44)</f>
        <v>#NAME?</v>
      </c>
      <c r="CH46" s="42" t="e">
        <f aca="false">_xlfn.sumifs(Eventos!$G:$G,Eventos!$F:$F,CH$1,Eventos!$D:$D,$B46,Eventos!$E:$E,$B44)</f>
        <v>#NAME?</v>
      </c>
      <c r="CI46" s="42" t="e">
        <f aca="false">_xlfn.sumifs(Eventos!$G:$G,Eventos!$F:$F,CI$1,Eventos!$D:$D,$B46,Eventos!$E:$E,$B44)</f>
        <v>#NAME?</v>
      </c>
      <c r="CJ46" s="42" t="e">
        <f aca="false">_xlfn.sumifs(Eventos!$G:$G,Eventos!$F:$F,CJ$1,Eventos!$D:$D,$B46,Eventos!$E:$E,$B44)</f>
        <v>#NAME?</v>
      </c>
      <c r="CK46" s="42" t="e">
        <f aca="false">_xlfn.sumifs(Eventos!$G:$G,Eventos!$F:$F,CK$1,Eventos!$D:$D,$B46,Eventos!$E:$E,$B44)</f>
        <v>#NAME?</v>
      </c>
      <c r="CL46" s="42" t="e">
        <f aca="false">_xlfn.sumifs(Eventos!$G:$G,Eventos!$F:$F,CL$1,Eventos!$D:$D,$B46,Eventos!$E:$E,$B44)</f>
        <v>#NAME?</v>
      </c>
      <c r="CM46" s="42" t="e">
        <f aca="false">_xlfn.sumifs(Eventos!$G:$G,Eventos!$F:$F,CM$1,Eventos!$D:$D,$B46,Eventos!$E:$E,$B44)</f>
        <v>#NAME?</v>
      </c>
      <c r="CN46" s="42" t="e">
        <f aca="false">_xlfn.sumifs(Eventos!$G:$G,Eventos!$F:$F,CN$1,Eventos!$D:$D,$B46,Eventos!$E:$E,$B44)</f>
        <v>#NAME?</v>
      </c>
      <c r="CO46" s="42" t="e">
        <f aca="false">_xlfn.sumifs(Eventos!$G:$G,Eventos!$F:$F,CO$1,Eventos!$D:$D,$B46,Eventos!$E:$E,$B44)</f>
        <v>#NAME?</v>
      </c>
      <c r="CP46" s="42" t="e">
        <f aca="false">_xlfn.sumifs(Eventos!$G:$G,Eventos!$F:$F,CP$1,Eventos!$D:$D,$B46,Eventos!$E:$E,$B44)</f>
        <v>#NAME?</v>
      </c>
      <c r="CQ46" s="42" t="e">
        <f aca="false">_xlfn.sumifs(Eventos!$G:$G,Eventos!$F:$F,CQ$1,Eventos!$D:$D,$B46,Eventos!$E:$E,$B44)</f>
        <v>#NAME?</v>
      </c>
      <c r="CR46" s="42" t="e">
        <f aca="false">_xlfn.sumifs(Eventos!$G:$G,Eventos!$F:$F,CR$1,Eventos!$D:$D,$B46,Eventos!$E:$E,$B44)</f>
        <v>#NAME?</v>
      </c>
      <c r="CS46" s="42" t="e">
        <f aca="false">_xlfn.sumifs(Eventos!$G:$G,Eventos!$F:$F,CS$1,Eventos!$D:$D,$B46,Eventos!$E:$E,$B44)</f>
        <v>#NAME?</v>
      </c>
      <c r="CT46" s="42" t="e">
        <f aca="false">_xlfn.sumifs(Eventos!$G:$G,Eventos!$F:$F,CT$1,Eventos!$D:$D,$B46,Eventos!$E:$E,$B44)</f>
        <v>#NAME?</v>
      </c>
    </row>
    <row r="47" customFormat="false" ht="15" hidden="false" customHeight="true" outlineLevel="1" collapsed="false">
      <c r="A47" s="41" t="s">
        <v>37</v>
      </c>
      <c r="B47" s="41" t="s">
        <v>38</v>
      </c>
      <c r="C47" s="42" t="e">
        <f aca="false">_xlfn.sumifs(Eventos!$G:$G,Eventos!$F:$F,C$1,Eventos!$D:$D,$B47,Eventos!$E:$E,$B44)</f>
        <v>#NAME?</v>
      </c>
      <c r="D47" s="42" t="e">
        <f aca="false">_xlfn.sumifs(Eventos!$G:$G,Eventos!$F:$F,D$1,Eventos!$D:$D,$B47,Eventos!$E:$E,$B44)</f>
        <v>#NAME?</v>
      </c>
      <c r="E47" s="42" t="e">
        <f aca="false">_xlfn.sumifs(Eventos!$G:$G,Eventos!$F:$F,E$1,Eventos!$D:$D,$B47,Eventos!$E:$E,$B44)</f>
        <v>#NAME?</v>
      </c>
      <c r="F47" s="42" t="e">
        <f aca="false">_xlfn.sumifs(Eventos!$G:$G,Eventos!$F:$F,F$1,Eventos!$D:$D,$B47,Eventos!$E:$E,$B44)</f>
        <v>#NAME?</v>
      </c>
      <c r="G47" s="42" t="e">
        <f aca="false">_xlfn.sumifs(Eventos!$G:$G,Eventos!$F:$F,G$1,Eventos!$D:$D,$B47,Eventos!$E:$E,$B44)</f>
        <v>#NAME?</v>
      </c>
      <c r="H47" s="42" t="e">
        <f aca="false">_xlfn.sumifs(Eventos!$G:$G,Eventos!$F:$F,H$1,Eventos!$D:$D,$B47,Eventos!$E:$E,$B44)</f>
        <v>#NAME?</v>
      </c>
      <c r="I47" s="42" t="e">
        <f aca="false">_xlfn.sumifs(Eventos!$G:$G,Eventos!$F:$F,I$1,Eventos!$D:$D,$B47,Eventos!$E:$E,$B44)</f>
        <v>#NAME?</v>
      </c>
      <c r="J47" s="42" t="e">
        <f aca="false">_xlfn.sumifs(Eventos!$G:$G,Eventos!$F:$F,J$1,Eventos!$D:$D,$B47,Eventos!$E:$E,$B44)</f>
        <v>#NAME?</v>
      </c>
      <c r="K47" s="42" t="e">
        <f aca="false">_xlfn.sumifs(Eventos!$G:$G,Eventos!$F:$F,K$1,Eventos!$D:$D,$B47,Eventos!$E:$E,$B44)</f>
        <v>#NAME?</v>
      </c>
      <c r="L47" s="42" t="e">
        <f aca="false">_xlfn.sumifs(Eventos!$G:$G,Eventos!$F:$F,L$1,Eventos!$D:$D,$B47,Eventos!$E:$E,$B44)</f>
        <v>#NAME?</v>
      </c>
      <c r="M47" s="42" t="e">
        <f aca="false">_xlfn.sumifs(Eventos!$G:$G,Eventos!$F:$F,M$1,Eventos!$D:$D,$B47,Eventos!$E:$E,$B44)</f>
        <v>#NAME?</v>
      </c>
      <c r="N47" s="42" t="e">
        <f aca="false">_xlfn.sumifs(Eventos!$G:$G,Eventos!$F:$F,N$1,Eventos!$D:$D,$B47,Eventos!$E:$E,$B44)</f>
        <v>#NAME?</v>
      </c>
      <c r="O47" s="42" t="e">
        <f aca="false">_xlfn.sumifs(Eventos!$G:$G,Eventos!$F:$F,O$1,Eventos!$D:$D,$B47,Eventos!$E:$E,$B44)</f>
        <v>#NAME?</v>
      </c>
      <c r="P47" s="42" t="e">
        <f aca="false">_xlfn.sumifs(Eventos!$G:$G,Eventos!$F:$F,P$1,Eventos!$D:$D,$B47,Eventos!$E:$E,$B44)</f>
        <v>#NAME?</v>
      </c>
      <c r="Q47" s="42" t="e">
        <f aca="false">_xlfn.sumifs(Eventos!$G:$G,Eventos!$F:$F,Q$1,Eventos!$D:$D,$B47,Eventos!$E:$E,$B44)</f>
        <v>#NAME?</v>
      </c>
      <c r="R47" s="42" t="e">
        <f aca="false">_xlfn.sumifs(Eventos!$G:$G,Eventos!$F:$F,R$1,Eventos!$D:$D,$B47,Eventos!$E:$E,$B44)</f>
        <v>#NAME?</v>
      </c>
      <c r="S47" s="42" t="e">
        <f aca="false">_xlfn.sumifs(Eventos!$G:$G,Eventos!$F:$F,S$1,Eventos!$D:$D,$B47,Eventos!$E:$E,$B44)</f>
        <v>#NAME?</v>
      </c>
      <c r="T47" s="42" t="e">
        <f aca="false">_xlfn.sumifs(Eventos!$G:$G,Eventos!$F:$F,T$1,Eventos!$D:$D,$B47,Eventos!$E:$E,$B44)</f>
        <v>#NAME?</v>
      </c>
      <c r="U47" s="42" t="e">
        <f aca="false">_xlfn.sumifs(Eventos!$G:$G,Eventos!$F:$F,U$1,Eventos!$D:$D,$B47,Eventos!$E:$E,$B44)</f>
        <v>#NAME?</v>
      </c>
      <c r="V47" s="42" t="e">
        <f aca="false">_xlfn.sumifs(Eventos!$G:$G,Eventos!$F:$F,V$1,Eventos!$D:$D,$B47,Eventos!$E:$E,$B44)</f>
        <v>#NAME?</v>
      </c>
      <c r="W47" s="42" t="e">
        <f aca="false">_xlfn.sumifs(Eventos!$G:$G,Eventos!$F:$F,W$1,Eventos!$D:$D,$B47,Eventos!$E:$E,$B44)</f>
        <v>#NAME?</v>
      </c>
      <c r="X47" s="42" t="e">
        <f aca="false">_xlfn.sumifs(Eventos!$G:$G,Eventos!$F:$F,X$1,Eventos!$D:$D,$B47,Eventos!$E:$E,$B44)</f>
        <v>#NAME?</v>
      </c>
      <c r="Y47" s="42" t="e">
        <f aca="false">_xlfn.sumifs(Eventos!$G:$G,Eventos!$F:$F,Y$1,Eventos!$D:$D,$B47,Eventos!$E:$E,$B44)</f>
        <v>#NAME?</v>
      </c>
      <c r="Z47" s="42" t="e">
        <f aca="false">_xlfn.sumifs(Eventos!$G:$G,Eventos!$F:$F,Z$1,Eventos!$D:$D,$B47,Eventos!$E:$E,$B44)</f>
        <v>#NAME?</v>
      </c>
      <c r="AA47" s="42" t="e">
        <f aca="false">_xlfn.sumifs(Eventos!$G:$G,Eventos!$F:$F,AA$1,Eventos!$D:$D,$B47,Eventos!$E:$E,$B44)</f>
        <v>#NAME?</v>
      </c>
      <c r="AB47" s="42" t="e">
        <f aca="false">_xlfn.sumifs(Eventos!$G:$G,Eventos!$F:$F,AB$1,Eventos!$D:$D,$B47,Eventos!$E:$E,$B44)</f>
        <v>#NAME?</v>
      </c>
      <c r="AC47" s="42" t="e">
        <f aca="false">_xlfn.sumifs(Eventos!$G:$G,Eventos!$F:$F,AC$1,Eventos!$D:$D,$B47,Eventos!$E:$E,$B44)</f>
        <v>#NAME?</v>
      </c>
      <c r="AD47" s="42" t="e">
        <f aca="false">_xlfn.sumifs(Eventos!$G:$G,Eventos!$F:$F,AD$1,Eventos!$D:$D,$B47,Eventos!$E:$E,$B44)</f>
        <v>#NAME?</v>
      </c>
      <c r="AE47" s="42" t="e">
        <f aca="false">_xlfn.sumifs(Eventos!$G:$G,Eventos!$F:$F,AE$1,Eventos!$D:$D,$B47,Eventos!$E:$E,$B44)</f>
        <v>#NAME?</v>
      </c>
      <c r="AF47" s="42" t="e">
        <f aca="false">_xlfn.sumifs(Eventos!$G:$G,Eventos!$F:$F,AF$1,Eventos!$D:$D,$B47,Eventos!$E:$E,$B44)</f>
        <v>#NAME?</v>
      </c>
      <c r="AG47" s="42" t="e">
        <f aca="false">_xlfn.sumifs(Eventos!$G:$G,Eventos!$F:$F,AG$1,Eventos!$D:$D,$B47,Eventos!$E:$E,$B44)</f>
        <v>#NAME?</v>
      </c>
      <c r="AH47" s="42" t="e">
        <f aca="false">_xlfn.sumifs(Eventos!$G:$G,Eventos!$F:$F,AH$1,Eventos!$D:$D,$B47,Eventos!$E:$E,$B44)</f>
        <v>#NAME?</v>
      </c>
      <c r="AI47" s="42" t="e">
        <f aca="false">_xlfn.sumifs(Eventos!$G:$G,Eventos!$F:$F,AI$1,Eventos!$D:$D,$B47,Eventos!$E:$E,$B44)</f>
        <v>#NAME?</v>
      </c>
      <c r="AJ47" s="42" t="e">
        <f aca="false">_xlfn.sumifs(Eventos!$G:$G,Eventos!$F:$F,AJ$1,Eventos!$D:$D,$B47,Eventos!$E:$E,$B44)</f>
        <v>#NAME?</v>
      </c>
      <c r="AK47" s="42" t="e">
        <f aca="false">_xlfn.sumifs(Eventos!$G:$G,Eventos!$F:$F,AK$1,Eventos!$D:$D,$B47,Eventos!$E:$E,$B44)</f>
        <v>#NAME?</v>
      </c>
      <c r="AL47" s="42" t="e">
        <f aca="false">_xlfn.sumifs(Eventos!$G:$G,Eventos!$F:$F,AL$1,Eventos!$D:$D,$B47,Eventos!$E:$E,$B44)</f>
        <v>#NAME?</v>
      </c>
      <c r="AM47" s="42" t="e">
        <f aca="false">_xlfn.sumifs(Eventos!$G:$G,Eventos!$F:$F,AM$1,Eventos!$D:$D,$B47,Eventos!$E:$E,$B44)</f>
        <v>#NAME?</v>
      </c>
      <c r="AN47" s="42" t="e">
        <f aca="false">_xlfn.sumifs(Eventos!$G:$G,Eventos!$F:$F,AN$1,Eventos!$D:$D,$B47,Eventos!$E:$E,$B44)</f>
        <v>#NAME?</v>
      </c>
      <c r="AO47" s="42" t="e">
        <f aca="false">_xlfn.sumifs(Eventos!$G:$G,Eventos!$F:$F,AO$1,Eventos!$D:$D,$B47,Eventos!$E:$E,$B44)</f>
        <v>#NAME?</v>
      </c>
      <c r="AP47" s="42" t="e">
        <f aca="false">_xlfn.sumifs(Eventos!$G:$G,Eventos!$F:$F,AP$1,Eventos!$D:$D,$B47,Eventos!$E:$E,$B44)</f>
        <v>#NAME?</v>
      </c>
      <c r="AQ47" s="42" t="e">
        <f aca="false">_xlfn.sumifs(Eventos!$G:$G,Eventos!$F:$F,AQ$1,Eventos!$D:$D,$B47,Eventos!$E:$E,$B44)</f>
        <v>#NAME?</v>
      </c>
      <c r="AR47" s="42" t="e">
        <f aca="false">_xlfn.sumifs(Eventos!$G:$G,Eventos!$F:$F,AR$1,Eventos!$D:$D,$B47,Eventos!$E:$E,$B44)</f>
        <v>#NAME?</v>
      </c>
      <c r="AS47" s="42" t="e">
        <f aca="false">_xlfn.sumifs(Eventos!$G:$G,Eventos!$F:$F,AS$1,Eventos!$D:$D,$B47,Eventos!$E:$E,$B44)</f>
        <v>#NAME?</v>
      </c>
      <c r="AT47" s="42" t="e">
        <f aca="false">_xlfn.sumifs(Eventos!$G:$G,Eventos!$F:$F,AT$1,Eventos!$D:$D,$B47,Eventos!$E:$E,$B44)</f>
        <v>#NAME?</v>
      </c>
      <c r="AU47" s="42" t="e">
        <f aca="false">_xlfn.sumifs(Eventos!$G:$G,Eventos!$F:$F,AU$1,Eventos!$D:$D,$B47,Eventos!$E:$E,$B44)</f>
        <v>#NAME?</v>
      </c>
      <c r="AV47" s="42" t="e">
        <f aca="false">_xlfn.sumifs(Eventos!$G:$G,Eventos!$F:$F,AV$1,Eventos!$D:$D,$B47,Eventos!$E:$E,$B44)</f>
        <v>#NAME?</v>
      </c>
      <c r="AW47" s="42" t="e">
        <f aca="false">_xlfn.sumifs(Eventos!$G:$G,Eventos!$F:$F,AW$1,Eventos!$D:$D,$B47,Eventos!$E:$E,$B44)</f>
        <v>#NAME?</v>
      </c>
      <c r="AX47" s="42" t="e">
        <f aca="false">_xlfn.sumifs(Eventos!$G:$G,Eventos!$F:$F,AX$1,Eventos!$D:$D,$B47,Eventos!$E:$E,$B44)</f>
        <v>#NAME?</v>
      </c>
      <c r="AY47" s="42" t="e">
        <f aca="false">_xlfn.sumifs(Eventos!$G:$G,Eventos!$F:$F,AY$1,Eventos!$D:$D,$B47,Eventos!$E:$E,$B44)</f>
        <v>#NAME?</v>
      </c>
      <c r="AZ47" s="42" t="e">
        <f aca="false">_xlfn.sumifs(Eventos!$G:$G,Eventos!$F:$F,AZ$1,Eventos!$D:$D,$B47,Eventos!$E:$E,$B44)</f>
        <v>#NAME?</v>
      </c>
      <c r="BA47" s="42" t="e">
        <f aca="false">_xlfn.sumifs(Eventos!$G:$G,Eventos!$F:$F,BA$1,Eventos!$D:$D,$B47,Eventos!$E:$E,$B44)</f>
        <v>#NAME?</v>
      </c>
      <c r="BB47" s="42" t="e">
        <f aca="false">_xlfn.sumifs(Eventos!$G:$G,Eventos!$F:$F,BB$1,Eventos!$D:$D,$B47,Eventos!$E:$E,$B44)</f>
        <v>#NAME?</v>
      </c>
      <c r="BC47" s="42" t="e">
        <f aca="false">_xlfn.sumifs(Eventos!$G:$G,Eventos!$F:$F,BC$1,Eventos!$D:$D,$B47,Eventos!$E:$E,$B44)</f>
        <v>#NAME?</v>
      </c>
      <c r="BD47" s="42" t="e">
        <f aca="false">_xlfn.sumifs(Eventos!$G:$G,Eventos!$F:$F,BD$1,Eventos!$D:$D,$B47,Eventos!$E:$E,$B44)</f>
        <v>#NAME?</v>
      </c>
      <c r="BE47" s="42" t="e">
        <f aca="false">_xlfn.sumifs(Eventos!$G:$G,Eventos!$F:$F,BE$1,Eventos!$D:$D,$B47,Eventos!$E:$E,$B44)</f>
        <v>#NAME?</v>
      </c>
      <c r="BF47" s="42" t="e">
        <f aca="false">_xlfn.sumifs(Eventos!$G:$G,Eventos!$F:$F,BF$1,Eventos!$D:$D,$B47,Eventos!$E:$E,$B44)</f>
        <v>#NAME?</v>
      </c>
      <c r="BG47" s="42" t="e">
        <f aca="false">_xlfn.sumifs(Eventos!$G:$G,Eventos!$F:$F,BG$1,Eventos!$D:$D,$B47,Eventos!$E:$E,$B44)</f>
        <v>#NAME?</v>
      </c>
      <c r="BH47" s="42" t="e">
        <f aca="false">_xlfn.sumifs(Eventos!$G:$G,Eventos!$F:$F,BH$1,Eventos!$D:$D,$B47,Eventos!$E:$E,$B44)</f>
        <v>#NAME?</v>
      </c>
      <c r="BI47" s="42" t="e">
        <f aca="false">_xlfn.sumifs(Eventos!$G:$G,Eventos!$F:$F,BI$1,Eventos!$D:$D,$B47,Eventos!$E:$E,$B44)</f>
        <v>#NAME?</v>
      </c>
      <c r="BJ47" s="42" t="e">
        <f aca="false">_xlfn.sumifs(Eventos!$G:$G,Eventos!$F:$F,BJ$1,Eventos!$D:$D,$B47,Eventos!$E:$E,$B44)</f>
        <v>#NAME?</v>
      </c>
      <c r="BK47" s="42" t="e">
        <f aca="false">_xlfn.sumifs(Eventos!$G:$G,Eventos!$F:$F,BK$1,Eventos!$D:$D,$B47,Eventos!$E:$E,$B44)</f>
        <v>#NAME?</v>
      </c>
      <c r="BL47" s="42" t="e">
        <f aca="false">_xlfn.sumifs(Eventos!$G:$G,Eventos!$F:$F,BL$1,Eventos!$D:$D,$B47,Eventos!$E:$E,$B44)</f>
        <v>#NAME?</v>
      </c>
      <c r="BM47" s="42" t="e">
        <f aca="false">_xlfn.sumifs(Eventos!$G:$G,Eventos!$F:$F,BM$1,Eventos!$D:$D,$B47,Eventos!$E:$E,$B44)</f>
        <v>#NAME?</v>
      </c>
      <c r="BN47" s="42" t="e">
        <f aca="false">_xlfn.sumifs(Eventos!$G:$G,Eventos!$F:$F,BN$1,Eventos!$D:$D,$B47,Eventos!$E:$E,$B44)</f>
        <v>#NAME?</v>
      </c>
      <c r="BO47" s="42" t="e">
        <f aca="false">_xlfn.sumifs(Eventos!$G:$G,Eventos!$F:$F,BO$1,Eventos!$D:$D,$B47,Eventos!$E:$E,$B44)</f>
        <v>#NAME?</v>
      </c>
      <c r="BP47" s="42" t="e">
        <f aca="false">_xlfn.sumifs(Eventos!$G:$G,Eventos!$F:$F,BP$1,Eventos!$D:$D,$B47,Eventos!$E:$E,$B44)</f>
        <v>#NAME?</v>
      </c>
      <c r="BQ47" s="42" t="e">
        <f aca="false">_xlfn.sumifs(Eventos!$G:$G,Eventos!$F:$F,BQ$1,Eventos!$D:$D,$B47,Eventos!$E:$E,$B44)</f>
        <v>#NAME?</v>
      </c>
      <c r="BR47" s="42" t="e">
        <f aca="false">_xlfn.sumifs(Eventos!$G:$G,Eventos!$F:$F,BR$1,Eventos!$D:$D,$B47,Eventos!$E:$E,$B44)</f>
        <v>#NAME?</v>
      </c>
      <c r="BS47" s="42" t="e">
        <f aca="false">_xlfn.sumifs(Eventos!$G:$G,Eventos!$F:$F,BS$1,Eventos!$D:$D,$B47,Eventos!$E:$E,$B44)</f>
        <v>#NAME?</v>
      </c>
      <c r="BT47" s="42" t="e">
        <f aca="false">_xlfn.sumifs(Eventos!$G:$G,Eventos!$F:$F,BT$1,Eventos!$D:$D,$B47,Eventos!$E:$E,$B44)</f>
        <v>#NAME?</v>
      </c>
      <c r="BU47" s="42" t="e">
        <f aca="false">_xlfn.sumifs(Eventos!$G:$G,Eventos!$F:$F,BU$1,Eventos!$D:$D,$B47,Eventos!$E:$E,$B44)</f>
        <v>#NAME?</v>
      </c>
      <c r="BV47" s="42" t="e">
        <f aca="false">_xlfn.sumifs(Eventos!$G:$G,Eventos!$F:$F,BV$1,Eventos!$D:$D,$B47,Eventos!$E:$E,$B44)</f>
        <v>#NAME?</v>
      </c>
      <c r="BW47" s="42" t="e">
        <f aca="false">_xlfn.sumifs(Eventos!$G:$G,Eventos!$F:$F,BW$1,Eventos!$D:$D,$B47,Eventos!$E:$E,$B44)</f>
        <v>#NAME?</v>
      </c>
      <c r="BX47" s="42" t="e">
        <f aca="false">_xlfn.sumifs(Eventos!$G:$G,Eventos!$F:$F,BX$1,Eventos!$D:$D,$B47,Eventos!$E:$E,$B44)</f>
        <v>#NAME?</v>
      </c>
      <c r="BY47" s="42" t="e">
        <f aca="false">_xlfn.sumifs(Eventos!$G:$G,Eventos!$F:$F,BY$1,Eventos!$D:$D,$B47,Eventos!$E:$E,$B44)</f>
        <v>#NAME?</v>
      </c>
      <c r="BZ47" s="42" t="e">
        <f aca="false">_xlfn.sumifs(Eventos!$G:$G,Eventos!$F:$F,BZ$1,Eventos!$D:$D,$B47,Eventos!$E:$E,$B44)</f>
        <v>#NAME?</v>
      </c>
      <c r="CA47" s="42" t="e">
        <f aca="false">_xlfn.sumifs(Eventos!$G:$G,Eventos!$F:$F,CA$1,Eventos!$D:$D,$B47,Eventos!$E:$E,$B44)</f>
        <v>#NAME?</v>
      </c>
      <c r="CB47" s="42" t="e">
        <f aca="false">_xlfn.sumifs(Eventos!$G:$G,Eventos!$F:$F,CB$1,Eventos!$D:$D,$B47,Eventos!$E:$E,$B44)</f>
        <v>#NAME?</v>
      </c>
      <c r="CC47" s="42" t="e">
        <f aca="false">_xlfn.sumifs(Eventos!$G:$G,Eventos!$F:$F,CC$1,Eventos!$D:$D,$B47,Eventos!$E:$E,$B44)</f>
        <v>#NAME?</v>
      </c>
      <c r="CD47" s="42" t="e">
        <f aca="false">_xlfn.sumifs(Eventos!$G:$G,Eventos!$F:$F,CD$1,Eventos!$D:$D,$B47,Eventos!$E:$E,$B44)</f>
        <v>#NAME?</v>
      </c>
      <c r="CE47" s="42" t="e">
        <f aca="false">_xlfn.sumifs(Eventos!$G:$G,Eventos!$F:$F,CE$1,Eventos!$D:$D,$B47,Eventos!$E:$E,$B44)</f>
        <v>#NAME?</v>
      </c>
      <c r="CF47" s="42" t="e">
        <f aca="false">_xlfn.sumifs(Eventos!$G:$G,Eventos!$F:$F,CF$1,Eventos!$D:$D,$B47,Eventos!$E:$E,$B44)</f>
        <v>#NAME?</v>
      </c>
      <c r="CG47" s="42" t="e">
        <f aca="false">_xlfn.sumifs(Eventos!$G:$G,Eventos!$F:$F,CG$1,Eventos!$D:$D,$B47,Eventos!$E:$E,$B44)</f>
        <v>#NAME?</v>
      </c>
      <c r="CH47" s="42" t="e">
        <f aca="false">_xlfn.sumifs(Eventos!$G:$G,Eventos!$F:$F,CH$1,Eventos!$D:$D,$B47,Eventos!$E:$E,$B44)</f>
        <v>#NAME?</v>
      </c>
      <c r="CI47" s="42" t="e">
        <f aca="false">_xlfn.sumifs(Eventos!$G:$G,Eventos!$F:$F,CI$1,Eventos!$D:$D,$B47,Eventos!$E:$E,$B44)</f>
        <v>#NAME?</v>
      </c>
      <c r="CJ47" s="42" t="e">
        <f aca="false">_xlfn.sumifs(Eventos!$G:$G,Eventos!$F:$F,CJ$1,Eventos!$D:$D,$B47,Eventos!$E:$E,$B44)</f>
        <v>#NAME?</v>
      </c>
      <c r="CK47" s="42" t="e">
        <f aca="false">_xlfn.sumifs(Eventos!$G:$G,Eventos!$F:$F,CK$1,Eventos!$D:$D,$B47,Eventos!$E:$E,$B44)</f>
        <v>#NAME?</v>
      </c>
      <c r="CL47" s="42" t="e">
        <f aca="false">_xlfn.sumifs(Eventos!$G:$G,Eventos!$F:$F,CL$1,Eventos!$D:$D,$B47,Eventos!$E:$E,$B44)</f>
        <v>#NAME?</v>
      </c>
      <c r="CM47" s="42" t="e">
        <f aca="false">_xlfn.sumifs(Eventos!$G:$G,Eventos!$F:$F,CM$1,Eventos!$D:$D,$B47,Eventos!$E:$E,$B44)</f>
        <v>#NAME?</v>
      </c>
      <c r="CN47" s="42" t="e">
        <f aca="false">_xlfn.sumifs(Eventos!$G:$G,Eventos!$F:$F,CN$1,Eventos!$D:$D,$B47,Eventos!$E:$E,$B44)</f>
        <v>#NAME?</v>
      </c>
      <c r="CO47" s="42" t="e">
        <f aca="false">_xlfn.sumifs(Eventos!$G:$G,Eventos!$F:$F,CO$1,Eventos!$D:$D,$B47,Eventos!$E:$E,$B44)</f>
        <v>#NAME?</v>
      </c>
      <c r="CP47" s="42" t="e">
        <f aca="false">_xlfn.sumifs(Eventos!$G:$G,Eventos!$F:$F,CP$1,Eventos!$D:$D,$B47,Eventos!$E:$E,$B44)</f>
        <v>#NAME?</v>
      </c>
      <c r="CQ47" s="42" t="e">
        <f aca="false">_xlfn.sumifs(Eventos!$G:$G,Eventos!$F:$F,CQ$1,Eventos!$D:$D,$B47,Eventos!$E:$E,$B44)</f>
        <v>#NAME?</v>
      </c>
      <c r="CR47" s="42" t="e">
        <f aca="false">_xlfn.sumifs(Eventos!$G:$G,Eventos!$F:$F,CR$1,Eventos!$D:$D,$B47,Eventos!$E:$E,$B44)</f>
        <v>#NAME?</v>
      </c>
      <c r="CS47" s="42" t="e">
        <f aca="false">_xlfn.sumifs(Eventos!$G:$G,Eventos!$F:$F,CS$1,Eventos!$D:$D,$B47,Eventos!$E:$E,$B44)</f>
        <v>#NAME?</v>
      </c>
      <c r="CT47" s="42" t="e">
        <f aca="false">_xlfn.sumifs(Eventos!$G:$G,Eventos!$F:$F,CT$1,Eventos!$D:$D,$B47,Eventos!$E:$E,$B44)</f>
        <v>#NAME?</v>
      </c>
    </row>
    <row r="48" customFormat="false" ht="15" hidden="false" customHeight="true" outlineLevel="1" collapsed="false">
      <c r="A48" s="41" t="s">
        <v>39</v>
      </c>
      <c r="B48" s="41" t="s">
        <v>40</v>
      </c>
      <c r="C48" s="42" t="e">
        <f aca="false">_xlfn.sumifs(Eventos!$G:$G,Eventos!$F:$F,C$1,Eventos!$D:$D,$B48,Eventos!$E:$E,$B44)</f>
        <v>#NAME?</v>
      </c>
      <c r="D48" s="42" t="e">
        <f aca="false">_xlfn.sumifs(Eventos!$G:$G,Eventos!$F:$F,D$1,Eventos!$D:$D,$B48,Eventos!$E:$E,$B44)</f>
        <v>#NAME?</v>
      </c>
      <c r="E48" s="42" t="e">
        <f aca="false">_xlfn.sumifs(Eventos!$G:$G,Eventos!$F:$F,E$1,Eventos!$D:$D,$B48,Eventos!$E:$E,$B44)</f>
        <v>#NAME?</v>
      </c>
      <c r="F48" s="42" t="e">
        <f aca="false">_xlfn.sumifs(Eventos!$G:$G,Eventos!$F:$F,F$1,Eventos!$D:$D,$B48,Eventos!$E:$E,$B44)</f>
        <v>#NAME?</v>
      </c>
      <c r="G48" s="42" t="e">
        <f aca="false">_xlfn.sumifs(Eventos!$G:$G,Eventos!$F:$F,G$1,Eventos!$D:$D,$B48,Eventos!$E:$E,$B44)</f>
        <v>#NAME?</v>
      </c>
      <c r="H48" s="42" t="e">
        <f aca="false">_xlfn.sumifs(Eventos!$G:$G,Eventos!$F:$F,H$1,Eventos!$D:$D,$B48,Eventos!$E:$E,$B44)</f>
        <v>#NAME?</v>
      </c>
      <c r="I48" s="42" t="e">
        <f aca="false">_xlfn.sumifs(Eventos!$G:$G,Eventos!$F:$F,I$1,Eventos!$D:$D,$B48,Eventos!$E:$E,$B44)</f>
        <v>#NAME?</v>
      </c>
      <c r="J48" s="42" t="e">
        <f aca="false">_xlfn.sumifs(Eventos!$G:$G,Eventos!$F:$F,J$1,Eventos!$D:$D,$B48,Eventos!$E:$E,$B44)</f>
        <v>#NAME?</v>
      </c>
      <c r="K48" s="42" t="e">
        <f aca="false">_xlfn.sumifs(Eventos!$G:$G,Eventos!$F:$F,K$1,Eventos!$D:$D,$B48,Eventos!$E:$E,$B44)</f>
        <v>#NAME?</v>
      </c>
      <c r="L48" s="42" t="e">
        <f aca="false">_xlfn.sumifs(Eventos!$G:$G,Eventos!$F:$F,L$1,Eventos!$D:$D,$B48,Eventos!$E:$E,$B44)</f>
        <v>#NAME?</v>
      </c>
      <c r="M48" s="42" t="e">
        <f aca="false">_xlfn.sumifs(Eventos!$G:$G,Eventos!$F:$F,M$1,Eventos!$D:$D,$B48,Eventos!$E:$E,$B44)</f>
        <v>#NAME?</v>
      </c>
      <c r="N48" s="42" t="e">
        <f aca="false">_xlfn.sumifs(Eventos!$G:$G,Eventos!$F:$F,N$1,Eventos!$D:$D,$B48,Eventos!$E:$E,$B44)</f>
        <v>#NAME?</v>
      </c>
      <c r="O48" s="42" t="e">
        <f aca="false">_xlfn.sumifs(Eventos!$G:$G,Eventos!$F:$F,O$1,Eventos!$D:$D,$B48,Eventos!$E:$E,$B44)</f>
        <v>#NAME?</v>
      </c>
      <c r="P48" s="42" t="e">
        <f aca="false">_xlfn.sumifs(Eventos!$G:$G,Eventos!$F:$F,P$1,Eventos!$D:$D,$B48,Eventos!$E:$E,$B44)</f>
        <v>#NAME?</v>
      </c>
      <c r="Q48" s="42" t="e">
        <f aca="false">_xlfn.sumifs(Eventos!$G:$G,Eventos!$F:$F,Q$1,Eventos!$D:$D,$B48,Eventos!$E:$E,$B44)</f>
        <v>#NAME?</v>
      </c>
      <c r="R48" s="42" t="e">
        <f aca="false">_xlfn.sumifs(Eventos!$G:$G,Eventos!$F:$F,R$1,Eventos!$D:$D,$B48,Eventos!$E:$E,$B44)</f>
        <v>#NAME?</v>
      </c>
      <c r="S48" s="42" t="e">
        <f aca="false">_xlfn.sumifs(Eventos!$G:$G,Eventos!$F:$F,S$1,Eventos!$D:$D,$B48,Eventos!$E:$E,$B44)</f>
        <v>#NAME?</v>
      </c>
      <c r="T48" s="42" t="e">
        <f aca="false">_xlfn.sumifs(Eventos!$G:$G,Eventos!$F:$F,T$1,Eventos!$D:$D,$B48,Eventos!$E:$E,$B44)</f>
        <v>#NAME?</v>
      </c>
      <c r="U48" s="42" t="e">
        <f aca="false">_xlfn.sumifs(Eventos!$G:$G,Eventos!$F:$F,U$1,Eventos!$D:$D,$B48,Eventos!$E:$E,$B44)</f>
        <v>#NAME?</v>
      </c>
      <c r="V48" s="42" t="e">
        <f aca="false">_xlfn.sumifs(Eventos!$G:$G,Eventos!$F:$F,V$1,Eventos!$D:$D,$B48,Eventos!$E:$E,$B44)</f>
        <v>#NAME?</v>
      </c>
      <c r="W48" s="42" t="e">
        <f aca="false">_xlfn.sumifs(Eventos!$G:$G,Eventos!$F:$F,W$1,Eventos!$D:$D,$B48,Eventos!$E:$E,$B44)</f>
        <v>#NAME?</v>
      </c>
      <c r="X48" s="42" t="e">
        <f aca="false">_xlfn.sumifs(Eventos!$G:$G,Eventos!$F:$F,X$1,Eventos!$D:$D,$B48,Eventos!$E:$E,$B44)</f>
        <v>#NAME?</v>
      </c>
      <c r="Y48" s="42" t="e">
        <f aca="false">_xlfn.sumifs(Eventos!$G:$G,Eventos!$F:$F,Y$1,Eventos!$D:$D,$B48,Eventos!$E:$E,$B44)</f>
        <v>#NAME?</v>
      </c>
      <c r="Z48" s="42" t="e">
        <f aca="false">_xlfn.sumifs(Eventos!$G:$G,Eventos!$F:$F,Z$1,Eventos!$D:$D,$B48,Eventos!$E:$E,$B44)</f>
        <v>#NAME?</v>
      </c>
      <c r="AA48" s="42" t="e">
        <f aca="false">_xlfn.sumifs(Eventos!$G:$G,Eventos!$F:$F,AA$1,Eventos!$D:$D,$B48,Eventos!$E:$E,$B44)</f>
        <v>#NAME?</v>
      </c>
      <c r="AB48" s="42" t="e">
        <f aca="false">_xlfn.sumifs(Eventos!$G:$G,Eventos!$F:$F,AB$1,Eventos!$D:$D,$B48,Eventos!$E:$E,$B44)</f>
        <v>#NAME?</v>
      </c>
      <c r="AC48" s="42" t="e">
        <f aca="false">_xlfn.sumifs(Eventos!$G:$G,Eventos!$F:$F,AC$1,Eventos!$D:$D,$B48,Eventos!$E:$E,$B44)</f>
        <v>#NAME?</v>
      </c>
      <c r="AD48" s="42" t="e">
        <f aca="false">_xlfn.sumifs(Eventos!$G:$G,Eventos!$F:$F,AD$1,Eventos!$D:$D,$B48,Eventos!$E:$E,$B44)</f>
        <v>#NAME?</v>
      </c>
      <c r="AE48" s="42" t="e">
        <f aca="false">_xlfn.sumifs(Eventos!$G:$G,Eventos!$F:$F,AE$1,Eventos!$D:$D,$B48,Eventos!$E:$E,$B44)</f>
        <v>#NAME?</v>
      </c>
      <c r="AF48" s="42" t="e">
        <f aca="false">_xlfn.sumifs(Eventos!$G:$G,Eventos!$F:$F,AF$1,Eventos!$D:$D,$B48,Eventos!$E:$E,$B44)</f>
        <v>#NAME?</v>
      </c>
      <c r="AG48" s="42" t="e">
        <f aca="false">_xlfn.sumifs(Eventos!$G:$G,Eventos!$F:$F,AG$1,Eventos!$D:$D,$B48,Eventos!$E:$E,$B44)</f>
        <v>#NAME?</v>
      </c>
      <c r="AH48" s="42" t="e">
        <f aca="false">_xlfn.sumifs(Eventos!$G:$G,Eventos!$F:$F,AH$1,Eventos!$D:$D,$B48,Eventos!$E:$E,$B44)</f>
        <v>#NAME?</v>
      </c>
      <c r="AI48" s="42" t="e">
        <f aca="false">_xlfn.sumifs(Eventos!$G:$G,Eventos!$F:$F,AI$1,Eventos!$D:$D,$B48,Eventos!$E:$E,$B44)</f>
        <v>#NAME?</v>
      </c>
      <c r="AJ48" s="42" t="e">
        <f aca="false">_xlfn.sumifs(Eventos!$G:$G,Eventos!$F:$F,AJ$1,Eventos!$D:$D,$B48,Eventos!$E:$E,$B44)</f>
        <v>#NAME?</v>
      </c>
      <c r="AK48" s="42" t="e">
        <f aca="false">_xlfn.sumifs(Eventos!$G:$G,Eventos!$F:$F,AK$1,Eventos!$D:$D,$B48,Eventos!$E:$E,$B44)</f>
        <v>#NAME?</v>
      </c>
      <c r="AL48" s="42" t="e">
        <f aca="false">_xlfn.sumifs(Eventos!$G:$G,Eventos!$F:$F,AL$1,Eventos!$D:$D,$B48,Eventos!$E:$E,$B44)</f>
        <v>#NAME?</v>
      </c>
      <c r="AM48" s="42" t="e">
        <f aca="false">_xlfn.sumifs(Eventos!$G:$G,Eventos!$F:$F,AM$1,Eventos!$D:$D,$B48,Eventos!$E:$E,$B44)</f>
        <v>#NAME?</v>
      </c>
      <c r="AN48" s="42" t="e">
        <f aca="false">_xlfn.sumifs(Eventos!$G:$G,Eventos!$F:$F,AN$1,Eventos!$D:$D,$B48,Eventos!$E:$E,$B44)</f>
        <v>#NAME?</v>
      </c>
      <c r="AO48" s="42" t="e">
        <f aca="false">_xlfn.sumifs(Eventos!$G:$G,Eventos!$F:$F,AO$1,Eventos!$D:$D,$B48,Eventos!$E:$E,$B44)</f>
        <v>#NAME?</v>
      </c>
      <c r="AP48" s="42" t="e">
        <f aca="false">_xlfn.sumifs(Eventos!$G:$G,Eventos!$F:$F,AP$1,Eventos!$D:$D,$B48,Eventos!$E:$E,$B44)</f>
        <v>#NAME?</v>
      </c>
      <c r="AQ48" s="42" t="e">
        <f aca="false">_xlfn.sumifs(Eventos!$G:$G,Eventos!$F:$F,AQ$1,Eventos!$D:$D,$B48,Eventos!$E:$E,$B44)</f>
        <v>#NAME?</v>
      </c>
      <c r="AR48" s="42" t="e">
        <f aca="false">_xlfn.sumifs(Eventos!$G:$G,Eventos!$F:$F,AR$1,Eventos!$D:$D,$B48,Eventos!$E:$E,$B44)</f>
        <v>#NAME?</v>
      </c>
      <c r="AS48" s="42" t="e">
        <f aca="false">_xlfn.sumifs(Eventos!$G:$G,Eventos!$F:$F,AS$1,Eventos!$D:$D,$B48,Eventos!$E:$E,$B44)</f>
        <v>#NAME?</v>
      </c>
      <c r="AT48" s="42" t="e">
        <f aca="false">_xlfn.sumifs(Eventos!$G:$G,Eventos!$F:$F,AT$1,Eventos!$D:$D,$B48,Eventos!$E:$E,$B44)</f>
        <v>#NAME?</v>
      </c>
      <c r="AU48" s="42" t="e">
        <f aca="false">_xlfn.sumifs(Eventos!$G:$G,Eventos!$F:$F,AU$1,Eventos!$D:$D,$B48,Eventos!$E:$E,$B44)</f>
        <v>#NAME?</v>
      </c>
      <c r="AV48" s="42" t="e">
        <f aca="false">_xlfn.sumifs(Eventos!$G:$G,Eventos!$F:$F,AV$1,Eventos!$D:$D,$B48,Eventos!$E:$E,$B44)</f>
        <v>#NAME?</v>
      </c>
      <c r="AW48" s="42" t="e">
        <f aca="false">_xlfn.sumifs(Eventos!$G:$G,Eventos!$F:$F,AW$1,Eventos!$D:$D,$B48,Eventos!$E:$E,$B44)</f>
        <v>#NAME?</v>
      </c>
      <c r="AX48" s="42" t="e">
        <f aca="false">_xlfn.sumifs(Eventos!$G:$G,Eventos!$F:$F,AX$1,Eventos!$D:$D,$B48,Eventos!$E:$E,$B44)</f>
        <v>#NAME?</v>
      </c>
      <c r="AY48" s="42" t="e">
        <f aca="false">_xlfn.sumifs(Eventos!$G:$G,Eventos!$F:$F,AY$1,Eventos!$D:$D,$B48,Eventos!$E:$E,$B44)</f>
        <v>#NAME?</v>
      </c>
      <c r="AZ48" s="42" t="e">
        <f aca="false">_xlfn.sumifs(Eventos!$G:$G,Eventos!$F:$F,AZ$1,Eventos!$D:$D,$B48,Eventos!$E:$E,$B44)</f>
        <v>#NAME?</v>
      </c>
      <c r="BA48" s="42" t="e">
        <f aca="false">_xlfn.sumifs(Eventos!$G:$G,Eventos!$F:$F,BA$1,Eventos!$D:$D,$B48,Eventos!$E:$E,$B44)</f>
        <v>#NAME?</v>
      </c>
      <c r="BB48" s="42" t="e">
        <f aca="false">_xlfn.sumifs(Eventos!$G:$G,Eventos!$F:$F,BB$1,Eventos!$D:$D,$B48,Eventos!$E:$E,$B44)</f>
        <v>#NAME?</v>
      </c>
      <c r="BC48" s="42" t="e">
        <f aca="false">_xlfn.sumifs(Eventos!$G:$G,Eventos!$F:$F,BC$1,Eventos!$D:$D,$B48,Eventos!$E:$E,$B44)</f>
        <v>#NAME?</v>
      </c>
      <c r="BD48" s="42" t="e">
        <f aca="false">_xlfn.sumifs(Eventos!$G:$G,Eventos!$F:$F,BD$1,Eventos!$D:$D,$B48,Eventos!$E:$E,$B44)</f>
        <v>#NAME?</v>
      </c>
      <c r="BE48" s="42" t="e">
        <f aca="false">_xlfn.sumifs(Eventos!$G:$G,Eventos!$F:$F,BE$1,Eventos!$D:$D,$B48,Eventos!$E:$E,$B44)</f>
        <v>#NAME?</v>
      </c>
      <c r="BF48" s="42" t="e">
        <f aca="false">_xlfn.sumifs(Eventos!$G:$G,Eventos!$F:$F,BF$1,Eventos!$D:$D,$B48,Eventos!$E:$E,$B44)</f>
        <v>#NAME?</v>
      </c>
      <c r="BG48" s="42" t="e">
        <f aca="false">_xlfn.sumifs(Eventos!$G:$G,Eventos!$F:$F,BG$1,Eventos!$D:$D,$B48,Eventos!$E:$E,$B44)</f>
        <v>#NAME?</v>
      </c>
      <c r="BH48" s="42" t="e">
        <f aca="false">_xlfn.sumifs(Eventos!$G:$G,Eventos!$F:$F,BH$1,Eventos!$D:$D,$B48,Eventos!$E:$E,$B44)</f>
        <v>#NAME?</v>
      </c>
      <c r="BI48" s="42" t="e">
        <f aca="false">_xlfn.sumifs(Eventos!$G:$G,Eventos!$F:$F,BI$1,Eventos!$D:$D,$B48,Eventos!$E:$E,$B44)</f>
        <v>#NAME?</v>
      </c>
      <c r="BJ48" s="42" t="e">
        <f aca="false">_xlfn.sumifs(Eventos!$G:$G,Eventos!$F:$F,BJ$1,Eventos!$D:$D,$B48,Eventos!$E:$E,$B44)</f>
        <v>#NAME?</v>
      </c>
      <c r="BK48" s="42" t="e">
        <f aca="false">_xlfn.sumifs(Eventos!$G:$G,Eventos!$F:$F,BK$1,Eventos!$D:$D,$B48,Eventos!$E:$E,$B44)</f>
        <v>#NAME?</v>
      </c>
      <c r="BL48" s="42" t="e">
        <f aca="false">_xlfn.sumifs(Eventos!$G:$G,Eventos!$F:$F,BL$1,Eventos!$D:$D,$B48,Eventos!$E:$E,$B44)</f>
        <v>#NAME?</v>
      </c>
      <c r="BM48" s="42" t="e">
        <f aca="false">_xlfn.sumifs(Eventos!$G:$G,Eventos!$F:$F,BM$1,Eventos!$D:$D,$B48,Eventos!$E:$E,$B44)</f>
        <v>#NAME?</v>
      </c>
      <c r="BN48" s="42" t="e">
        <f aca="false">_xlfn.sumifs(Eventos!$G:$G,Eventos!$F:$F,BN$1,Eventos!$D:$D,$B48,Eventos!$E:$E,$B44)</f>
        <v>#NAME?</v>
      </c>
      <c r="BO48" s="42" t="e">
        <f aca="false">_xlfn.sumifs(Eventos!$G:$G,Eventos!$F:$F,BO$1,Eventos!$D:$D,$B48,Eventos!$E:$E,$B44)</f>
        <v>#NAME?</v>
      </c>
      <c r="BP48" s="42" t="e">
        <f aca="false">_xlfn.sumifs(Eventos!$G:$G,Eventos!$F:$F,BP$1,Eventos!$D:$D,$B48,Eventos!$E:$E,$B44)</f>
        <v>#NAME?</v>
      </c>
      <c r="BQ48" s="42" t="e">
        <f aca="false">_xlfn.sumifs(Eventos!$G:$G,Eventos!$F:$F,BQ$1,Eventos!$D:$D,$B48,Eventos!$E:$E,$B44)</f>
        <v>#NAME?</v>
      </c>
      <c r="BR48" s="42" t="e">
        <f aca="false">_xlfn.sumifs(Eventos!$G:$G,Eventos!$F:$F,BR$1,Eventos!$D:$D,$B48,Eventos!$E:$E,$B44)</f>
        <v>#NAME?</v>
      </c>
      <c r="BS48" s="42" t="e">
        <f aca="false">_xlfn.sumifs(Eventos!$G:$G,Eventos!$F:$F,BS$1,Eventos!$D:$D,$B48,Eventos!$E:$E,$B44)</f>
        <v>#NAME?</v>
      </c>
      <c r="BT48" s="42" t="e">
        <f aca="false">_xlfn.sumifs(Eventos!$G:$G,Eventos!$F:$F,BT$1,Eventos!$D:$D,$B48,Eventos!$E:$E,$B44)</f>
        <v>#NAME?</v>
      </c>
      <c r="BU48" s="42" t="e">
        <f aca="false">_xlfn.sumifs(Eventos!$G:$G,Eventos!$F:$F,BU$1,Eventos!$D:$D,$B48,Eventos!$E:$E,$B44)</f>
        <v>#NAME?</v>
      </c>
      <c r="BV48" s="42" t="e">
        <f aca="false">_xlfn.sumifs(Eventos!$G:$G,Eventos!$F:$F,BV$1,Eventos!$D:$D,$B48,Eventos!$E:$E,$B44)</f>
        <v>#NAME?</v>
      </c>
      <c r="BW48" s="42" t="e">
        <f aca="false">_xlfn.sumifs(Eventos!$G:$G,Eventos!$F:$F,BW$1,Eventos!$D:$D,$B48,Eventos!$E:$E,$B44)</f>
        <v>#NAME?</v>
      </c>
      <c r="BX48" s="42" t="e">
        <f aca="false">_xlfn.sumifs(Eventos!$G:$G,Eventos!$F:$F,BX$1,Eventos!$D:$D,$B48,Eventos!$E:$E,$B44)</f>
        <v>#NAME?</v>
      </c>
      <c r="BY48" s="42" t="e">
        <f aca="false">_xlfn.sumifs(Eventos!$G:$G,Eventos!$F:$F,BY$1,Eventos!$D:$D,$B48,Eventos!$E:$E,$B44)</f>
        <v>#NAME?</v>
      </c>
      <c r="BZ48" s="42" t="e">
        <f aca="false">_xlfn.sumifs(Eventos!$G:$G,Eventos!$F:$F,BZ$1,Eventos!$D:$D,$B48,Eventos!$E:$E,$B44)</f>
        <v>#NAME?</v>
      </c>
      <c r="CA48" s="42" t="e">
        <f aca="false">_xlfn.sumifs(Eventos!$G:$G,Eventos!$F:$F,CA$1,Eventos!$D:$D,$B48,Eventos!$E:$E,$B44)</f>
        <v>#NAME?</v>
      </c>
      <c r="CB48" s="42" t="e">
        <f aca="false">_xlfn.sumifs(Eventos!$G:$G,Eventos!$F:$F,CB$1,Eventos!$D:$D,$B48,Eventos!$E:$E,$B44)</f>
        <v>#NAME?</v>
      </c>
      <c r="CC48" s="42" t="e">
        <f aca="false">_xlfn.sumifs(Eventos!$G:$G,Eventos!$F:$F,CC$1,Eventos!$D:$D,$B48,Eventos!$E:$E,$B44)</f>
        <v>#NAME?</v>
      </c>
      <c r="CD48" s="42" t="e">
        <f aca="false">_xlfn.sumifs(Eventos!$G:$G,Eventos!$F:$F,CD$1,Eventos!$D:$D,$B48,Eventos!$E:$E,$B44)</f>
        <v>#NAME?</v>
      </c>
      <c r="CE48" s="42" t="e">
        <f aca="false">_xlfn.sumifs(Eventos!$G:$G,Eventos!$F:$F,CE$1,Eventos!$D:$D,$B48,Eventos!$E:$E,$B44)</f>
        <v>#NAME?</v>
      </c>
      <c r="CF48" s="42" t="e">
        <f aca="false">_xlfn.sumifs(Eventos!$G:$G,Eventos!$F:$F,CF$1,Eventos!$D:$D,$B48,Eventos!$E:$E,$B44)</f>
        <v>#NAME?</v>
      </c>
      <c r="CG48" s="42" t="e">
        <f aca="false">_xlfn.sumifs(Eventos!$G:$G,Eventos!$F:$F,CG$1,Eventos!$D:$D,$B48,Eventos!$E:$E,$B44)</f>
        <v>#NAME?</v>
      </c>
      <c r="CH48" s="42" t="e">
        <f aca="false">_xlfn.sumifs(Eventos!$G:$G,Eventos!$F:$F,CH$1,Eventos!$D:$D,$B48,Eventos!$E:$E,$B44)</f>
        <v>#NAME?</v>
      </c>
      <c r="CI48" s="42" t="e">
        <f aca="false">_xlfn.sumifs(Eventos!$G:$G,Eventos!$F:$F,CI$1,Eventos!$D:$D,$B48,Eventos!$E:$E,$B44)</f>
        <v>#NAME?</v>
      </c>
      <c r="CJ48" s="42" t="e">
        <f aca="false">_xlfn.sumifs(Eventos!$G:$G,Eventos!$F:$F,CJ$1,Eventos!$D:$D,$B48,Eventos!$E:$E,$B44)</f>
        <v>#NAME?</v>
      </c>
      <c r="CK48" s="42" t="e">
        <f aca="false">_xlfn.sumifs(Eventos!$G:$G,Eventos!$F:$F,CK$1,Eventos!$D:$D,$B48,Eventos!$E:$E,$B44)</f>
        <v>#NAME?</v>
      </c>
      <c r="CL48" s="42" t="e">
        <f aca="false">_xlfn.sumifs(Eventos!$G:$G,Eventos!$F:$F,CL$1,Eventos!$D:$D,$B48,Eventos!$E:$E,$B44)</f>
        <v>#NAME?</v>
      </c>
      <c r="CM48" s="42" t="e">
        <f aca="false">_xlfn.sumifs(Eventos!$G:$G,Eventos!$F:$F,CM$1,Eventos!$D:$D,$B48,Eventos!$E:$E,$B44)</f>
        <v>#NAME?</v>
      </c>
      <c r="CN48" s="42" t="e">
        <f aca="false">_xlfn.sumifs(Eventos!$G:$G,Eventos!$F:$F,CN$1,Eventos!$D:$D,$B48,Eventos!$E:$E,$B44)</f>
        <v>#NAME?</v>
      </c>
      <c r="CO48" s="42" t="e">
        <f aca="false">_xlfn.sumifs(Eventos!$G:$G,Eventos!$F:$F,CO$1,Eventos!$D:$D,$B48,Eventos!$E:$E,$B44)</f>
        <v>#NAME?</v>
      </c>
      <c r="CP48" s="42" t="e">
        <f aca="false">_xlfn.sumifs(Eventos!$G:$G,Eventos!$F:$F,CP$1,Eventos!$D:$D,$B48,Eventos!$E:$E,$B44)</f>
        <v>#NAME?</v>
      </c>
      <c r="CQ48" s="42" t="e">
        <f aca="false">_xlfn.sumifs(Eventos!$G:$G,Eventos!$F:$F,CQ$1,Eventos!$D:$D,$B48,Eventos!$E:$E,$B44)</f>
        <v>#NAME?</v>
      </c>
      <c r="CR48" s="42" t="e">
        <f aca="false">_xlfn.sumifs(Eventos!$G:$G,Eventos!$F:$F,CR$1,Eventos!$D:$D,$B48,Eventos!$E:$E,$B44)</f>
        <v>#NAME?</v>
      </c>
      <c r="CS48" s="42" t="e">
        <f aca="false">_xlfn.sumifs(Eventos!$G:$G,Eventos!$F:$F,CS$1,Eventos!$D:$D,$B48,Eventos!$E:$E,$B44)</f>
        <v>#NAME?</v>
      </c>
      <c r="CT48" s="42" t="e">
        <f aca="false">_xlfn.sumifs(Eventos!$G:$G,Eventos!$F:$F,CT$1,Eventos!$D:$D,$B48,Eventos!$E:$E,$B44)</f>
        <v>#NAME?</v>
      </c>
    </row>
    <row r="49" customFormat="false" ht="15" hidden="false" customHeight="true" outlineLevel="1" collapsed="false">
      <c r="A49" s="41" t="s">
        <v>41</v>
      </c>
      <c r="B49" s="41" t="s">
        <v>42</v>
      </c>
      <c r="C49" s="42" t="e">
        <f aca="false">_xlfn.sumifs(Eventos!$G:$G,Eventos!$F:$F,C$1,Eventos!$D:$D,$B49,Eventos!$E:$E,$B44)</f>
        <v>#NAME?</v>
      </c>
      <c r="D49" s="42" t="e">
        <f aca="false">_xlfn.sumifs(Eventos!$G:$G,Eventos!$F:$F,D$1,Eventos!$D:$D,$B49,Eventos!$E:$E,$B44)</f>
        <v>#NAME?</v>
      </c>
      <c r="E49" s="42" t="e">
        <f aca="false">_xlfn.sumifs(Eventos!$G:$G,Eventos!$F:$F,E$1,Eventos!$D:$D,$B49,Eventos!$E:$E,$B44)</f>
        <v>#NAME?</v>
      </c>
      <c r="F49" s="42" t="e">
        <f aca="false">_xlfn.sumifs(Eventos!$G:$G,Eventos!$F:$F,F$1,Eventos!$D:$D,$B49,Eventos!$E:$E,$B44)</f>
        <v>#NAME?</v>
      </c>
      <c r="G49" s="42" t="e">
        <f aca="false">_xlfn.sumifs(Eventos!$G:$G,Eventos!$F:$F,G$1,Eventos!$D:$D,$B49,Eventos!$E:$E,$B44)</f>
        <v>#NAME?</v>
      </c>
      <c r="H49" s="42" t="e">
        <f aca="false">_xlfn.sumifs(Eventos!$G:$G,Eventos!$F:$F,H$1,Eventos!$D:$D,$B49,Eventos!$E:$E,$B44)</f>
        <v>#NAME?</v>
      </c>
      <c r="I49" s="42" t="e">
        <f aca="false">_xlfn.sumifs(Eventos!$G:$G,Eventos!$F:$F,I$1,Eventos!$D:$D,$B49,Eventos!$E:$E,$B44)</f>
        <v>#NAME?</v>
      </c>
      <c r="J49" s="42" t="e">
        <f aca="false">_xlfn.sumifs(Eventos!$G:$G,Eventos!$F:$F,J$1,Eventos!$D:$D,$B49,Eventos!$E:$E,$B44)</f>
        <v>#NAME?</v>
      </c>
      <c r="K49" s="42" t="e">
        <f aca="false">_xlfn.sumifs(Eventos!$G:$G,Eventos!$F:$F,K$1,Eventos!$D:$D,$B49,Eventos!$E:$E,$B44)</f>
        <v>#NAME?</v>
      </c>
      <c r="L49" s="42" t="e">
        <f aca="false">_xlfn.sumifs(Eventos!$G:$G,Eventos!$F:$F,L$1,Eventos!$D:$D,$B49,Eventos!$E:$E,$B44)</f>
        <v>#NAME?</v>
      </c>
      <c r="M49" s="42" t="e">
        <f aca="false">_xlfn.sumifs(Eventos!$G:$G,Eventos!$F:$F,M$1,Eventos!$D:$D,$B49,Eventos!$E:$E,$B44)</f>
        <v>#NAME?</v>
      </c>
      <c r="N49" s="42" t="e">
        <f aca="false">_xlfn.sumifs(Eventos!$G:$G,Eventos!$F:$F,N$1,Eventos!$D:$D,$B49,Eventos!$E:$E,$B44)</f>
        <v>#NAME?</v>
      </c>
      <c r="O49" s="42" t="e">
        <f aca="false">_xlfn.sumifs(Eventos!$G:$G,Eventos!$F:$F,O$1,Eventos!$D:$D,$B49,Eventos!$E:$E,$B44)</f>
        <v>#NAME?</v>
      </c>
      <c r="P49" s="42" t="e">
        <f aca="false">_xlfn.sumifs(Eventos!$G:$G,Eventos!$F:$F,P$1,Eventos!$D:$D,$B49,Eventos!$E:$E,$B44)</f>
        <v>#NAME?</v>
      </c>
      <c r="Q49" s="42" t="e">
        <f aca="false">_xlfn.sumifs(Eventos!$G:$G,Eventos!$F:$F,Q$1,Eventos!$D:$D,$B49,Eventos!$E:$E,$B44)</f>
        <v>#NAME?</v>
      </c>
      <c r="R49" s="42" t="e">
        <f aca="false">_xlfn.sumifs(Eventos!$G:$G,Eventos!$F:$F,R$1,Eventos!$D:$D,$B49,Eventos!$E:$E,$B44)</f>
        <v>#NAME?</v>
      </c>
      <c r="S49" s="42" t="e">
        <f aca="false">_xlfn.sumifs(Eventos!$G:$G,Eventos!$F:$F,S$1,Eventos!$D:$D,$B49,Eventos!$E:$E,$B44)</f>
        <v>#NAME?</v>
      </c>
      <c r="T49" s="42" t="e">
        <f aca="false">_xlfn.sumifs(Eventos!$G:$G,Eventos!$F:$F,T$1,Eventos!$D:$D,$B49,Eventos!$E:$E,$B44)</f>
        <v>#NAME?</v>
      </c>
      <c r="U49" s="42" t="e">
        <f aca="false">_xlfn.sumifs(Eventos!$G:$G,Eventos!$F:$F,U$1,Eventos!$D:$D,$B49,Eventos!$E:$E,$B44)</f>
        <v>#NAME?</v>
      </c>
      <c r="V49" s="42" t="e">
        <f aca="false">_xlfn.sumifs(Eventos!$G:$G,Eventos!$F:$F,V$1,Eventos!$D:$D,$B49,Eventos!$E:$E,$B44)</f>
        <v>#NAME?</v>
      </c>
      <c r="W49" s="42" t="e">
        <f aca="false">_xlfn.sumifs(Eventos!$G:$G,Eventos!$F:$F,W$1,Eventos!$D:$D,$B49,Eventos!$E:$E,$B44)</f>
        <v>#NAME?</v>
      </c>
      <c r="X49" s="42" t="e">
        <f aca="false">_xlfn.sumifs(Eventos!$G:$G,Eventos!$F:$F,X$1,Eventos!$D:$D,$B49,Eventos!$E:$E,$B44)</f>
        <v>#NAME?</v>
      </c>
      <c r="Y49" s="42" t="e">
        <f aca="false">_xlfn.sumifs(Eventos!$G:$G,Eventos!$F:$F,Y$1,Eventos!$D:$D,$B49,Eventos!$E:$E,$B44)</f>
        <v>#NAME?</v>
      </c>
      <c r="Z49" s="42" t="e">
        <f aca="false">_xlfn.sumifs(Eventos!$G:$G,Eventos!$F:$F,Z$1,Eventos!$D:$D,$B49,Eventos!$E:$E,$B44)</f>
        <v>#NAME?</v>
      </c>
      <c r="AA49" s="42" t="e">
        <f aca="false">_xlfn.sumifs(Eventos!$G:$G,Eventos!$F:$F,AA$1,Eventos!$D:$D,$B49,Eventos!$E:$E,$B44)</f>
        <v>#NAME?</v>
      </c>
      <c r="AB49" s="42" t="e">
        <f aca="false">_xlfn.sumifs(Eventos!$G:$G,Eventos!$F:$F,AB$1,Eventos!$D:$D,$B49,Eventos!$E:$E,$B44)</f>
        <v>#NAME?</v>
      </c>
      <c r="AC49" s="42" t="e">
        <f aca="false">_xlfn.sumifs(Eventos!$G:$G,Eventos!$F:$F,AC$1,Eventos!$D:$D,$B49,Eventos!$E:$E,$B44)</f>
        <v>#NAME?</v>
      </c>
      <c r="AD49" s="42" t="e">
        <f aca="false">_xlfn.sumifs(Eventos!$G:$G,Eventos!$F:$F,AD$1,Eventos!$D:$D,$B49,Eventos!$E:$E,$B44)</f>
        <v>#NAME?</v>
      </c>
      <c r="AE49" s="42" t="e">
        <f aca="false">_xlfn.sumifs(Eventos!$G:$G,Eventos!$F:$F,AE$1,Eventos!$D:$D,$B49,Eventos!$E:$E,$B44)</f>
        <v>#NAME?</v>
      </c>
      <c r="AF49" s="42" t="e">
        <f aca="false">_xlfn.sumifs(Eventos!$G:$G,Eventos!$F:$F,AF$1,Eventos!$D:$D,$B49,Eventos!$E:$E,$B44)</f>
        <v>#NAME?</v>
      </c>
      <c r="AG49" s="42" t="e">
        <f aca="false">_xlfn.sumifs(Eventos!$G:$G,Eventos!$F:$F,AG$1,Eventos!$D:$D,$B49,Eventos!$E:$E,$B44)</f>
        <v>#NAME?</v>
      </c>
      <c r="AH49" s="42" t="e">
        <f aca="false">_xlfn.sumifs(Eventos!$G:$G,Eventos!$F:$F,AH$1,Eventos!$D:$D,$B49,Eventos!$E:$E,$B44)</f>
        <v>#NAME?</v>
      </c>
      <c r="AI49" s="42" t="e">
        <f aca="false">_xlfn.sumifs(Eventos!$G:$G,Eventos!$F:$F,AI$1,Eventos!$D:$D,$B49,Eventos!$E:$E,$B44)</f>
        <v>#NAME?</v>
      </c>
      <c r="AJ49" s="42" t="e">
        <f aca="false">_xlfn.sumifs(Eventos!$G:$G,Eventos!$F:$F,AJ$1,Eventos!$D:$D,$B49,Eventos!$E:$E,$B44)</f>
        <v>#NAME?</v>
      </c>
      <c r="AK49" s="42" t="e">
        <f aca="false">_xlfn.sumifs(Eventos!$G:$G,Eventos!$F:$F,AK$1,Eventos!$D:$D,$B49,Eventos!$E:$E,$B44)</f>
        <v>#NAME?</v>
      </c>
      <c r="AL49" s="42" t="e">
        <f aca="false">_xlfn.sumifs(Eventos!$G:$G,Eventos!$F:$F,AL$1,Eventos!$D:$D,$B49,Eventos!$E:$E,$B44)</f>
        <v>#NAME?</v>
      </c>
      <c r="AM49" s="42" t="e">
        <f aca="false">_xlfn.sumifs(Eventos!$G:$G,Eventos!$F:$F,AM$1,Eventos!$D:$D,$B49,Eventos!$E:$E,$B44)</f>
        <v>#NAME?</v>
      </c>
      <c r="AN49" s="42" t="e">
        <f aca="false">_xlfn.sumifs(Eventos!$G:$G,Eventos!$F:$F,AN$1,Eventos!$D:$D,$B49,Eventos!$E:$E,$B44)</f>
        <v>#NAME?</v>
      </c>
      <c r="AO49" s="42" t="e">
        <f aca="false">_xlfn.sumifs(Eventos!$G:$G,Eventos!$F:$F,AO$1,Eventos!$D:$D,$B49,Eventos!$E:$E,$B44)</f>
        <v>#NAME?</v>
      </c>
      <c r="AP49" s="42" t="e">
        <f aca="false">_xlfn.sumifs(Eventos!$G:$G,Eventos!$F:$F,AP$1,Eventos!$D:$D,$B49,Eventos!$E:$E,$B44)</f>
        <v>#NAME?</v>
      </c>
      <c r="AQ49" s="42" t="e">
        <f aca="false">_xlfn.sumifs(Eventos!$G:$G,Eventos!$F:$F,AQ$1,Eventos!$D:$D,$B49,Eventos!$E:$E,$B44)</f>
        <v>#NAME?</v>
      </c>
      <c r="AR49" s="42" t="e">
        <f aca="false">_xlfn.sumifs(Eventos!$G:$G,Eventos!$F:$F,AR$1,Eventos!$D:$D,$B49,Eventos!$E:$E,$B44)</f>
        <v>#NAME?</v>
      </c>
      <c r="AS49" s="42" t="e">
        <f aca="false">_xlfn.sumifs(Eventos!$G:$G,Eventos!$F:$F,AS$1,Eventos!$D:$D,$B49,Eventos!$E:$E,$B44)</f>
        <v>#NAME?</v>
      </c>
      <c r="AT49" s="42" t="e">
        <f aca="false">_xlfn.sumifs(Eventos!$G:$G,Eventos!$F:$F,AT$1,Eventos!$D:$D,$B49,Eventos!$E:$E,$B44)</f>
        <v>#NAME?</v>
      </c>
      <c r="AU49" s="42" t="e">
        <f aca="false">_xlfn.sumifs(Eventos!$G:$G,Eventos!$F:$F,AU$1,Eventos!$D:$D,$B49,Eventos!$E:$E,$B44)</f>
        <v>#NAME?</v>
      </c>
      <c r="AV49" s="42" t="e">
        <f aca="false">_xlfn.sumifs(Eventos!$G:$G,Eventos!$F:$F,AV$1,Eventos!$D:$D,$B49,Eventos!$E:$E,$B44)</f>
        <v>#NAME?</v>
      </c>
      <c r="AW49" s="42" t="e">
        <f aca="false">_xlfn.sumifs(Eventos!$G:$G,Eventos!$F:$F,AW$1,Eventos!$D:$D,$B49,Eventos!$E:$E,$B44)</f>
        <v>#NAME?</v>
      </c>
      <c r="AX49" s="42" t="e">
        <f aca="false">_xlfn.sumifs(Eventos!$G:$G,Eventos!$F:$F,AX$1,Eventos!$D:$D,$B49,Eventos!$E:$E,$B44)</f>
        <v>#NAME?</v>
      </c>
      <c r="AY49" s="42" t="e">
        <f aca="false">_xlfn.sumifs(Eventos!$G:$G,Eventos!$F:$F,AY$1,Eventos!$D:$D,$B49,Eventos!$E:$E,$B44)</f>
        <v>#NAME?</v>
      </c>
      <c r="AZ49" s="42" t="e">
        <f aca="false">_xlfn.sumifs(Eventos!$G:$G,Eventos!$F:$F,AZ$1,Eventos!$D:$D,$B49,Eventos!$E:$E,$B44)</f>
        <v>#NAME?</v>
      </c>
      <c r="BA49" s="42" t="e">
        <f aca="false">_xlfn.sumifs(Eventos!$G:$G,Eventos!$F:$F,BA$1,Eventos!$D:$D,$B49,Eventos!$E:$E,$B44)</f>
        <v>#NAME?</v>
      </c>
      <c r="BB49" s="42" t="e">
        <f aca="false">_xlfn.sumifs(Eventos!$G:$G,Eventos!$F:$F,BB$1,Eventos!$D:$D,$B49,Eventos!$E:$E,$B44)</f>
        <v>#NAME?</v>
      </c>
      <c r="BC49" s="42" t="e">
        <f aca="false">_xlfn.sumifs(Eventos!$G:$G,Eventos!$F:$F,BC$1,Eventos!$D:$D,$B49,Eventos!$E:$E,$B44)</f>
        <v>#NAME?</v>
      </c>
      <c r="BD49" s="42" t="e">
        <f aca="false">_xlfn.sumifs(Eventos!$G:$G,Eventos!$F:$F,BD$1,Eventos!$D:$D,$B49,Eventos!$E:$E,$B44)</f>
        <v>#NAME?</v>
      </c>
      <c r="BE49" s="42" t="e">
        <f aca="false">_xlfn.sumifs(Eventos!$G:$G,Eventos!$F:$F,BE$1,Eventos!$D:$D,$B49,Eventos!$E:$E,$B44)</f>
        <v>#NAME?</v>
      </c>
      <c r="BF49" s="42" t="e">
        <f aca="false">_xlfn.sumifs(Eventos!$G:$G,Eventos!$F:$F,BF$1,Eventos!$D:$D,$B49,Eventos!$E:$E,$B44)</f>
        <v>#NAME?</v>
      </c>
      <c r="BG49" s="42" t="e">
        <f aca="false">_xlfn.sumifs(Eventos!$G:$G,Eventos!$F:$F,BG$1,Eventos!$D:$D,$B49,Eventos!$E:$E,$B44)</f>
        <v>#NAME?</v>
      </c>
      <c r="BH49" s="42" t="e">
        <f aca="false">_xlfn.sumifs(Eventos!$G:$G,Eventos!$F:$F,BH$1,Eventos!$D:$D,$B49,Eventos!$E:$E,$B44)</f>
        <v>#NAME?</v>
      </c>
      <c r="BI49" s="42" t="e">
        <f aca="false">_xlfn.sumifs(Eventos!$G:$G,Eventos!$F:$F,BI$1,Eventos!$D:$D,$B49,Eventos!$E:$E,$B44)</f>
        <v>#NAME?</v>
      </c>
      <c r="BJ49" s="42" t="e">
        <f aca="false">_xlfn.sumifs(Eventos!$G:$G,Eventos!$F:$F,BJ$1,Eventos!$D:$D,$B49,Eventos!$E:$E,$B44)</f>
        <v>#NAME?</v>
      </c>
      <c r="BK49" s="42" t="e">
        <f aca="false">_xlfn.sumifs(Eventos!$G:$G,Eventos!$F:$F,BK$1,Eventos!$D:$D,$B49,Eventos!$E:$E,$B44)</f>
        <v>#NAME?</v>
      </c>
      <c r="BL49" s="42" t="e">
        <f aca="false">_xlfn.sumifs(Eventos!$G:$G,Eventos!$F:$F,BL$1,Eventos!$D:$D,$B49,Eventos!$E:$E,$B44)</f>
        <v>#NAME?</v>
      </c>
      <c r="BM49" s="42" t="e">
        <f aca="false">_xlfn.sumifs(Eventos!$G:$G,Eventos!$F:$F,BM$1,Eventos!$D:$D,$B49,Eventos!$E:$E,$B44)</f>
        <v>#NAME?</v>
      </c>
      <c r="BN49" s="42" t="e">
        <f aca="false">_xlfn.sumifs(Eventos!$G:$G,Eventos!$F:$F,BN$1,Eventos!$D:$D,$B49,Eventos!$E:$E,$B44)</f>
        <v>#NAME?</v>
      </c>
      <c r="BO49" s="42" t="e">
        <f aca="false">_xlfn.sumifs(Eventos!$G:$G,Eventos!$F:$F,BO$1,Eventos!$D:$D,$B49,Eventos!$E:$E,$B44)</f>
        <v>#NAME?</v>
      </c>
      <c r="BP49" s="42" t="e">
        <f aca="false">_xlfn.sumifs(Eventos!$G:$G,Eventos!$F:$F,BP$1,Eventos!$D:$D,$B49,Eventos!$E:$E,$B44)</f>
        <v>#NAME?</v>
      </c>
      <c r="BQ49" s="42" t="e">
        <f aca="false">_xlfn.sumifs(Eventos!$G:$G,Eventos!$F:$F,BQ$1,Eventos!$D:$D,$B49,Eventos!$E:$E,$B44)</f>
        <v>#NAME?</v>
      </c>
      <c r="BR49" s="42" t="e">
        <f aca="false">_xlfn.sumifs(Eventos!$G:$G,Eventos!$F:$F,BR$1,Eventos!$D:$D,$B49,Eventos!$E:$E,$B44)</f>
        <v>#NAME?</v>
      </c>
      <c r="BS49" s="42" t="e">
        <f aca="false">_xlfn.sumifs(Eventos!$G:$G,Eventos!$F:$F,BS$1,Eventos!$D:$D,$B49,Eventos!$E:$E,$B44)</f>
        <v>#NAME?</v>
      </c>
      <c r="BT49" s="42" t="e">
        <f aca="false">_xlfn.sumifs(Eventos!$G:$G,Eventos!$F:$F,BT$1,Eventos!$D:$D,$B49,Eventos!$E:$E,$B44)</f>
        <v>#NAME?</v>
      </c>
      <c r="BU49" s="42" t="e">
        <f aca="false">_xlfn.sumifs(Eventos!$G:$G,Eventos!$F:$F,BU$1,Eventos!$D:$D,$B49,Eventos!$E:$E,$B44)</f>
        <v>#NAME?</v>
      </c>
      <c r="BV49" s="42" t="e">
        <f aca="false">_xlfn.sumifs(Eventos!$G:$G,Eventos!$F:$F,BV$1,Eventos!$D:$D,$B49,Eventos!$E:$E,$B44)</f>
        <v>#NAME?</v>
      </c>
      <c r="BW49" s="42" t="e">
        <f aca="false">_xlfn.sumifs(Eventos!$G:$G,Eventos!$F:$F,BW$1,Eventos!$D:$D,$B49,Eventos!$E:$E,$B44)</f>
        <v>#NAME?</v>
      </c>
      <c r="BX49" s="42" t="e">
        <f aca="false">_xlfn.sumifs(Eventos!$G:$G,Eventos!$F:$F,BX$1,Eventos!$D:$D,$B49,Eventos!$E:$E,$B44)</f>
        <v>#NAME?</v>
      </c>
      <c r="BY49" s="42" t="e">
        <f aca="false">_xlfn.sumifs(Eventos!$G:$G,Eventos!$F:$F,BY$1,Eventos!$D:$D,$B49,Eventos!$E:$E,$B44)</f>
        <v>#NAME?</v>
      </c>
      <c r="BZ49" s="42" t="e">
        <f aca="false">_xlfn.sumifs(Eventos!$G:$G,Eventos!$F:$F,BZ$1,Eventos!$D:$D,$B49,Eventos!$E:$E,$B44)</f>
        <v>#NAME?</v>
      </c>
      <c r="CA49" s="42" t="e">
        <f aca="false">_xlfn.sumifs(Eventos!$G:$G,Eventos!$F:$F,CA$1,Eventos!$D:$D,$B49,Eventos!$E:$E,$B44)</f>
        <v>#NAME?</v>
      </c>
      <c r="CB49" s="42" t="e">
        <f aca="false">_xlfn.sumifs(Eventos!$G:$G,Eventos!$F:$F,CB$1,Eventos!$D:$D,$B49,Eventos!$E:$E,$B44)</f>
        <v>#NAME?</v>
      </c>
      <c r="CC49" s="42" t="e">
        <f aca="false">_xlfn.sumifs(Eventos!$G:$G,Eventos!$F:$F,CC$1,Eventos!$D:$D,$B49,Eventos!$E:$E,$B44)</f>
        <v>#NAME?</v>
      </c>
      <c r="CD49" s="42" t="e">
        <f aca="false">_xlfn.sumifs(Eventos!$G:$G,Eventos!$F:$F,CD$1,Eventos!$D:$D,$B49,Eventos!$E:$E,$B44)</f>
        <v>#NAME?</v>
      </c>
      <c r="CE49" s="42" t="e">
        <f aca="false">_xlfn.sumifs(Eventos!$G:$G,Eventos!$F:$F,CE$1,Eventos!$D:$D,$B49,Eventos!$E:$E,$B44)</f>
        <v>#NAME?</v>
      </c>
      <c r="CF49" s="42" t="e">
        <f aca="false">_xlfn.sumifs(Eventos!$G:$G,Eventos!$F:$F,CF$1,Eventos!$D:$D,$B49,Eventos!$E:$E,$B44)</f>
        <v>#NAME?</v>
      </c>
      <c r="CG49" s="42" t="e">
        <f aca="false">_xlfn.sumifs(Eventos!$G:$G,Eventos!$F:$F,CG$1,Eventos!$D:$D,$B49,Eventos!$E:$E,$B44)</f>
        <v>#NAME?</v>
      </c>
      <c r="CH49" s="42" t="e">
        <f aca="false">_xlfn.sumifs(Eventos!$G:$G,Eventos!$F:$F,CH$1,Eventos!$D:$D,$B49,Eventos!$E:$E,$B44)</f>
        <v>#NAME?</v>
      </c>
      <c r="CI49" s="42" t="e">
        <f aca="false">_xlfn.sumifs(Eventos!$G:$G,Eventos!$F:$F,CI$1,Eventos!$D:$D,$B49,Eventos!$E:$E,$B44)</f>
        <v>#NAME?</v>
      </c>
      <c r="CJ49" s="42" t="e">
        <f aca="false">_xlfn.sumifs(Eventos!$G:$G,Eventos!$F:$F,CJ$1,Eventos!$D:$D,$B49,Eventos!$E:$E,$B44)</f>
        <v>#NAME?</v>
      </c>
      <c r="CK49" s="42" t="e">
        <f aca="false">_xlfn.sumifs(Eventos!$G:$G,Eventos!$F:$F,CK$1,Eventos!$D:$D,$B49,Eventos!$E:$E,$B44)</f>
        <v>#NAME?</v>
      </c>
      <c r="CL49" s="42" t="e">
        <f aca="false">_xlfn.sumifs(Eventos!$G:$G,Eventos!$F:$F,CL$1,Eventos!$D:$D,$B49,Eventos!$E:$E,$B44)</f>
        <v>#NAME?</v>
      </c>
      <c r="CM49" s="42" t="e">
        <f aca="false">_xlfn.sumifs(Eventos!$G:$G,Eventos!$F:$F,CM$1,Eventos!$D:$D,$B49,Eventos!$E:$E,$B44)</f>
        <v>#NAME?</v>
      </c>
      <c r="CN49" s="42" t="e">
        <f aca="false">_xlfn.sumifs(Eventos!$G:$G,Eventos!$F:$F,CN$1,Eventos!$D:$D,$B49,Eventos!$E:$E,$B44)</f>
        <v>#NAME?</v>
      </c>
      <c r="CO49" s="42" t="e">
        <f aca="false">_xlfn.sumifs(Eventos!$G:$G,Eventos!$F:$F,CO$1,Eventos!$D:$D,$B49,Eventos!$E:$E,$B44)</f>
        <v>#NAME?</v>
      </c>
      <c r="CP49" s="42" t="e">
        <f aca="false">_xlfn.sumifs(Eventos!$G:$G,Eventos!$F:$F,CP$1,Eventos!$D:$D,$B49,Eventos!$E:$E,$B44)</f>
        <v>#NAME?</v>
      </c>
      <c r="CQ49" s="42" t="e">
        <f aca="false">_xlfn.sumifs(Eventos!$G:$G,Eventos!$F:$F,CQ$1,Eventos!$D:$D,$B49,Eventos!$E:$E,$B44)</f>
        <v>#NAME?</v>
      </c>
      <c r="CR49" s="42" t="e">
        <f aca="false">_xlfn.sumifs(Eventos!$G:$G,Eventos!$F:$F,CR$1,Eventos!$D:$D,$B49,Eventos!$E:$E,$B44)</f>
        <v>#NAME?</v>
      </c>
      <c r="CS49" s="42" t="e">
        <f aca="false">_xlfn.sumifs(Eventos!$G:$G,Eventos!$F:$F,CS$1,Eventos!$D:$D,$B49,Eventos!$E:$E,$B44)</f>
        <v>#NAME?</v>
      </c>
      <c r="CT49" s="42" t="e">
        <f aca="false">_xlfn.sumifs(Eventos!$G:$G,Eventos!$F:$F,CT$1,Eventos!$D:$D,$B49,Eventos!$E:$E,$B44)</f>
        <v>#NAME?</v>
      </c>
    </row>
    <row r="50" customFormat="false" ht="15" hidden="false" customHeight="true" outlineLevel="1" collapsed="false">
      <c r="A50" s="43" t="s">
        <v>43</v>
      </c>
      <c r="B50" s="43" t="s">
        <v>44</v>
      </c>
      <c r="C50" s="44" t="e">
        <f aca="false">_xlfn.sumifs(Eventos!$G:$G,Eventos!$F:$F,C$1,Eventos!$D:$D,$B50,Eventos!$E:$E,$B44)</f>
        <v>#NAME?</v>
      </c>
      <c r="D50" s="44" t="e">
        <f aca="false">_xlfn.sumifs(Eventos!$G:$G,Eventos!$F:$F,D$1,Eventos!$D:$D,$B50,Eventos!$E:$E,$B44)</f>
        <v>#NAME?</v>
      </c>
      <c r="E50" s="44" t="e">
        <f aca="false">_xlfn.sumifs(Eventos!$G:$G,Eventos!$F:$F,E$1,Eventos!$D:$D,$B50,Eventos!$E:$E,$B44)</f>
        <v>#NAME?</v>
      </c>
      <c r="F50" s="44" t="e">
        <f aca="false">_xlfn.sumifs(Eventos!$G:$G,Eventos!$F:$F,F$1,Eventos!$D:$D,$B50,Eventos!$E:$E,$B44)</f>
        <v>#NAME?</v>
      </c>
      <c r="G50" s="44" t="e">
        <f aca="false">_xlfn.sumifs(Eventos!$G:$G,Eventos!$F:$F,G$1,Eventos!$D:$D,$B50,Eventos!$E:$E,$B44)</f>
        <v>#NAME?</v>
      </c>
      <c r="H50" s="44" t="e">
        <f aca="false">_xlfn.sumifs(Eventos!$G:$G,Eventos!$F:$F,H$1,Eventos!$D:$D,$B50,Eventos!$E:$E,$B44)</f>
        <v>#NAME?</v>
      </c>
      <c r="I50" s="44" t="e">
        <f aca="false">_xlfn.sumifs(Eventos!$G:$G,Eventos!$F:$F,I$1,Eventos!$D:$D,$B50,Eventos!$E:$E,$B44)</f>
        <v>#NAME?</v>
      </c>
      <c r="J50" s="44" t="e">
        <f aca="false">_xlfn.sumifs(Eventos!$G:$G,Eventos!$F:$F,J$1,Eventos!$D:$D,$B50,Eventos!$E:$E,$B44)</f>
        <v>#NAME?</v>
      </c>
      <c r="K50" s="44" t="e">
        <f aca="false">_xlfn.sumifs(Eventos!$G:$G,Eventos!$F:$F,K$1,Eventos!$D:$D,$B50,Eventos!$E:$E,$B44)</f>
        <v>#NAME?</v>
      </c>
      <c r="L50" s="44" t="e">
        <f aca="false">_xlfn.sumifs(Eventos!$G:$G,Eventos!$F:$F,L$1,Eventos!$D:$D,$B50,Eventos!$E:$E,$B44)</f>
        <v>#NAME?</v>
      </c>
      <c r="M50" s="44" t="e">
        <f aca="false">_xlfn.sumifs(Eventos!$G:$G,Eventos!$F:$F,M$1,Eventos!$D:$D,$B50,Eventos!$E:$E,$B44)</f>
        <v>#NAME?</v>
      </c>
      <c r="N50" s="44" t="e">
        <f aca="false">_xlfn.sumifs(Eventos!$G:$G,Eventos!$F:$F,N$1,Eventos!$D:$D,$B50,Eventos!$E:$E,$B44)</f>
        <v>#NAME?</v>
      </c>
      <c r="O50" s="44" t="e">
        <f aca="false">_xlfn.sumifs(Eventos!$G:$G,Eventos!$F:$F,O$1,Eventos!$D:$D,$B50,Eventos!$E:$E,$B44)</f>
        <v>#NAME?</v>
      </c>
      <c r="P50" s="44" t="e">
        <f aca="false">_xlfn.sumifs(Eventos!$G:$G,Eventos!$F:$F,P$1,Eventos!$D:$D,$B50,Eventos!$E:$E,$B44)</f>
        <v>#NAME?</v>
      </c>
      <c r="Q50" s="44" t="e">
        <f aca="false">_xlfn.sumifs(Eventos!$G:$G,Eventos!$F:$F,Q$1,Eventos!$D:$D,$B50,Eventos!$E:$E,$B44)</f>
        <v>#NAME?</v>
      </c>
      <c r="R50" s="44" t="e">
        <f aca="false">_xlfn.sumifs(Eventos!$G:$G,Eventos!$F:$F,R$1,Eventos!$D:$D,$B50,Eventos!$E:$E,$B44)</f>
        <v>#NAME?</v>
      </c>
      <c r="S50" s="44" t="e">
        <f aca="false">_xlfn.sumifs(Eventos!$G:$G,Eventos!$F:$F,S$1,Eventos!$D:$D,$B50,Eventos!$E:$E,$B44)</f>
        <v>#NAME?</v>
      </c>
      <c r="T50" s="44" t="e">
        <f aca="false">_xlfn.sumifs(Eventos!$G:$G,Eventos!$F:$F,T$1,Eventos!$D:$D,$B50,Eventos!$E:$E,$B44)</f>
        <v>#NAME?</v>
      </c>
      <c r="U50" s="44" t="e">
        <f aca="false">_xlfn.sumifs(Eventos!$G:$G,Eventos!$F:$F,U$1,Eventos!$D:$D,$B50,Eventos!$E:$E,$B44)</f>
        <v>#NAME?</v>
      </c>
      <c r="V50" s="44" t="e">
        <f aca="false">_xlfn.sumifs(Eventos!$G:$G,Eventos!$F:$F,V$1,Eventos!$D:$D,$B50,Eventos!$E:$E,$B44)</f>
        <v>#NAME?</v>
      </c>
      <c r="W50" s="44" t="e">
        <f aca="false">_xlfn.sumifs(Eventos!$G:$G,Eventos!$F:$F,W$1,Eventos!$D:$D,$B50,Eventos!$E:$E,$B44)</f>
        <v>#NAME?</v>
      </c>
      <c r="X50" s="44" t="e">
        <f aca="false">_xlfn.sumifs(Eventos!$G:$G,Eventos!$F:$F,X$1,Eventos!$D:$D,$B50,Eventos!$E:$E,$B44)</f>
        <v>#NAME?</v>
      </c>
      <c r="Y50" s="44" t="e">
        <f aca="false">_xlfn.sumifs(Eventos!$G:$G,Eventos!$F:$F,Y$1,Eventos!$D:$D,$B50,Eventos!$E:$E,$B44)</f>
        <v>#NAME?</v>
      </c>
      <c r="Z50" s="44" t="e">
        <f aca="false">_xlfn.sumifs(Eventos!$G:$G,Eventos!$F:$F,Z$1,Eventos!$D:$D,$B50,Eventos!$E:$E,$B44)</f>
        <v>#NAME?</v>
      </c>
      <c r="AA50" s="44" t="e">
        <f aca="false">_xlfn.sumifs(Eventos!$G:$G,Eventos!$F:$F,AA$1,Eventos!$D:$D,$B50,Eventos!$E:$E,$B44)</f>
        <v>#NAME?</v>
      </c>
      <c r="AB50" s="44" t="e">
        <f aca="false">_xlfn.sumifs(Eventos!$G:$G,Eventos!$F:$F,AB$1,Eventos!$D:$D,$B50,Eventos!$E:$E,$B44)</f>
        <v>#NAME?</v>
      </c>
      <c r="AC50" s="44" t="e">
        <f aca="false">_xlfn.sumifs(Eventos!$G:$G,Eventos!$F:$F,AC$1,Eventos!$D:$D,$B50,Eventos!$E:$E,$B44)</f>
        <v>#NAME?</v>
      </c>
      <c r="AD50" s="44" t="e">
        <f aca="false">_xlfn.sumifs(Eventos!$G:$G,Eventos!$F:$F,AD$1,Eventos!$D:$D,$B50,Eventos!$E:$E,$B44)</f>
        <v>#NAME?</v>
      </c>
      <c r="AE50" s="44" t="e">
        <f aca="false">_xlfn.sumifs(Eventos!$G:$G,Eventos!$F:$F,AE$1,Eventos!$D:$D,$B50,Eventos!$E:$E,$B44)</f>
        <v>#NAME?</v>
      </c>
      <c r="AF50" s="44" t="e">
        <f aca="false">_xlfn.sumifs(Eventos!$G:$G,Eventos!$F:$F,AF$1,Eventos!$D:$D,$B50,Eventos!$E:$E,$B44)</f>
        <v>#NAME?</v>
      </c>
      <c r="AG50" s="44" t="e">
        <f aca="false">_xlfn.sumifs(Eventos!$G:$G,Eventos!$F:$F,AG$1,Eventos!$D:$D,$B50,Eventos!$E:$E,$B44)</f>
        <v>#NAME?</v>
      </c>
      <c r="AH50" s="44" t="e">
        <f aca="false">_xlfn.sumifs(Eventos!$G:$G,Eventos!$F:$F,AH$1,Eventos!$D:$D,$B50,Eventos!$E:$E,$B44)</f>
        <v>#NAME?</v>
      </c>
      <c r="AI50" s="44" t="e">
        <f aca="false">_xlfn.sumifs(Eventos!$G:$G,Eventos!$F:$F,AI$1,Eventos!$D:$D,$B50,Eventos!$E:$E,$B44)</f>
        <v>#NAME?</v>
      </c>
      <c r="AJ50" s="44" t="e">
        <f aca="false">_xlfn.sumifs(Eventos!$G:$G,Eventos!$F:$F,AJ$1,Eventos!$D:$D,$B50,Eventos!$E:$E,$B44)</f>
        <v>#NAME?</v>
      </c>
      <c r="AK50" s="44" t="e">
        <f aca="false">_xlfn.sumifs(Eventos!$G:$G,Eventos!$F:$F,AK$1,Eventos!$D:$D,$B50,Eventos!$E:$E,$B44)</f>
        <v>#NAME?</v>
      </c>
      <c r="AL50" s="44" t="e">
        <f aca="false">_xlfn.sumifs(Eventos!$G:$G,Eventos!$F:$F,AL$1,Eventos!$D:$D,$B50,Eventos!$E:$E,$B44)</f>
        <v>#NAME?</v>
      </c>
      <c r="AM50" s="44" t="e">
        <f aca="false">_xlfn.sumifs(Eventos!$G:$G,Eventos!$F:$F,AM$1,Eventos!$D:$D,$B50,Eventos!$E:$E,$B44)</f>
        <v>#NAME?</v>
      </c>
      <c r="AN50" s="44" t="e">
        <f aca="false">_xlfn.sumifs(Eventos!$G:$G,Eventos!$F:$F,AN$1,Eventos!$D:$D,$B50,Eventos!$E:$E,$B44)</f>
        <v>#NAME?</v>
      </c>
      <c r="AO50" s="44" t="e">
        <f aca="false">_xlfn.sumifs(Eventos!$G:$G,Eventos!$F:$F,AO$1,Eventos!$D:$D,$B50,Eventos!$E:$E,$B44)</f>
        <v>#NAME?</v>
      </c>
      <c r="AP50" s="44" t="e">
        <f aca="false">_xlfn.sumifs(Eventos!$G:$G,Eventos!$F:$F,AP$1,Eventos!$D:$D,$B50,Eventos!$E:$E,$B44)</f>
        <v>#NAME?</v>
      </c>
      <c r="AQ50" s="44" t="e">
        <f aca="false">_xlfn.sumifs(Eventos!$G:$G,Eventos!$F:$F,AQ$1,Eventos!$D:$D,$B50,Eventos!$E:$E,$B44)</f>
        <v>#NAME?</v>
      </c>
      <c r="AR50" s="44" t="e">
        <f aca="false">_xlfn.sumifs(Eventos!$G:$G,Eventos!$F:$F,AR$1,Eventos!$D:$D,$B50,Eventos!$E:$E,$B44)</f>
        <v>#NAME?</v>
      </c>
      <c r="AS50" s="44" t="e">
        <f aca="false">_xlfn.sumifs(Eventos!$G:$G,Eventos!$F:$F,AS$1,Eventos!$D:$D,$B50,Eventos!$E:$E,$B44)</f>
        <v>#NAME?</v>
      </c>
      <c r="AT50" s="44" t="e">
        <f aca="false">_xlfn.sumifs(Eventos!$G:$G,Eventos!$F:$F,AT$1,Eventos!$D:$D,$B50,Eventos!$E:$E,$B44)</f>
        <v>#NAME?</v>
      </c>
      <c r="AU50" s="44" t="e">
        <f aca="false">_xlfn.sumifs(Eventos!$G:$G,Eventos!$F:$F,AU$1,Eventos!$D:$D,$B50,Eventos!$E:$E,$B44)</f>
        <v>#NAME?</v>
      </c>
      <c r="AV50" s="44" t="e">
        <f aca="false">_xlfn.sumifs(Eventos!$G:$G,Eventos!$F:$F,AV$1,Eventos!$D:$D,$B50,Eventos!$E:$E,$B44)</f>
        <v>#NAME?</v>
      </c>
      <c r="AW50" s="44" t="e">
        <f aca="false">_xlfn.sumifs(Eventos!$G:$G,Eventos!$F:$F,AW$1,Eventos!$D:$D,$B50,Eventos!$E:$E,$B44)</f>
        <v>#NAME?</v>
      </c>
      <c r="AX50" s="44" t="e">
        <f aca="false">_xlfn.sumifs(Eventos!$G:$G,Eventos!$F:$F,AX$1,Eventos!$D:$D,$B50,Eventos!$E:$E,$B44)</f>
        <v>#NAME?</v>
      </c>
      <c r="AY50" s="44" t="e">
        <f aca="false">_xlfn.sumifs(Eventos!$G:$G,Eventos!$F:$F,AY$1,Eventos!$D:$D,$B50,Eventos!$E:$E,$B44)</f>
        <v>#NAME?</v>
      </c>
      <c r="AZ50" s="44" t="e">
        <f aca="false">_xlfn.sumifs(Eventos!$G:$G,Eventos!$F:$F,AZ$1,Eventos!$D:$D,$B50,Eventos!$E:$E,$B44)</f>
        <v>#NAME?</v>
      </c>
      <c r="BA50" s="44" t="e">
        <f aca="false">_xlfn.sumifs(Eventos!$G:$G,Eventos!$F:$F,BA$1,Eventos!$D:$D,$B50,Eventos!$E:$E,$B44)</f>
        <v>#NAME?</v>
      </c>
      <c r="BB50" s="44" t="e">
        <f aca="false">_xlfn.sumifs(Eventos!$G:$G,Eventos!$F:$F,BB$1,Eventos!$D:$D,$B50,Eventos!$E:$E,$B44)</f>
        <v>#NAME?</v>
      </c>
      <c r="BC50" s="44" t="e">
        <f aca="false">_xlfn.sumifs(Eventos!$G:$G,Eventos!$F:$F,BC$1,Eventos!$D:$D,$B50,Eventos!$E:$E,$B44)</f>
        <v>#NAME?</v>
      </c>
      <c r="BD50" s="44" t="e">
        <f aca="false">_xlfn.sumifs(Eventos!$G:$G,Eventos!$F:$F,BD$1,Eventos!$D:$D,$B50,Eventos!$E:$E,$B44)</f>
        <v>#NAME?</v>
      </c>
      <c r="BE50" s="44" t="e">
        <f aca="false">_xlfn.sumifs(Eventos!$G:$G,Eventos!$F:$F,BE$1,Eventos!$D:$D,$B50,Eventos!$E:$E,$B44)</f>
        <v>#NAME?</v>
      </c>
      <c r="BF50" s="44" t="e">
        <f aca="false">_xlfn.sumifs(Eventos!$G:$G,Eventos!$F:$F,BF$1,Eventos!$D:$D,$B50,Eventos!$E:$E,$B44)</f>
        <v>#NAME?</v>
      </c>
      <c r="BG50" s="44" t="e">
        <f aca="false">_xlfn.sumifs(Eventos!$G:$G,Eventos!$F:$F,BG$1,Eventos!$D:$D,$B50,Eventos!$E:$E,$B44)</f>
        <v>#NAME?</v>
      </c>
      <c r="BH50" s="44" t="e">
        <f aca="false">_xlfn.sumifs(Eventos!$G:$G,Eventos!$F:$F,BH$1,Eventos!$D:$D,$B50,Eventos!$E:$E,$B44)</f>
        <v>#NAME?</v>
      </c>
      <c r="BI50" s="44" t="e">
        <f aca="false">_xlfn.sumifs(Eventos!$G:$G,Eventos!$F:$F,BI$1,Eventos!$D:$D,$B50,Eventos!$E:$E,$B44)</f>
        <v>#NAME?</v>
      </c>
      <c r="BJ50" s="44" t="e">
        <f aca="false">_xlfn.sumifs(Eventos!$G:$G,Eventos!$F:$F,BJ$1,Eventos!$D:$D,$B50,Eventos!$E:$E,$B44)</f>
        <v>#NAME?</v>
      </c>
      <c r="BK50" s="44" t="e">
        <f aca="false">_xlfn.sumifs(Eventos!$G:$G,Eventos!$F:$F,BK$1,Eventos!$D:$D,$B50,Eventos!$E:$E,$B44)</f>
        <v>#NAME?</v>
      </c>
      <c r="BL50" s="44" t="e">
        <f aca="false">_xlfn.sumifs(Eventos!$G:$G,Eventos!$F:$F,BL$1,Eventos!$D:$D,$B50,Eventos!$E:$E,$B44)</f>
        <v>#NAME?</v>
      </c>
      <c r="BM50" s="44" t="e">
        <f aca="false">_xlfn.sumifs(Eventos!$G:$G,Eventos!$F:$F,BM$1,Eventos!$D:$D,$B50,Eventos!$E:$E,$B44)</f>
        <v>#NAME?</v>
      </c>
      <c r="BN50" s="44" t="e">
        <f aca="false">_xlfn.sumifs(Eventos!$G:$G,Eventos!$F:$F,BN$1,Eventos!$D:$D,$B50,Eventos!$E:$E,$B44)</f>
        <v>#NAME?</v>
      </c>
      <c r="BO50" s="44" t="e">
        <f aca="false">_xlfn.sumifs(Eventos!$G:$G,Eventos!$F:$F,BO$1,Eventos!$D:$D,$B50,Eventos!$E:$E,$B44)</f>
        <v>#NAME?</v>
      </c>
      <c r="BP50" s="44" t="e">
        <f aca="false">_xlfn.sumifs(Eventos!$G:$G,Eventos!$F:$F,BP$1,Eventos!$D:$D,$B50,Eventos!$E:$E,$B44)</f>
        <v>#NAME?</v>
      </c>
      <c r="BQ50" s="44" t="e">
        <f aca="false">_xlfn.sumifs(Eventos!$G:$G,Eventos!$F:$F,BQ$1,Eventos!$D:$D,$B50,Eventos!$E:$E,$B44)</f>
        <v>#NAME?</v>
      </c>
      <c r="BR50" s="44" t="e">
        <f aca="false">_xlfn.sumifs(Eventos!$G:$G,Eventos!$F:$F,BR$1,Eventos!$D:$D,$B50,Eventos!$E:$E,$B44)</f>
        <v>#NAME?</v>
      </c>
      <c r="BS50" s="44" t="e">
        <f aca="false">_xlfn.sumifs(Eventos!$G:$G,Eventos!$F:$F,BS$1,Eventos!$D:$D,$B50,Eventos!$E:$E,$B44)</f>
        <v>#NAME?</v>
      </c>
      <c r="BT50" s="44" t="e">
        <f aca="false">_xlfn.sumifs(Eventos!$G:$G,Eventos!$F:$F,BT$1,Eventos!$D:$D,$B50,Eventos!$E:$E,$B44)</f>
        <v>#NAME?</v>
      </c>
      <c r="BU50" s="44" t="e">
        <f aca="false">_xlfn.sumifs(Eventos!$G:$G,Eventos!$F:$F,BU$1,Eventos!$D:$D,$B50,Eventos!$E:$E,$B44)</f>
        <v>#NAME?</v>
      </c>
      <c r="BV50" s="44" t="e">
        <f aca="false">_xlfn.sumifs(Eventos!$G:$G,Eventos!$F:$F,BV$1,Eventos!$D:$D,$B50,Eventos!$E:$E,$B44)</f>
        <v>#NAME?</v>
      </c>
      <c r="BW50" s="44" t="e">
        <f aca="false">_xlfn.sumifs(Eventos!$G:$G,Eventos!$F:$F,BW$1,Eventos!$D:$D,$B50,Eventos!$E:$E,$B44)</f>
        <v>#NAME?</v>
      </c>
      <c r="BX50" s="44" t="e">
        <f aca="false">_xlfn.sumifs(Eventos!$G:$G,Eventos!$F:$F,BX$1,Eventos!$D:$D,$B50,Eventos!$E:$E,$B44)</f>
        <v>#NAME?</v>
      </c>
      <c r="BY50" s="44" t="e">
        <f aca="false">_xlfn.sumifs(Eventos!$G:$G,Eventos!$F:$F,BY$1,Eventos!$D:$D,$B50,Eventos!$E:$E,$B44)</f>
        <v>#NAME?</v>
      </c>
      <c r="BZ50" s="44" t="e">
        <f aca="false">_xlfn.sumifs(Eventos!$G:$G,Eventos!$F:$F,BZ$1,Eventos!$D:$D,$B50,Eventos!$E:$E,$B44)</f>
        <v>#NAME?</v>
      </c>
      <c r="CA50" s="44" t="e">
        <f aca="false">_xlfn.sumifs(Eventos!$G:$G,Eventos!$F:$F,CA$1,Eventos!$D:$D,$B50,Eventos!$E:$E,$B44)</f>
        <v>#NAME?</v>
      </c>
      <c r="CB50" s="44" t="e">
        <f aca="false">_xlfn.sumifs(Eventos!$G:$G,Eventos!$F:$F,CB$1,Eventos!$D:$D,$B50,Eventos!$E:$E,$B44)</f>
        <v>#NAME?</v>
      </c>
      <c r="CC50" s="44" t="e">
        <f aca="false">_xlfn.sumifs(Eventos!$G:$G,Eventos!$F:$F,CC$1,Eventos!$D:$D,$B50,Eventos!$E:$E,$B44)</f>
        <v>#NAME?</v>
      </c>
      <c r="CD50" s="44" t="e">
        <f aca="false">_xlfn.sumifs(Eventos!$G:$G,Eventos!$F:$F,CD$1,Eventos!$D:$D,$B50,Eventos!$E:$E,$B44)</f>
        <v>#NAME?</v>
      </c>
      <c r="CE50" s="44" t="e">
        <f aca="false">_xlfn.sumifs(Eventos!$G:$G,Eventos!$F:$F,CE$1,Eventos!$D:$D,$B50,Eventos!$E:$E,$B44)</f>
        <v>#NAME?</v>
      </c>
      <c r="CF50" s="44" t="e">
        <f aca="false">_xlfn.sumifs(Eventos!$G:$G,Eventos!$F:$F,CF$1,Eventos!$D:$D,$B50,Eventos!$E:$E,$B44)</f>
        <v>#NAME?</v>
      </c>
      <c r="CG50" s="44" t="e">
        <f aca="false">_xlfn.sumifs(Eventos!$G:$G,Eventos!$F:$F,CG$1,Eventos!$D:$D,$B50,Eventos!$E:$E,$B44)</f>
        <v>#NAME?</v>
      </c>
      <c r="CH50" s="44" t="e">
        <f aca="false">_xlfn.sumifs(Eventos!$G:$G,Eventos!$F:$F,CH$1,Eventos!$D:$D,$B50,Eventos!$E:$E,$B44)</f>
        <v>#NAME?</v>
      </c>
      <c r="CI50" s="44" t="e">
        <f aca="false">_xlfn.sumifs(Eventos!$G:$G,Eventos!$F:$F,CI$1,Eventos!$D:$D,$B50,Eventos!$E:$E,$B44)</f>
        <v>#NAME?</v>
      </c>
      <c r="CJ50" s="44" t="e">
        <f aca="false">_xlfn.sumifs(Eventos!$G:$G,Eventos!$F:$F,CJ$1,Eventos!$D:$D,$B50,Eventos!$E:$E,$B44)</f>
        <v>#NAME?</v>
      </c>
      <c r="CK50" s="44" t="e">
        <f aca="false">_xlfn.sumifs(Eventos!$G:$G,Eventos!$F:$F,CK$1,Eventos!$D:$D,$B50,Eventos!$E:$E,$B44)</f>
        <v>#NAME?</v>
      </c>
      <c r="CL50" s="44" t="e">
        <f aca="false">_xlfn.sumifs(Eventos!$G:$G,Eventos!$F:$F,CL$1,Eventos!$D:$D,$B50,Eventos!$E:$E,$B44)</f>
        <v>#NAME?</v>
      </c>
      <c r="CM50" s="44" t="e">
        <f aca="false">_xlfn.sumifs(Eventos!$G:$G,Eventos!$F:$F,CM$1,Eventos!$D:$D,$B50,Eventos!$E:$E,$B44)</f>
        <v>#NAME?</v>
      </c>
      <c r="CN50" s="44" t="e">
        <f aca="false">_xlfn.sumifs(Eventos!$G:$G,Eventos!$F:$F,CN$1,Eventos!$D:$D,$B50,Eventos!$E:$E,$B44)</f>
        <v>#NAME?</v>
      </c>
      <c r="CO50" s="44" t="e">
        <f aca="false">_xlfn.sumifs(Eventos!$G:$G,Eventos!$F:$F,CO$1,Eventos!$D:$D,$B50,Eventos!$E:$E,$B44)</f>
        <v>#NAME?</v>
      </c>
      <c r="CP50" s="44" t="e">
        <f aca="false">_xlfn.sumifs(Eventos!$G:$G,Eventos!$F:$F,CP$1,Eventos!$D:$D,$B50,Eventos!$E:$E,$B44)</f>
        <v>#NAME?</v>
      </c>
      <c r="CQ50" s="44" t="e">
        <f aca="false">_xlfn.sumifs(Eventos!$G:$G,Eventos!$F:$F,CQ$1,Eventos!$D:$D,$B50,Eventos!$E:$E,$B44)</f>
        <v>#NAME?</v>
      </c>
      <c r="CR50" s="44" t="e">
        <f aca="false">_xlfn.sumifs(Eventos!$G:$G,Eventos!$F:$F,CR$1,Eventos!$D:$D,$B50,Eventos!$E:$E,$B44)</f>
        <v>#NAME?</v>
      </c>
      <c r="CS50" s="44" t="e">
        <f aca="false">_xlfn.sumifs(Eventos!$G:$G,Eventos!$F:$F,CS$1,Eventos!$D:$D,$B50,Eventos!$E:$E,$B44)</f>
        <v>#NAME?</v>
      </c>
      <c r="CT50" s="44" t="e">
        <f aca="false">_xlfn.sumifs(Eventos!$G:$G,Eventos!$F:$F,CT$1,Eventos!$D:$D,$B50,Eventos!$E:$E,$B44)</f>
        <v>#NAME?</v>
      </c>
    </row>
    <row r="51" customFormat="false" ht="15" hidden="false" customHeight="true" outlineLevel="1" collapsed="false">
      <c r="A51" s="43" t="s">
        <v>45</v>
      </c>
      <c r="B51" s="43" t="s">
        <v>46</v>
      </c>
      <c r="C51" s="44" t="e">
        <f aca="false">_xlfn.sumifs(Eventos!$G:$G,Eventos!$F:$F,C$1,Eventos!$D:$D,$B51,Eventos!$E:$E,$B44)</f>
        <v>#NAME?</v>
      </c>
      <c r="D51" s="44" t="e">
        <f aca="false">_xlfn.sumifs(Eventos!$G:$G,Eventos!$F:$F,D$1,Eventos!$D:$D,$B51,Eventos!$E:$E,$B44)</f>
        <v>#NAME?</v>
      </c>
      <c r="E51" s="44" t="e">
        <f aca="false">_xlfn.sumifs(Eventos!$G:$G,Eventos!$F:$F,E$1,Eventos!$D:$D,$B51,Eventos!$E:$E,$B44)</f>
        <v>#NAME?</v>
      </c>
      <c r="F51" s="44" t="e">
        <f aca="false">_xlfn.sumifs(Eventos!$G:$G,Eventos!$F:$F,F$1,Eventos!$D:$D,$B51,Eventos!$E:$E,$B44)</f>
        <v>#NAME?</v>
      </c>
      <c r="G51" s="44" t="e">
        <f aca="false">_xlfn.sumifs(Eventos!$G:$G,Eventos!$F:$F,G$1,Eventos!$D:$D,$B51,Eventos!$E:$E,$B44)</f>
        <v>#NAME?</v>
      </c>
      <c r="H51" s="44" t="e">
        <f aca="false">_xlfn.sumifs(Eventos!$G:$G,Eventos!$F:$F,H$1,Eventos!$D:$D,$B51,Eventos!$E:$E,$B44)</f>
        <v>#NAME?</v>
      </c>
      <c r="I51" s="44" t="e">
        <f aca="false">_xlfn.sumifs(Eventos!$G:$G,Eventos!$F:$F,I$1,Eventos!$D:$D,$B51,Eventos!$E:$E,$B44)</f>
        <v>#NAME?</v>
      </c>
      <c r="J51" s="44" t="e">
        <f aca="false">_xlfn.sumifs(Eventos!$G:$G,Eventos!$F:$F,J$1,Eventos!$D:$D,$B51,Eventos!$E:$E,$B44)</f>
        <v>#NAME?</v>
      </c>
      <c r="K51" s="44" t="e">
        <f aca="false">_xlfn.sumifs(Eventos!$G:$G,Eventos!$F:$F,K$1,Eventos!$D:$D,$B51,Eventos!$E:$E,$B44)</f>
        <v>#NAME?</v>
      </c>
      <c r="L51" s="44" t="e">
        <f aca="false">_xlfn.sumifs(Eventos!$G:$G,Eventos!$F:$F,L$1,Eventos!$D:$D,$B51,Eventos!$E:$E,$B44)</f>
        <v>#NAME?</v>
      </c>
      <c r="M51" s="44" t="e">
        <f aca="false">_xlfn.sumifs(Eventos!$G:$G,Eventos!$F:$F,M$1,Eventos!$D:$D,$B51,Eventos!$E:$E,$B44)</f>
        <v>#NAME?</v>
      </c>
      <c r="N51" s="44" t="e">
        <f aca="false">_xlfn.sumifs(Eventos!$G:$G,Eventos!$F:$F,N$1,Eventos!$D:$D,$B51,Eventos!$E:$E,$B44)</f>
        <v>#NAME?</v>
      </c>
      <c r="O51" s="44" t="e">
        <f aca="false">_xlfn.sumifs(Eventos!$G:$G,Eventos!$F:$F,O$1,Eventos!$D:$D,$B51,Eventos!$E:$E,$B44)</f>
        <v>#NAME?</v>
      </c>
      <c r="P51" s="44" t="e">
        <f aca="false">_xlfn.sumifs(Eventos!$G:$G,Eventos!$F:$F,P$1,Eventos!$D:$D,$B51,Eventos!$E:$E,$B44)</f>
        <v>#NAME?</v>
      </c>
      <c r="Q51" s="44" t="e">
        <f aca="false">_xlfn.sumifs(Eventos!$G:$G,Eventos!$F:$F,Q$1,Eventos!$D:$D,$B51,Eventos!$E:$E,$B44)</f>
        <v>#NAME?</v>
      </c>
      <c r="R51" s="44" t="e">
        <f aca="false">_xlfn.sumifs(Eventos!$G:$G,Eventos!$F:$F,R$1,Eventos!$D:$D,$B51,Eventos!$E:$E,$B44)</f>
        <v>#NAME?</v>
      </c>
      <c r="S51" s="44" t="e">
        <f aca="false">_xlfn.sumifs(Eventos!$G:$G,Eventos!$F:$F,S$1,Eventos!$D:$D,$B51,Eventos!$E:$E,$B44)</f>
        <v>#NAME?</v>
      </c>
      <c r="T51" s="44" t="e">
        <f aca="false">_xlfn.sumifs(Eventos!$G:$G,Eventos!$F:$F,T$1,Eventos!$D:$D,$B51,Eventos!$E:$E,$B44)</f>
        <v>#NAME?</v>
      </c>
      <c r="U51" s="44" t="e">
        <f aca="false">_xlfn.sumifs(Eventos!$G:$G,Eventos!$F:$F,U$1,Eventos!$D:$D,$B51,Eventos!$E:$E,$B44)</f>
        <v>#NAME?</v>
      </c>
      <c r="V51" s="44" t="e">
        <f aca="false">_xlfn.sumifs(Eventos!$G:$G,Eventos!$F:$F,V$1,Eventos!$D:$D,$B51,Eventos!$E:$E,$B44)</f>
        <v>#NAME?</v>
      </c>
      <c r="W51" s="44" t="e">
        <f aca="false">_xlfn.sumifs(Eventos!$G:$G,Eventos!$F:$F,W$1,Eventos!$D:$D,$B51,Eventos!$E:$E,$B44)</f>
        <v>#NAME?</v>
      </c>
      <c r="X51" s="44" t="e">
        <f aca="false">_xlfn.sumifs(Eventos!$G:$G,Eventos!$F:$F,X$1,Eventos!$D:$D,$B51,Eventos!$E:$E,$B44)</f>
        <v>#NAME?</v>
      </c>
      <c r="Y51" s="44" t="e">
        <f aca="false">_xlfn.sumifs(Eventos!$G:$G,Eventos!$F:$F,Y$1,Eventos!$D:$D,$B51,Eventos!$E:$E,$B44)</f>
        <v>#NAME?</v>
      </c>
      <c r="Z51" s="44" t="e">
        <f aca="false">_xlfn.sumifs(Eventos!$G:$G,Eventos!$F:$F,Z$1,Eventos!$D:$D,$B51,Eventos!$E:$E,$B44)</f>
        <v>#NAME?</v>
      </c>
      <c r="AA51" s="44" t="e">
        <f aca="false">_xlfn.sumifs(Eventos!$G:$G,Eventos!$F:$F,AA$1,Eventos!$D:$D,$B51,Eventos!$E:$E,$B44)</f>
        <v>#NAME?</v>
      </c>
      <c r="AB51" s="44" t="e">
        <f aca="false">_xlfn.sumifs(Eventos!$G:$G,Eventos!$F:$F,AB$1,Eventos!$D:$D,$B51,Eventos!$E:$E,$B44)</f>
        <v>#NAME?</v>
      </c>
      <c r="AC51" s="44" t="e">
        <f aca="false">_xlfn.sumifs(Eventos!$G:$G,Eventos!$F:$F,AC$1,Eventos!$D:$D,$B51,Eventos!$E:$E,$B44)</f>
        <v>#NAME?</v>
      </c>
      <c r="AD51" s="44" t="e">
        <f aca="false">_xlfn.sumifs(Eventos!$G:$G,Eventos!$F:$F,AD$1,Eventos!$D:$D,$B51,Eventos!$E:$E,$B44)</f>
        <v>#NAME?</v>
      </c>
      <c r="AE51" s="44" t="e">
        <f aca="false">_xlfn.sumifs(Eventos!$G:$G,Eventos!$F:$F,AE$1,Eventos!$D:$D,$B51,Eventos!$E:$E,$B44)</f>
        <v>#NAME?</v>
      </c>
      <c r="AF51" s="44" t="e">
        <f aca="false">_xlfn.sumifs(Eventos!$G:$G,Eventos!$F:$F,AF$1,Eventos!$D:$D,$B51,Eventos!$E:$E,$B44)</f>
        <v>#NAME?</v>
      </c>
      <c r="AG51" s="44" t="e">
        <f aca="false">_xlfn.sumifs(Eventos!$G:$G,Eventos!$F:$F,AG$1,Eventos!$D:$D,$B51,Eventos!$E:$E,$B44)</f>
        <v>#NAME?</v>
      </c>
      <c r="AH51" s="44" t="e">
        <f aca="false">_xlfn.sumifs(Eventos!$G:$G,Eventos!$F:$F,AH$1,Eventos!$D:$D,$B51,Eventos!$E:$E,$B44)</f>
        <v>#NAME?</v>
      </c>
      <c r="AI51" s="44" t="e">
        <f aca="false">_xlfn.sumifs(Eventos!$G:$G,Eventos!$F:$F,AI$1,Eventos!$D:$D,$B51,Eventos!$E:$E,$B44)</f>
        <v>#NAME?</v>
      </c>
      <c r="AJ51" s="44" t="e">
        <f aca="false">_xlfn.sumifs(Eventos!$G:$G,Eventos!$F:$F,AJ$1,Eventos!$D:$D,$B51,Eventos!$E:$E,$B44)</f>
        <v>#NAME?</v>
      </c>
      <c r="AK51" s="44" t="e">
        <f aca="false">_xlfn.sumifs(Eventos!$G:$G,Eventos!$F:$F,AK$1,Eventos!$D:$D,$B51,Eventos!$E:$E,$B44)</f>
        <v>#NAME?</v>
      </c>
      <c r="AL51" s="44" t="e">
        <f aca="false">_xlfn.sumifs(Eventos!$G:$G,Eventos!$F:$F,AL$1,Eventos!$D:$D,$B51,Eventos!$E:$E,$B44)</f>
        <v>#NAME?</v>
      </c>
      <c r="AM51" s="44" t="e">
        <f aca="false">_xlfn.sumifs(Eventos!$G:$G,Eventos!$F:$F,AM$1,Eventos!$D:$D,$B51,Eventos!$E:$E,$B44)</f>
        <v>#NAME?</v>
      </c>
      <c r="AN51" s="44" t="e">
        <f aca="false">_xlfn.sumifs(Eventos!$G:$G,Eventos!$F:$F,AN$1,Eventos!$D:$D,$B51,Eventos!$E:$E,$B44)</f>
        <v>#NAME?</v>
      </c>
      <c r="AO51" s="44" t="e">
        <f aca="false">_xlfn.sumifs(Eventos!$G:$G,Eventos!$F:$F,AO$1,Eventos!$D:$D,$B51,Eventos!$E:$E,$B44)</f>
        <v>#NAME?</v>
      </c>
      <c r="AP51" s="44" t="e">
        <f aca="false">_xlfn.sumifs(Eventos!$G:$G,Eventos!$F:$F,AP$1,Eventos!$D:$D,$B51,Eventos!$E:$E,$B44)</f>
        <v>#NAME?</v>
      </c>
      <c r="AQ51" s="44" t="e">
        <f aca="false">_xlfn.sumifs(Eventos!$G:$G,Eventos!$F:$F,AQ$1,Eventos!$D:$D,$B51,Eventos!$E:$E,$B44)</f>
        <v>#NAME?</v>
      </c>
      <c r="AR51" s="44" t="e">
        <f aca="false">_xlfn.sumifs(Eventos!$G:$G,Eventos!$F:$F,AR$1,Eventos!$D:$D,$B51,Eventos!$E:$E,$B44)</f>
        <v>#NAME?</v>
      </c>
      <c r="AS51" s="44" t="e">
        <f aca="false">_xlfn.sumifs(Eventos!$G:$G,Eventos!$F:$F,AS$1,Eventos!$D:$D,$B51,Eventos!$E:$E,$B44)</f>
        <v>#NAME?</v>
      </c>
      <c r="AT51" s="44" t="e">
        <f aca="false">_xlfn.sumifs(Eventos!$G:$G,Eventos!$F:$F,AT$1,Eventos!$D:$D,$B51,Eventos!$E:$E,$B44)</f>
        <v>#NAME?</v>
      </c>
      <c r="AU51" s="44" t="e">
        <f aca="false">_xlfn.sumifs(Eventos!$G:$G,Eventos!$F:$F,AU$1,Eventos!$D:$D,$B51,Eventos!$E:$E,$B44)</f>
        <v>#NAME?</v>
      </c>
      <c r="AV51" s="44" t="e">
        <f aca="false">_xlfn.sumifs(Eventos!$G:$G,Eventos!$F:$F,AV$1,Eventos!$D:$D,$B51,Eventos!$E:$E,$B44)</f>
        <v>#NAME?</v>
      </c>
      <c r="AW51" s="44" t="e">
        <f aca="false">_xlfn.sumifs(Eventos!$G:$G,Eventos!$F:$F,AW$1,Eventos!$D:$D,$B51,Eventos!$E:$E,$B44)</f>
        <v>#NAME?</v>
      </c>
      <c r="AX51" s="44" t="e">
        <f aca="false">_xlfn.sumifs(Eventos!$G:$G,Eventos!$F:$F,AX$1,Eventos!$D:$D,$B51,Eventos!$E:$E,$B44)</f>
        <v>#NAME?</v>
      </c>
      <c r="AY51" s="44" t="e">
        <f aca="false">_xlfn.sumifs(Eventos!$G:$G,Eventos!$F:$F,AY$1,Eventos!$D:$D,$B51,Eventos!$E:$E,$B44)</f>
        <v>#NAME?</v>
      </c>
      <c r="AZ51" s="44" t="e">
        <f aca="false">_xlfn.sumifs(Eventos!$G:$G,Eventos!$F:$F,AZ$1,Eventos!$D:$D,$B51,Eventos!$E:$E,$B44)</f>
        <v>#NAME?</v>
      </c>
      <c r="BA51" s="44" t="e">
        <f aca="false">_xlfn.sumifs(Eventos!$G:$G,Eventos!$F:$F,BA$1,Eventos!$D:$D,$B51,Eventos!$E:$E,$B44)</f>
        <v>#NAME?</v>
      </c>
      <c r="BB51" s="44" t="e">
        <f aca="false">_xlfn.sumifs(Eventos!$G:$G,Eventos!$F:$F,BB$1,Eventos!$D:$D,$B51,Eventos!$E:$E,$B44)</f>
        <v>#NAME?</v>
      </c>
      <c r="BC51" s="44" t="e">
        <f aca="false">_xlfn.sumifs(Eventos!$G:$G,Eventos!$F:$F,BC$1,Eventos!$D:$D,$B51,Eventos!$E:$E,$B44)</f>
        <v>#NAME?</v>
      </c>
      <c r="BD51" s="44" t="e">
        <f aca="false">_xlfn.sumifs(Eventos!$G:$G,Eventos!$F:$F,BD$1,Eventos!$D:$D,$B51,Eventos!$E:$E,$B44)</f>
        <v>#NAME?</v>
      </c>
      <c r="BE51" s="44" t="e">
        <f aca="false">_xlfn.sumifs(Eventos!$G:$G,Eventos!$F:$F,BE$1,Eventos!$D:$D,$B51,Eventos!$E:$E,$B44)</f>
        <v>#NAME?</v>
      </c>
      <c r="BF51" s="44" t="e">
        <f aca="false">_xlfn.sumifs(Eventos!$G:$G,Eventos!$F:$F,BF$1,Eventos!$D:$D,$B51,Eventos!$E:$E,$B44)</f>
        <v>#NAME?</v>
      </c>
      <c r="BG51" s="44" t="e">
        <f aca="false">_xlfn.sumifs(Eventos!$G:$G,Eventos!$F:$F,BG$1,Eventos!$D:$D,$B51,Eventos!$E:$E,$B44)</f>
        <v>#NAME?</v>
      </c>
      <c r="BH51" s="44" t="e">
        <f aca="false">_xlfn.sumifs(Eventos!$G:$G,Eventos!$F:$F,BH$1,Eventos!$D:$D,$B51,Eventos!$E:$E,$B44)</f>
        <v>#NAME?</v>
      </c>
      <c r="BI51" s="44" t="e">
        <f aca="false">_xlfn.sumifs(Eventos!$G:$G,Eventos!$F:$F,BI$1,Eventos!$D:$D,$B51,Eventos!$E:$E,$B44)</f>
        <v>#NAME?</v>
      </c>
      <c r="BJ51" s="44" t="e">
        <f aca="false">_xlfn.sumifs(Eventos!$G:$G,Eventos!$F:$F,BJ$1,Eventos!$D:$D,$B51,Eventos!$E:$E,$B44)</f>
        <v>#NAME?</v>
      </c>
      <c r="BK51" s="44" t="e">
        <f aca="false">_xlfn.sumifs(Eventos!$G:$G,Eventos!$F:$F,BK$1,Eventos!$D:$D,$B51,Eventos!$E:$E,$B44)</f>
        <v>#NAME?</v>
      </c>
      <c r="BL51" s="44" t="e">
        <f aca="false">_xlfn.sumifs(Eventos!$G:$G,Eventos!$F:$F,BL$1,Eventos!$D:$D,$B51,Eventos!$E:$E,$B44)</f>
        <v>#NAME?</v>
      </c>
      <c r="BM51" s="44" t="e">
        <f aca="false">_xlfn.sumifs(Eventos!$G:$G,Eventos!$F:$F,BM$1,Eventos!$D:$D,$B51,Eventos!$E:$E,$B44)</f>
        <v>#NAME?</v>
      </c>
      <c r="BN51" s="44" t="e">
        <f aca="false">_xlfn.sumifs(Eventos!$G:$G,Eventos!$F:$F,BN$1,Eventos!$D:$D,$B51,Eventos!$E:$E,$B44)</f>
        <v>#NAME?</v>
      </c>
      <c r="BO51" s="44" t="e">
        <f aca="false">_xlfn.sumifs(Eventos!$G:$G,Eventos!$F:$F,BO$1,Eventos!$D:$D,$B51,Eventos!$E:$E,$B44)</f>
        <v>#NAME?</v>
      </c>
      <c r="BP51" s="44" t="e">
        <f aca="false">_xlfn.sumifs(Eventos!$G:$G,Eventos!$F:$F,BP$1,Eventos!$D:$D,$B51,Eventos!$E:$E,$B44)</f>
        <v>#NAME?</v>
      </c>
      <c r="BQ51" s="44" t="e">
        <f aca="false">_xlfn.sumifs(Eventos!$G:$G,Eventos!$F:$F,BQ$1,Eventos!$D:$D,$B51,Eventos!$E:$E,$B44)</f>
        <v>#NAME?</v>
      </c>
      <c r="BR51" s="44" t="e">
        <f aca="false">_xlfn.sumifs(Eventos!$G:$G,Eventos!$F:$F,BR$1,Eventos!$D:$D,$B51,Eventos!$E:$E,$B44)</f>
        <v>#NAME?</v>
      </c>
      <c r="BS51" s="44" t="e">
        <f aca="false">_xlfn.sumifs(Eventos!$G:$G,Eventos!$F:$F,BS$1,Eventos!$D:$D,$B51,Eventos!$E:$E,$B44)</f>
        <v>#NAME?</v>
      </c>
      <c r="BT51" s="44" t="e">
        <f aca="false">_xlfn.sumifs(Eventos!$G:$G,Eventos!$F:$F,BT$1,Eventos!$D:$D,$B51,Eventos!$E:$E,$B44)</f>
        <v>#NAME?</v>
      </c>
      <c r="BU51" s="44" t="e">
        <f aca="false">_xlfn.sumifs(Eventos!$G:$G,Eventos!$F:$F,BU$1,Eventos!$D:$D,$B51,Eventos!$E:$E,$B44)</f>
        <v>#NAME?</v>
      </c>
      <c r="BV51" s="44" t="e">
        <f aca="false">_xlfn.sumifs(Eventos!$G:$G,Eventos!$F:$F,BV$1,Eventos!$D:$D,$B51,Eventos!$E:$E,$B44)</f>
        <v>#NAME?</v>
      </c>
      <c r="BW51" s="44" t="e">
        <f aca="false">_xlfn.sumifs(Eventos!$G:$G,Eventos!$F:$F,BW$1,Eventos!$D:$D,$B51,Eventos!$E:$E,$B44)</f>
        <v>#NAME?</v>
      </c>
      <c r="BX51" s="44" t="e">
        <f aca="false">_xlfn.sumifs(Eventos!$G:$G,Eventos!$F:$F,BX$1,Eventos!$D:$D,$B51,Eventos!$E:$E,$B44)</f>
        <v>#NAME?</v>
      </c>
      <c r="BY51" s="44" t="e">
        <f aca="false">_xlfn.sumifs(Eventos!$G:$G,Eventos!$F:$F,BY$1,Eventos!$D:$D,$B51,Eventos!$E:$E,$B44)</f>
        <v>#NAME?</v>
      </c>
      <c r="BZ51" s="44" t="e">
        <f aca="false">_xlfn.sumifs(Eventos!$G:$G,Eventos!$F:$F,BZ$1,Eventos!$D:$D,$B51,Eventos!$E:$E,$B44)</f>
        <v>#NAME?</v>
      </c>
      <c r="CA51" s="44" t="e">
        <f aca="false">_xlfn.sumifs(Eventos!$G:$G,Eventos!$F:$F,CA$1,Eventos!$D:$D,$B51,Eventos!$E:$E,$B44)</f>
        <v>#NAME?</v>
      </c>
      <c r="CB51" s="44" t="e">
        <f aca="false">_xlfn.sumifs(Eventos!$G:$G,Eventos!$F:$F,CB$1,Eventos!$D:$D,$B51,Eventos!$E:$E,$B44)</f>
        <v>#NAME?</v>
      </c>
      <c r="CC51" s="44" t="e">
        <f aca="false">_xlfn.sumifs(Eventos!$G:$G,Eventos!$F:$F,CC$1,Eventos!$D:$D,$B51,Eventos!$E:$E,$B44)</f>
        <v>#NAME?</v>
      </c>
      <c r="CD51" s="44" t="e">
        <f aca="false">_xlfn.sumifs(Eventos!$G:$G,Eventos!$F:$F,CD$1,Eventos!$D:$D,$B51,Eventos!$E:$E,$B44)</f>
        <v>#NAME?</v>
      </c>
      <c r="CE51" s="44" t="e">
        <f aca="false">_xlfn.sumifs(Eventos!$G:$G,Eventos!$F:$F,CE$1,Eventos!$D:$D,$B51,Eventos!$E:$E,$B44)</f>
        <v>#NAME?</v>
      </c>
      <c r="CF51" s="44" t="e">
        <f aca="false">_xlfn.sumifs(Eventos!$G:$G,Eventos!$F:$F,CF$1,Eventos!$D:$D,$B51,Eventos!$E:$E,$B44)</f>
        <v>#NAME?</v>
      </c>
      <c r="CG51" s="44" t="e">
        <f aca="false">_xlfn.sumifs(Eventos!$G:$G,Eventos!$F:$F,CG$1,Eventos!$D:$D,$B51,Eventos!$E:$E,$B44)</f>
        <v>#NAME?</v>
      </c>
      <c r="CH51" s="44" t="e">
        <f aca="false">_xlfn.sumifs(Eventos!$G:$G,Eventos!$F:$F,CH$1,Eventos!$D:$D,$B51,Eventos!$E:$E,$B44)</f>
        <v>#NAME?</v>
      </c>
      <c r="CI51" s="44" t="e">
        <f aca="false">_xlfn.sumifs(Eventos!$G:$G,Eventos!$F:$F,CI$1,Eventos!$D:$D,$B51,Eventos!$E:$E,$B44)</f>
        <v>#NAME?</v>
      </c>
      <c r="CJ51" s="44" t="e">
        <f aca="false">_xlfn.sumifs(Eventos!$G:$G,Eventos!$F:$F,CJ$1,Eventos!$D:$D,$B51,Eventos!$E:$E,$B44)</f>
        <v>#NAME?</v>
      </c>
      <c r="CK51" s="44" t="e">
        <f aca="false">_xlfn.sumifs(Eventos!$G:$G,Eventos!$F:$F,CK$1,Eventos!$D:$D,$B51,Eventos!$E:$E,$B44)</f>
        <v>#NAME?</v>
      </c>
      <c r="CL51" s="44" t="e">
        <f aca="false">_xlfn.sumifs(Eventos!$G:$G,Eventos!$F:$F,CL$1,Eventos!$D:$D,$B51,Eventos!$E:$E,$B44)</f>
        <v>#NAME?</v>
      </c>
      <c r="CM51" s="44" t="e">
        <f aca="false">_xlfn.sumifs(Eventos!$G:$G,Eventos!$F:$F,CM$1,Eventos!$D:$D,$B51,Eventos!$E:$E,$B44)</f>
        <v>#NAME?</v>
      </c>
      <c r="CN51" s="44" t="e">
        <f aca="false">_xlfn.sumifs(Eventos!$G:$G,Eventos!$F:$F,CN$1,Eventos!$D:$D,$B51,Eventos!$E:$E,$B44)</f>
        <v>#NAME?</v>
      </c>
      <c r="CO51" s="44" t="e">
        <f aca="false">_xlfn.sumifs(Eventos!$G:$G,Eventos!$F:$F,CO$1,Eventos!$D:$D,$B51,Eventos!$E:$E,$B44)</f>
        <v>#NAME?</v>
      </c>
      <c r="CP51" s="44" t="e">
        <f aca="false">_xlfn.sumifs(Eventos!$G:$G,Eventos!$F:$F,CP$1,Eventos!$D:$D,$B51,Eventos!$E:$E,$B44)</f>
        <v>#NAME?</v>
      </c>
      <c r="CQ51" s="44" t="e">
        <f aca="false">_xlfn.sumifs(Eventos!$G:$G,Eventos!$F:$F,CQ$1,Eventos!$D:$D,$B51,Eventos!$E:$E,$B44)</f>
        <v>#NAME?</v>
      </c>
      <c r="CR51" s="44" t="e">
        <f aca="false">_xlfn.sumifs(Eventos!$G:$G,Eventos!$F:$F,CR$1,Eventos!$D:$D,$B51,Eventos!$E:$E,$B44)</f>
        <v>#NAME?</v>
      </c>
      <c r="CS51" s="44" t="e">
        <f aca="false">_xlfn.sumifs(Eventos!$G:$G,Eventos!$F:$F,CS$1,Eventos!$D:$D,$B51,Eventos!$E:$E,$B44)</f>
        <v>#NAME?</v>
      </c>
      <c r="CT51" s="44" t="e">
        <f aca="false">_xlfn.sumifs(Eventos!$G:$G,Eventos!$F:$F,CT$1,Eventos!$D:$D,$B51,Eventos!$E:$E,$B44)</f>
        <v>#NAME?</v>
      </c>
    </row>
    <row r="52" customFormat="false" ht="15" hidden="false" customHeight="true" outlineLevel="0" collapsed="false">
      <c r="A52" s="45" t="s">
        <v>47</v>
      </c>
      <c r="B52" s="45" t="s">
        <v>31</v>
      </c>
      <c r="C52" s="46" t="e">
        <f aca="false">SUM(C44:C51)</f>
        <v>#NAME?</v>
      </c>
      <c r="D52" s="46" t="e">
        <f aca="false">SUM(D44:D51)</f>
        <v>#NAME?</v>
      </c>
      <c r="E52" s="46" t="e">
        <f aca="false">SUM(E44:E51)</f>
        <v>#NAME?</v>
      </c>
      <c r="F52" s="46" t="e">
        <f aca="false">SUM(F44:F51)</f>
        <v>#NAME?</v>
      </c>
      <c r="G52" s="46" t="e">
        <f aca="false">SUM(G44:G51)</f>
        <v>#NAME?</v>
      </c>
      <c r="H52" s="46" t="e">
        <f aca="false">SUM(H44:H51)</f>
        <v>#NAME?</v>
      </c>
      <c r="I52" s="46" t="e">
        <f aca="false">SUM(I44:I51)</f>
        <v>#NAME?</v>
      </c>
      <c r="J52" s="46" t="e">
        <f aca="false">SUM(J44:J51)</f>
        <v>#NAME?</v>
      </c>
      <c r="K52" s="46" t="e">
        <f aca="false">SUM(K44:K51)</f>
        <v>#NAME?</v>
      </c>
      <c r="L52" s="46" t="e">
        <f aca="false">SUM(L44:L51)</f>
        <v>#NAME?</v>
      </c>
      <c r="M52" s="46" t="e">
        <f aca="false">SUM(M44:M51)</f>
        <v>#NAME?</v>
      </c>
      <c r="N52" s="46" t="e">
        <f aca="false">SUM(N44:N51)</f>
        <v>#NAME?</v>
      </c>
      <c r="O52" s="46" t="e">
        <f aca="false">SUM(O44:O51)</f>
        <v>#NAME?</v>
      </c>
      <c r="P52" s="46" t="e">
        <f aca="false">SUM(P44:P51)</f>
        <v>#NAME?</v>
      </c>
      <c r="Q52" s="46" t="e">
        <f aca="false">SUM(Q44:Q51)</f>
        <v>#NAME?</v>
      </c>
      <c r="R52" s="46" t="e">
        <f aca="false">SUM(R44:R51)</f>
        <v>#NAME?</v>
      </c>
      <c r="S52" s="46" t="e">
        <f aca="false">SUM(S44:S51)</f>
        <v>#NAME?</v>
      </c>
      <c r="T52" s="46" t="e">
        <f aca="false">SUM(T44:T51)</f>
        <v>#NAME?</v>
      </c>
      <c r="U52" s="46" t="e">
        <f aca="false">SUM(U44:U51)</f>
        <v>#NAME?</v>
      </c>
      <c r="V52" s="46" t="e">
        <f aca="false">SUM(V44:V51)</f>
        <v>#NAME?</v>
      </c>
      <c r="W52" s="46" t="e">
        <f aca="false">SUM(W44:W51)</f>
        <v>#NAME?</v>
      </c>
      <c r="X52" s="46" t="e">
        <f aca="false">SUM(X44:X51)</f>
        <v>#NAME?</v>
      </c>
      <c r="Y52" s="46" t="e">
        <f aca="false">SUM(Y44:Y51)</f>
        <v>#NAME?</v>
      </c>
      <c r="Z52" s="46" t="e">
        <f aca="false">SUM(Z44:Z51)</f>
        <v>#NAME?</v>
      </c>
      <c r="AA52" s="46" t="e">
        <f aca="false">SUM(AA44:AA51)</f>
        <v>#NAME?</v>
      </c>
      <c r="AB52" s="46" t="e">
        <f aca="false">SUM(AB44:AB51)</f>
        <v>#NAME?</v>
      </c>
      <c r="AC52" s="46" t="e">
        <f aca="false">SUM(AC44:AC51)</f>
        <v>#NAME?</v>
      </c>
      <c r="AD52" s="46" t="e">
        <f aca="false">SUM(AD44:AD51)</f>
        <v>#NAME?</v>
      </c>
      <c r="AE52" s="46" t="e">
        <f aca="false">SUM(AE44:AE51)</f>
        <v>#NAME?</v>
      </c>
      <c r="AF52" s="46" t="e">
        <f aca="false">SUM(AF44:AF51)</f>
        <v>#NAME?</v>
      </c>
      <c r="AG52" s="46" t="e">
        <f aca="false">SUM(AG44:AG51)</f>
        <v>#NAME?</v>
      </c>
      <c r="AH52" s="46" t="e">
        <f aca="false">SUM(AH44:AH51)</f>
        <v>#NAME?</v>
      </c>
      <c r="AI52" s="46" t="e">
        <f aca="false">SUM(AI44:AI51)</f>
        <v>#NAME?</v>
      </c>
      <c r="AJ52" s="46" t="e">
        <f aca="false">SUM(AJ44:AJ51)</f>
        <v>#NAME?</v>
      </c>
      <c r="AK52" s="46" t="e">
        <f aca="false">SUM(AK44:AK51)</f>
        <v>#NAME?</v>
      </c>
      <c r="AL52" s="46" t="e">
        <f aca="false">SUM(AL44:AL51)</f>
        <v>#NAME?</v>
      </c>
      <c r="AM52" s="46" t="e">
        <f aca="false">SUM(AM44:AM51)</f>
        <v>#NAME?</v>
      </c>
      <c r="AN52" s="46" t="e">
        <f aca="false">SUM(AN44:AN51)</f>
        <v>#NAME?</v>
      </c>
      <c r="AO52" s="46" t="e">
        <f aca="false">SUM(AO44:AO51)</f>
        <v>#NAME?</v>
      </c>
      <c r="AP52" s="46" t="e">
        <f aca="false">SUM(AP44:AP51)</f>
        <v>#NAME?</v>
      </c>
      <c r="AQ52" s="46" t="e">
        <f aca="false">SUM(AQ44:AQ51)</f>
        <v>#NAME?</v>
      </c>
      <c r="AR52" s="46" t="e">
        <f aca="false">SUM(AR44:AR51)</f>
        <v>#NAME?</v>
      </c>
      <c r="AS52" s="46" t="e">
        <f aca="false">SUM(AS44:AS51)</f>
        <v>#NAME?</v>
      </c>
      <c r="AT52" s="46" t="e">
        <f aca="false">SUM(AT44:AT51)</f>
        <v>#NAME?</v>
      </c>
      <c r="AU52" s="46" t="e">
        <f aca="false">SUM(AU44:AU51)</f>
        <v>#NAME?</v>
      </c>
      <c r="AV52" s="46" t="e">
        <f aca="false">SUM(AV44:AV51)</f>
        <v>#NAME?</v>
      </c>
      <c r="AW52" s="46" t="e">
        <f aca="false">SUM(AW44:AW51)</f>
        <v>#NAME?</v>
      </c>
      <c r="AX52" s="46" t="e">
        <f aca="false">SUM(AX44:AX51)</f>
        <v>#NAME?</v>
      </c>
      <c r="AY52" s="46" t="e">
        <f aca="false">SUM(AY44:AY51)</f>
        <v>#NAME?</v>
      </c>
      <c r="AZ52" s="46" t="e">
        <f aca="false">SUM(AZ44:AZ51)</f>
        <v>#NAME?</v>
      </c>
      <c r="BA52" s="46" t="e">
        <f aca="false">SUM(BA44:BA51)</f>
        <v>#NAME?</v>
      </c>
      <c r="BB52" s="46" t="e">
        <f aca="false">SUM(BB44:BB51)</f>
        <v>#NAME?</v>
      </c>
      <c r="BC52" s="46" t="e">
        <f aca="false">SUM(BC44:BC51)</f>
        <v>#NAME?</v>
      </c>
      <c r="BD52" s="46" t="e">
        <f aca="false">SUM(BD44:BD51)</f>
        <v>#NAME?</v>
      </c>
      <c r="BE52" s="46" t="e">
        <f aca="false">SUM(BE44:BE51)</f>
        <v>#NAME?</v>
      </c>
      <c r="BF52" s="46" t="e">
        <f aca="false">SUM(BF44:BF51)</f>
        <v>#NAME?</v>
      </c>
      <c r="BG52" s="46" t="e">
        <f aca="false">SUM(BG44:BG51)</f>
        <v>#NAME?</v>
      </c>
      <c r="BH52" s="46" t="e">
        <f aca="false">SUM(BH44:BH51)</f>
        <v>#NAME?</v>
      </c>
      <c r="BI52" s="46" t="e">
        <f aca="false">SUM(BI44:BI51)</f>
        <v>#NAME?</v>
      </c>
      <c r="BJ52" s="46" t="e">
        <f aca="false">SUM(BJ44:BJ51)</f>
        <v>#NAME?</v>
      </c>
      <c r="BK52" s="46" t="e">
        <f aca="false">SUM(BK44:BK51)</f>
        <v>#NAME?</v>
      </c>
      <c r="BL52" s="46" t="e">
        <f aca="false">SUM(BL44:BL51)</f>
        <v>#NAME?</v>
      </c>
      <c r="BM52" s="46" t="e">
        <f aca="false">SUM(BM44:BM51)</f>
        <v>#NAME?</v>
      </c>
      <c r="BN52" s="46" t="e">
        <f aca="false">SUM(BN44:BN51)</f>
        <v>#NAME?</v>
      </c>
      <c r="BO52" s="46" t="e">
        <f aca="false">SUM(BO44:BO51)</f>
        <v>#NAME?</v>
      </c>
      <c r="BP52" s="46" t="e">
        <f aca="false">SUM(BP44:BP51)</f>
        <v>#NAME?</v>
      </c>
      <c r="BQ52" s="46" t="e">
        <f aca="false">SUM(BQ44:BQ51)</f>
        <v>#NAME?</v>
      </c>
      <c r="BR52" s="46" t="e">
        <f aca="false">SUM(BR44:BR51)</f>
        <v>#NAME?</v>
      </c>
      <c r="BS52" s="46" t="e">
        <f aca="false">SUM(BS44:BS51)</f>
        <v>#NAME?</v>
      </c>
      <c r="BT52" s="46" t="e">
        <f aca="false">SUM(BT44:BT51)</f>
        <v>#NAME?</v>
      </c>
      <c r="BU52" s="46" t="e">
        <f aca="false">SUM(BU44:BU51)</f>
        <v>#NAME?</v>
      </c>
      <c r="BV52" s="46" t="e">
        <f aca="false">SUM(BV44:BV51)</f>
        <v>#NAME?</v>
      </c>
      <c r="BW52" s="46" t="e">
        <f aca="false">SUM(BW44:BW51)</f>
        <v>#NAME?</v>
      </c>
      <c r="BX52" s="46" t="e">
        <f aca="false">SUM(BX44:BX51)</f>
        <v>#NAME?</v>
      </c>
      <c r="BY52" s="46" t="e">
        <f aca="false">SUM(BY44:BY51)</f>
        <v>#NAME?</v>
      </c>
      <c r="BZ52" s="46" t="e">
        <f aca="false">SUM(BZ44:BZ51)</f>
        <v>#NAME?</v>
      </c>
      <c r="CA52" s="46" t="e">
        <f aca="false">SUM(CA44:CA51)</f>
        <v>#NAME?</v>
      </c>
      <c r="CB52" s="46" t="e">
        <f aca="false">SUM(CB44:CB51)</f>
        <v>#NAME?</v>
      </c>
      <c r="CC52" s="46" t="e">
        <f aca="false">SUM(CC44:CC51)</f>
        <v>#NAME?</v>
      </c>
      <c r="CD52" s="46" t="e">
        <f aca="false">SUM(CD44:CD51)</f>
        <v>#NAME?</v>
      </c>
      <c r="CE52" s="46" t="e">
        <f aca="false">SUM(CE44:CE51)</f>
        <v>#NAME?</v>
      </c>
      <c r="CF52" s="46" t="e">
        <f aca="false">SUM(CF44:CF51)</f>
        <v>#NAME?</v>
      </c>
      <c r="CG52" s="46" t="e">
        <f aca="false">SUM(CG44:CG51)</f>
        <v>#NAME?</v>
      </c>
      <c r="CH52" s="46" t="e">
        <f aca="false">SUM(CH44:CH51)</f>
        <v>#NAME?</v>
      </c>
      <c r="CI52" s="46" t="e">
        <f aca="false">SUM(CI44:CI51)</f>
        <v>#NAME?</v>
      </c>
      <c r="CJ52" s="46" t="e">
        <f aca="false">SUM(CJ44:CJ51)</f>
        <v>#NAME?</v>
      </c>
      <c r="CK52" s="46" t="e">
        <f aca="false">SUM(CK44:CK51)</f>
        <v>#NAME?</v>
      </c>
      <c r="CL52" s="46" t="e">
        <f aca="false">SUM(CL44:CL51)</f>
        <v>#NAME?</v>
      </c>
      <c r="CM52" s="46" t="e">
        <f aca="false">SUM(CM44:CM51)</f>
        <v>#NAME?</v>
      </c>
      <c r="CN52" s="46" t="e">
        <f aca="false">SUM(CN44:CN51)</f>
        <v>#NAME?</v>
      </c>
      <c r="CO52" s="46" t="e">
        <f aca="false">SUM(CO44:CO51)</f>
        <v>#NAME?</v>
      </c>
      <c r="CP52" s="46" t="e">
        <f aca="false">SUM(CP44:CP51)</f>
        <v>#NAME?</v>
      </c>
      <c r="CQ52" s="46" t="e">
        <f aca="false">SUM(CQ44:CQ51)</f>
        <v>#NAME?</v>
      </c>
      <c r="CR52" s="46" t="e">
        <f aca="false">SUM(CR44:CR51)</f>
        <v>#NAME?</v>
      </c>
      <c r="CS52" s="46" t="e">
        <f aca="false">SUM(CS44:CS51)</f>
        <v>#NAME?</v>
      </c>
      <c r="CT52" s="46" t="e">
        <f aca="false">SUM(CT44:CT51)</f>
        <v>#NAME?</v>
      </c>
    </row>
    <row r="53" customFormat="false" ht="15" hidden="false" customHeight="true" outlineLevel="0" collapsed="false">
      <c r="A53" s="41" t="s">
        <v>48</v>
      </c>
      <c r="B53" s="41" t="s">
        <v>49</v>
      </c>
      <c r="C53" s="42" t="e">
        <f aca="false">C44+C50+C51</f>
        <v>#NAME?</v>
      </c>
      <c r="D53" s="42" t="e">
        <f aca="false">D44+D50+D51</f>
        <v>#NAME?</v>
      </c>
      <c r="E53" s="42" t="e">
        <f aca="false">E44+E50+E51</f>
        <v>#NAME?</v>
      </c>
      <c r="F53" s="42" t="e">
        <f aca="false">F44+F50+F51</f>
        <v>#NAME?</v>
      </c>
      <c r="G53" s="42" t="e">
        <f aca="false">G44+G50+G51</f>
        <v>#NAME?</v>
      </c>
      <c r="H53" s="42" t="e">
        <f aca="false">H44+H50+H51</f>
        <v>#NAME?</v>
      </c>
      <c r="I53" s="42" t="e">
        <f aca="false">I44+I50+I51</f>
        <v>#NAME?</v>
      </c>
      <c r="J53" s="42" t="e">
        <f aca="false">J44+J50+J51</f>
        <v>#NAME?</v>
      </c>
      <c r="K53" s="42" t="e">
        <f aca="false">K44+K50+K51</f>
        <v>#NAME?</v>
      </c>
      <c r="L53" s="42" t="e">
        <f aca="false">L44+L50+L51</f>
        <v>#NAME?</v>
      </c>
      <c r="M53" s="42" t="e">
        <f aca="false">M44+M50+M51</f>
        <v>#NAME?</v>
      </c>
      <c r="N53" s="42" t="e">
        <f aca="false">N44+N50+N51</f>
        <v>#NAME?</v>
      </c>
      <c r="O53" s="42" t="e">
        <f aca="false">O44+O50+O51</f>
        <v>#NAME?</v>
      </c>
      <c r="P53" s="42" t="e">
        <f aca="false">P44+P50+P51</f>
        <v>#NAME?</v>
      </c>
      <c r="Q53" s="42" t="e">
        <f aca="false">Q44+Q50+Q51</f>
        <v>#NAME?</v>
      </c>
      <c r="R53" s="42" t="e">
        <f aca="false">R44+R50+R51</f>
        <v>#NAME?</v>
      </c>
      <c r="S53" s="42" t="e">
        <f aca="false">S44+S50+S51</f>
        <v>#NAME?</v>
      </c>
      <c r="T53" s="42" t="e">
        <f aca="false">T44+T50+T51</f>
        <v>#NAME?</v>
      </c>
      <c r="U53" s="42" t="e">
        <f aca="false">U44+U50+U51</f>
        <v>#NAME?</v>
      </c>
      <c r="V53" s="42" t="e">
        <f aca="false">V44+V50+V51</f>
        <v>#NAME?</v>
      </c>
      <c r="W53" s="42" t="e">
        <f aca="false">W44+W50+W51</f>
        <v>#NAME?</v>
      </c>
      <c r="X53" s="42" t="e">
        <f aca="false">X44+X50+X51</f>
        <v>#NAME?</v>
      </c>
      <c r="Y53" s="42" t="e">
        <f aca="false">Y44+Y50+Y51</f>
        <v>#NAME?</v>
      </c>
      <c r="Z53" s="42" t="e">
        <f aca="false">Z44+Z50+Z51</f>
        <v>#NAME?</v>
      </c>
      <c r="AA53" s="42" t="e">
        <f aca="false">AA44+AA50+AA51</f>
        <v>#NAME?</v>
      </c>
      <c r="AB53" s="42" t="e">
        <f aca="false">AB44+AB50+AB51</f>
        <v>#NAME?</v>
      </c>
      <c r="AC53" s="42" t="e">
        <f aca="false">AC44+AC50+AC51</f>
        <v>#NAME?</v>
      </c>
      <c r="AD53" s="42" t="e">
        <f aca="false">AD44+AD50+AD51</f>
        <v>#NAME?</v>
      </c>
      <c r="AE53" s="42" t="e">
        <f aca="false">AE44+AE50+AE51</f>
        <v>#NAME?</v>
      </c>
      <c r="AF53" s="42" t="e">
        <f aca="false">AF44+AF50+AF51</f>
        <v>#NAME?</v>
      </c>
      <c r="AG53" s="42" t="e">
        <f aca="false">AG44+AG50+AG51</f>
        <v>#NAME?</v>
      </c>
      <c r="AH53" s="42" t="e">
        <f aca="false">AH44+AH50+AH51</f>
        <v>#NAME?</v>
      </c>
      <c r="AI53" s="42" t="e">
        <f aca="false">AI44+AI50+AI51</f>
        <v>#NAME?</v>
      </c>
      <c r="AJ53" s="42" t="e">
        <f aca="false">AJ44+AJ50+AJ51</f>
        <v>#NAME?</v>
      </c>
      <c r="AK53" s="42" t="e">
        <f aca="false">AK44+AK50+AK51</f>
        <v>#NAME?</v>
      </c>
      <c r="AL53" s="42" t="e">
        <f aca="false">AL44+AL50+AL51</f>
        <v>#NAME?</v>
      </c>
      <c r="AM53" s="42" t="e">
        <f aca="false">AM44+AM50+AM51</f>
        <v>#NAME?</v>
      </c>
      <c r="AN53" s="42" t="e">
        <f aca="false">AN44+AN50+AN51</f>
        <v>#NAME?</v>
      </c>
      <c r="AO53" s="42" t="e">
        <f aca="false">AO44+AO50+AO51</f>
        <v>#NAME?</v>
      </c>
      <c r="AP53" s="42" t="e">
        <f aca="false">AP44+AP50+AP51</f>
        <v>#NAME?</v>
      </c>
      <c r="AQ53" s="42" t="e">
        <f aca="false">AQ44+AQ50+AQ51</f>
        <v>#NAME?</v>
      </c>
      <c r="AR53" s="42" t="e">
        <f aca="false">AR44+AR50+AR51</f>
        <v>#NAME?</v>
      </c>
      <c r="AS53" s="42" t="e">
        <f aca="false">AS44+AS50+AS51</f>
        <v>#NAME?</v>
      </c>
      <c r="AT53" s="42" t="e">
        <f aca="false">AT44+AT50+AT51</f>
        <v>#NAME?</v>
      </c>
      <c r="AU53" s="42" t="e">
        <f aca="false">AU44+AU50+AU51</f>
        <v>#NAME?</v>
      </c>
      <c r="AV53" s="42" t="e">
        <f aca="false">AV44+AV50+AV51</f>
        <v>#NAME?</v>
      </c>
      <c r="AW53" s="42" t="e">
        <f aca="false">AW44+AW50+AW51</f>
        <v>#NAME?</v>
      </c>
      <c r="AX53" s="42" t="e">
        <f aca="false">AX44+AX50+AX51</f>
        <v>#NAME?</v>
      </c>
      <c r="AY53" s="42" t="e">
        <f aca="false">AY44+AY50+AY51</f>
        <v>#NAME?</v>
      </c>
      <c r="AZ53" s="42" t="e">
        <f aca="false">AZ44+AZ50+AZ51</f>
        <v>#NAME?</v>
      </c>
      <c r="BA53" s="42" t="e">
        <f aca="false">BA44+BA50+BA51</f>
        <v>#NAME?</v>
      </c>
      <c r="BB53" s="42" t="e">
        <f aca="false">BB44+BB50+BB51</f>
        <v>#NAME?</v>
      </c>
      <c r="BC53" s="42" t="e">
        <f aca="false">BC44+BC50+BC51</f>
        <v>#NAME?</v>
      </c>
      <c r="BD53" s="42" t="e">
        <f aca="false">BD44+BD50+BD51</f>
        <v>#NAME?</v>
      </c>
      <c r="BE53" s="42" t="e">
        <f aca="false">BE44+BE50+BE51</f>
        <v>#NAME?</v>
      </c>
      <c r="BF53" s="42" t="e">
        <f aca="false">BF44+BF50+BF51</f>
        <v>#NAME?</v>
      </c>
      <c r="BG53" s="42" t="e">
        <f aca="false">BG44+BG50+BG51</f>
        <v>#NAME?</v>
      </c>
      <c r="BH53" s="42" t="e">
        <f aca="false">BH44+BH50+BH51</f>
        <v>#NAME?</v>
      </c>
      <c r="BI53" s="42" t="e">
        <f aca="false">BI44+BI50+BI51</f>
        <v>#NAME?</v>
      </c>
      <c r="BJ53" s="42" t="e">
        <f aca="false">BJ44+BJ50+BJ51</f>
        <v>#NAME?</v>
      </c>
      <c r="BK53" s="42" t="e">
        <f aca="false">BK44+BK50+BK51</f>
        <v>#NAME?</v>
      </c>
      <c r="BL53" s="42" t="e">
        <f aca="false">BL44+BL50+BL51</f>
        <v>#NAME?</v>
      </c>
      <c r="BM53" s="42" t="e">
        <f aca="false">BM44+BM50+BM51</f>
        <v>#NAME?</v>
      </c>
      <c r="BN53" s="42" t="e">
        <f aca="false">BN44+BN50+BN51</f>
        <v>#NAME?</v>
      </c>
      <c r="BO53" s="42" t="e">
        <f aca="false">BO44+BO50+BO51</f>
        <v>#NAME?</v>
      </c>
      <c r="BP53" s="42" t="e">
        <f aca="false">BP44+BP50+BP51</f>
        <v>#NAME?</v>
      </c>
      <c r="BQ53" s="42" t="e">
        <f aca="false">BQ44+BQ50+BQ51</f>
        <v>#NAME?</v>
      </c>
      <c r="BR53" s="42" t="e">
        <f aca="false">BR44+BR50+BR51</f>
        <v>#NAME?</v>
      </c>
      <c r="BS53" s="42" t="e">
        <f aca="false">BS44+BS50+BS51</f>
        <v>#NAME?</v>
      </c>
      <c r="BT53" s="42" t="e">
        <f aca="false">BT44+BT50+BT51</f>
        <v>#NAME?</v>
      </c>
      <c r="BU53" s="42" t="e">
        <f aca="false">BU44+BU50+BU51</f>
        <v>#NAME?</v>
      </c>
      <c r="BV53" s="42" t="e">
        <f aca="false">BV44+BV50+BV51</f>
        <v>#NAME?</v>
      </c>
      <c r="BW53" s="42" t="e">
        <f aca="false">BW44+BW50+BW51</f>
        <v>#NAME?</v>
      </c>
      <c r="BX53" s="42" t="e">
        <f aca="false">BX44+BX50+BX51</f>
        <v>#NAME?</v>
      </c>
      <c r="BY53" s="42" t="e">
        <f aca="false">BY44+BY50+BY51</f>
        <v>#NAME?</v>
      </c>
      <c r="BZ53" s="42" t="e">
        <f aca="false">BZ44+BZ50+BZ51</f>
        <v>#NAME?</v>
      </c>
      <c r="CA53" s="42" t="e">
        <f aca="false">CA44+CA50+CA51</f>
        <v>#NAME?</v>
      </c>
      <c r="CB53" s="42" t="e">
        <f aca="false">CB44+CB50+CB51</f>
        <v>#NAME?</v>
      </c>
      <c r="CC53" s="42" t="e">
        <f aca="false">CC44+CC50+CC51</f>
        <v>#NAME?</v>
      </c>
      <c r="CD53" s="42" t="e">
        <f aca="false">CD44+CD50+CD51</f>
        <v>#NAME?</v>
      </c>
      <c r="CE53" s="42" t="e">
        <f aca="false">CE44+CE50+CE51</f>
        <v>#NAME?</v>
      </c>
      <c r="CF53" s="42" t="e">
        <f aca="false">CF44+CF50+CF51</f>
        <v>#NAME?</v>
      </c>
      <c r="CG53" s="42" t="e">
        <f aca="false">CG44+CG50+CG51</f>
        <v>#NAME?</v>
      </c>
      <c r="CH53" s="42" t="e">
        <f aca="false">CH44+CH50+CH51</f>
        <v>#NAME?</v>
      </c>
      <c r="CI53" s="42" t="e">
        <f aca="false">CI44+CI50+CI51</f>
        <v>#NAME?</v>
      </c>
      <c r="CJ53" s="42" t="e">
        <f aca="false">CJ44+CJ50+CJ51</f>
        <v>#NAME?</v>
      </c>
      <c r="CK53" s="42" t="e">
        <f aca="false">CK44+CK50+CK51</f>
        <v>#NAME?</v>
      </c>
      <c r="CL53" s="42" t="e">
        <f aca="false">CL44+CL50+CL51</f>
        <v>#NAME?</v>
      </c>
      <c r="CM53" s="42" t="e">
        <f aca="false">CM44+CM50+CM51</f>
        <v>#NAME?</v>
      </c>
      <c r="CN53" s="42" t="e">
        <f aca="false">CN44+CN50+CN51</f>
        <v>#NAME?</v>
      </c>
      <c r="CO53" s="42" t="e">
        <f aca="false">CO44+CO50+CO51</f>
        <v>#NAME?</v>
      </c>
      <c r="CP53" s="42" t="e">
        <f aca="false">CP44+CP50+CP51</f>
        <v>#NAME?</v>
      </c>
      <c r="CQ53" s="42" t="e">
        <f aca="false">CQ44+CQ50+CQ51</f>
        <v>#NAME?</v>
      </c>
      <c r="CR53" s="42" t="e">
        <f aca="false">CR44+CR50+CR51</f>
        <v>#NAME?</v>
      </c>
      <c r="CS53" s="42" t="e">
        <f aca="false">CS44+CS50+CS51</f>
        <v>#NAME?</v>
      </c>
      <c r="CT53" s="42" t="e">
        <f aca="false">CT44+CT50+CT51</f>
        <v>#NAME?</v>
      </c>
    </row>
    <row r="54" customFormat="false" ht="15" hidden="false" customHeight="true" outlineLevel="0" collapsed="false">
      <c r="A54" s="47" t="s">
        <v>50</v>
      </c>
      <c r="B54" s="47" t="s">
        <v>31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</row>
    <row r="55" customFormat="false" ht="15" hidden="false" customHeight="true" outlineLevel="1" collapsed="false">
      <c r="A55" s="48" t="s">
        <v>51</v>
      </c>
      <c r="B55" s="49" t="s">
        <v>31</v>
      </c>
      <c r="C55" s="50" t="e">
        <f aca="false">_xlfn.iferror(C52/C44-1,0)</f>
        <v>#NAME?</v>
      </c>
      <c r="D55" s="50" t="e">
        <f aca="false">_xlfn.iferror(D52/D44-1,0)</f>
        <v>#NAME?</v>
      </c>
      <c r="E55" s="50" t="e">
        <f aca="false">_xlfn.iferror(E52/E44-1,0)</f>
        <v>#NAME?</v>
      </c>
      <c r="F55" s="50" t="e">
        <f aca="false">_xlfn.iferror(F52/F44-1,0)</f>
        <v>#NAME?</v>
      </c>
      <c r="G55" s="50" t="e">
        <f aca="false">_xlfn.iferror(G52/G44-1,0)</f>
        <v>#NAME?</v>
      </c>
      <c r="H55" s="50" t="e">
        <f aca="false">_xlfn.iferror(H52/H44-1,0)</f>
        <v>#NAME?</v>
      </c>
      <c r="I55" s="50" t="e">
        <f aca="false">_xlfn.iferror(I52/I44-1,0)</f>
        <v>#NAME?</v>
      </c>
      <c r="J55" s="50" t="e">
        <f aca="false">_xlfn.iferror(J52/J44-1,0)</f>
        <v>#NAME?</v>
      </c>
      <c r="K55" s="50" t="e">
        <f aca="false">_xlfn.iferror(K52/K44-1,0)</f>
        <v>#NAME?</v>
      </c>
      <c r="L55" s="50" t="e">
        <f aca="false">_xlfn.iferror(L52/L44-1,0)</f>
        <v>#NAME?</v>
      </c>
      <c r="M55" s="50" t="e">
        <f aca="false">_xlfn.iferror(M52/M44-1,0)</f>
        <v>#NAME?</v>
      </c>
      <c r="N55" s="50" t="e">
        <f aca="false">_xlfn.iferror(N52/N44-1,0)</f>
        <v>#NAME?</v>
      </c>
      <c r="O55" s="50" t="e">
        <f aca="false">_xlfn.iferror(O52/O44-1,0)</f>
        <v>#NAME?</v>
      </c>
      <c r="P55" s="50" t="e">
        <f aca="false">_xlfn.iferror(P52/P44-1,0)</f>
        <v>#NAME?</v>
      </c>
      <c r="Q55" s="50" t="e">
        <f aca="false">_xlfn.iferror(Q52/Q44-1,0)</f>
        <v>#NAME?</v>
      </c>
      <c r="R55" s="50" t="e">
        <f aca="false">_xlfn.iferror(R52/R44-1,0)</f>
        <v>#NAME?</v>
      </c>
      <c r="S55" s="50" t="e">
        <f aca="false">_xlfn.iferror(S52/S44-1,0)</f>
        <v>#NAME?</v>
      </c>
      <c r="T55" s="50" t="e">
        <f aca="false">_xlfn.iferror(T52/T44-1,0)</f>
        <v>#NAME?</v>
      </c>
      <c r="U55" s="50" t="e">
        <f aca="false">_xlfn.iferror(U52/U44-1,0)</f>
        <v>#NAME?</v>
      </c>
      <c r="V55" s="50" t="e">
        <f aca="false">_xlfn.iferror(V52/V44-1,0)</f>
        <v>#NAME?</v>
      </c>
      <c r="W55" s="50" t="e">
        <f aca="false">_xlfn.iferror(W52/W44-1,0)</f>
        <v>#NAME?</v>
      </c>
      <c r="X55" s="50" t="e">
        <f aca="false">_xlfn.iferror(X52/X44-1,0)</f>
        <v>#NAME?</v>
      </c>
      <c r="Y55" s="50" t="e">
        <f aca="false">_xlfn.iferror(Y52/Y44-1,0)</f>
        <v>#NAME?</v>
      </c>
      <c r="Z55" s="50" t="e">
        <f aca="false">_xlfn.iferror(Z52/Z44-1,0)</f>
        <v>#NAME?</v>
      </c>
      <c r="AA55" s="50" t="e">
        <f aca="false">_xlfn.iferror(AA52/AA44-1,0)</f>
        <v>#NAME?</v>
      </c>
      <c r="AB55" s="50" t="e">
        <f aca="false">_xlfn.iferror(AB52/AB44-1,0)</f>
        <v>#NAME?</v>
      </c>
      <c r="AC55" s="50" t="e">
        <f aca="false">_xlfn.iferror(AC52/AC44-1,0)</f>
        <v>#NAME?</v>
      </c>
      <c r="AD55" s="50" t="e">
        <f aca="false">_xlfn.iferror(AD52/AD44-1,0)</f>
        <v>#NAME?</v>
      </c>
      <c r="AE55" s="50" t="e">
        <f aca="false">_xlfn.iferror(AE52/AE44-1,0)</f>
        <v>#NAME?</v>
      </c>
      <c r="AF55" s="50" t="e">
        <f aca="false">_xlfn.iferror(AF52/AF44-1,0)</f>
        <v>#NAME?</v>
      </c>
      <c r="AG55" s="50" t="e">
        <f aca="false">_xlfn.iferror(AG52/AG44-1,0)</f>
        <v>#NAME?</v>
      </c>
      <c r="AH55" s="50" t="e">
        <f aca="false">_xlfn.iferror(AH52/AH44-1,0)</f>
        <v>#NAME?</v>
      </c>
      <c r="AI55" s="50" t="e">
        <f aca="false">_xlfn.iferror(AI52/AI44-1,0)</f>
        <v>#NAME?</v>
      </c>
      <c r="AJ55" s="50" t="e">
        <f aca="false">_xlfn.iferror(AJ52/AJ44-1,0)</f>
        <v>#NAME?</v>
      </c>
      <c r="AK55" s="50" t="e">
        <f aca="false">_xlfn.iferror(AK52/AK44-1,0)</f>
        <v>#NAME?</v>
      </c>
      <c r="AL55" s="50" t="e">
        <f aca="false">_xlfn.iferror(AL52/AL44-1,0)</f>
        <v>#NAME?</v>
      </c>
      <c r="AM55" s="50" t="e">
        <f aca="false">_xlfn.iferror(AM52/AM44-1,0)</f>
        <v>#NAME?</v>
      </c>
      <c r="AN55" s="50" t="e">
        <f aca="false">_xlfn.iferror(AN52/AN44-1,0)</f>
        <v>#NAME?</v>
      </c>
      <c r="AO55" s="50" t="e">
        <f aca="false">_xlfn.iferror(AO52/AO44-1,0)</f>
        <v>#NAME?</v>
      </c>
      <c r="AP55" s="50" t="e">
        <f aca="false">_xlfn.iferror(AP52/AP44-1,0)</f>
        <v>#NAME?</v>
      </c>
      <c r="AQ55" s="50" t="e">
        <f aca="false">_xlfn.iferror(AQ52/AQ44-1,0)</f>
        <v>#NAME?</v>
      </c>
      <c r="AR55" s="50" t="e">
        <f aca="false">_xlfn.iferror(AR52/AR44-1,0)</f>
        <v>#NAME?</v>
      </c>
      <c r="AS55" s="50" t="e">
        <f aca="false">_xlfn.iferror(AS52/AS44-1,0)</f>
        <v>#NAME?</v>
      </c>
      <c r="AT55" s="50" t="e">
        <f aca="false">_xlfn.iferror(AT52/AT44-1,0)</f>
        <v>#NAME?</v>
      </c>
      <c r="AU55" s="50" t="e">
        <f aca="false">_xlfn.iferror(AU52/AU44-1,0)</f>
        <v>#NAME?</v>
      </c>
      <c r="AV55" s="50" t="e">
        <f aca="false">_xlfn.iferror(AV52/AV44-1,0)</f>
        <v>#NAME?</v>
      </c>
      <c r="AW55" s="50" t="e">
        <f aca="false">_xlfn.iferror(AW52/AW44-1,0)</f>
        <v>#NAME?</v>
      </c>
      <c r="AX55" s="50" t="e">
        <f aca="false">_xlfn.iferror(AX52/AX44-1,0)</f>
        <v>#NAME?</v>
      </c>
      <c r="AY55" s="50" t="e">
        <f aca="false">_xlfn.iferror(AY52/AY44-1,0)</f>
        <v>#NAME?</v>
      </c>
      <c r="AZ55" s="50" t="e">
        <f aca="false">_xlfn.iferror(AZ52/AZ44-1,0)</f>
        <v>#NAME?</v>
      </c>
      <c r="BA55" s="50" t="e">
        <f aca="false">_xlfn.iferror(BA52/AZ52-1,0)</f>
        <v>#NAME?</v>
      </c>
      <c r="BB55" s="50" t="e">
        <f aca="false">_xlfn.iferror(BB52/BA52-1,0)</f>
        <v>#NAME?</v>
      </c>
      <c r="BC55" s="50" t="e">
        <f aca="false">_xlfn.iferror(BC52/BB52-1,0)</f>
        <v>#NAME?</v>
      </c>
      <c r="BD55" s="50" t="e">
        <f aca="false">_xlfn.iferror(BD52/BC52-1,0)</f>
        <v>#NAME?</v>
      </c>
      <c r="BE55" s="50" t="e">
        <f aca="false">_xlfn.iferror(BE52/BD52-1,0)</f>
        <v>#NAME?</v>
      </c>
      <c r="BF55" s="50" t="e">
        <f aca="false">_xlfn.iferror(BF52/BE52-1,0)</f>
        <v>#NAME?</v>
      </c>
      <c r="BG55" s="50" t="e">
        <f aca="false">_xlfn.iferror(BG52/BF52-1,0)</f>
        <v>#NAME?</v>
      </c>
      <c r="BH55" s="50" t="e">
        <f aca="false">_xlfn.iferror(BH52/BG52-1,0)</f>
        <v>#NAME?</v>
      </c>
      <c r="BI55" s="50" t="e">
        <f aca="false">_xlfn.iferror(BI52/BH52-1,0)</f>
        <v>#NAME?</v>
      </c>
      <c r="BJ55" s="50" t="e">
        <f aca="false">_xlfn.iferror(BJ52/BI52-1,0)</f>
        <v>#NAME?</v>
      </c>
      <c r="BK55" s="50" t="e">
        <f aca="false">_xlfn.iferror(BK52/BJ52-1,0)</f>
        <v>#NAME?</v>
      </c>
      <c r="BL55" s="50" t="e">
        <f aca="false">_xlfn.iferror(BL52/BK52-1,0)</f>
        <v>#NAME?</v>
      </c>
      <c r="BM55" s="50" t="e">
        <f aca="false">_xlfn.iferror(BM52/BL52-1,0)</f>
        <v>#NAME?</v>
      </c>
      <c r="BN55" s="50" t="e">
        <f aca="false">_xlfn.iferror(BN52/BM52-1,0)</f>
        <v>#NAME?</v>
      </c>
      <c r="BO55" s="50" t="e">
        <f aca="false">_xlfn.iferror(BO52/BN52-1,0)</f>
        <v>#NAME?</v>
      </c>
      <c r="BP55" s="50" t="e">
        <f aca="false">_xlfn.iferror(BP52/BO52-1,0)</f>
        <v>#NAME?</v>
      </c>
      <c r="BQ55" s="50" t="e">
        <f aca="false">_xlfn.iferror(BQ52/BP52-1,0)</f>
        <v>#NAME?</v>
      </c>
      <c r="BR55" s="50" t="e">
        <f aca="false">_xlfn.iferror(BR52/BQ52-1,0)</f>
        <v>#NAME?</v>
      </c>
      <c r="BS55" s="50" t="e">
        <f aca="false">_xlfn.iferror(BS52/BR52-1,0)</f>
        <v>#NAME?</v>
      </c>
      <c r="BT55" s="50" t="e">
        <f aca="false">_xlfn.iferror(BT52/BS52-1,0)</f>
        <v>#NAME?</v>
      </c>
      <c r="BU55" s="50" t="e">
        <f aca="false">_xlfn.iferror(BU52/BT52-1,0)</f>
        <v>#NAME?</v>
      </c>
      <c r="BV55" s="50" t="e">
        <f aca="false">_xlfn.iferror(BV52/BU52-1,0)</f>
        <v>#NAME?</v>
      </c>
      <c r="BW55" s="50" t="e">
        <f aca="false">_xlfn.iferror(BW52/BV52-1,0)</f>
        <v>#NAME?</v>
      </c>
      <c r="BX55" s="50" t="e">
        <f aca="false">_xlfn.iferror(BX52/BW52-1,0)</f>
        <v>#NAME?</v>
      </c>
      <c r="BY55" s="50" t="e">
        <f aca="false">_xlfn.iferror(BY52/BX52-1,0)</f>
        <v>#NAME?</v>
      </c>
      <c r="BZ55" s="50" t="e">
        <f aca="false">_xlfn.iferror(BZ52/BY52-1,0)</f>
        <v>#NAME?</v>
      </c>
      <c r="CA55" s="50" t="e">
        <f aca="false">_xlfn.iferror(CA52/BZ52-1,0)</f>
        <v>#NAME?</v>
      </c>
      <c r="CB55" s="50" t="e">
        <f aca="false">_xlfn.iferror(CB52/CA52-1,0)</f>
        <v>#NAME?</v>
      </c>
      <c r="CC55" s="50" t="e">
        <f aca="false">_xlfn.iferror(CC52/CB52-1,0)</f>
        <v>#NAME?</v>
      </c>
      <c r="CD55" s="50" t="e">
        <f aca="false">_xlfn.iferror(CD52/CC52-1,0)</f>
        <v>#NAME?</v>
      </c>
      <c r="CE55" s="50" t="e">
        <f aca="false">_xlfn.iferror(CE52/CD52-1,0)</f>
        <v>#NAME?</v>
      </c>
      <c r="CF55" s="50" t="e">
        <f aca="false">_xlfn.iferror(CF52/CE52-1,0)</f>
        <v>#NAME?</v>
      </c>
      <c r="CG55" s="50" t="e">
        <f aca="false">_xlfn.iferror(CG52/CF52-1,0)</f>
        <v>#NAME?</v>
      </c>
      <c r="CH55" s="50" t="e">
        <f aca="false">_xlfn.iferror(CH52/CG52-1,0)</f>
        <v>#NAME?</v>
      </c>
      <c r="CI55" s="50" t="e">
        <f aca="false">_xlfn.iferror(CI52/CH52-1,0)</f>
        <v>#NAME?</v>
      </c>
      <c r="CJ55" s="50" t="e">
        <f aca="false">_xlfn.iferror(CJ52/CI52-1,0)</f>
        <v>#NAME?</v>
      </c>
      <c r="CK55" s="50" t="e">
        <f aca="false">_xlfn.iferror(CK52/CJ52-1,0)</f>
        <v>#NAME?</v>
      </c>
      <c r="CL55" s="50" t="e">
        <f aca="false">_xlfn.iferror(CL52/CK52-1,0)</f>
        <v>#NAME?</v>
      </c>
      <c r="CM55" s="50" t="e">
        <f aca="false">_xlfn.iferror(CM52/CL52-1,0)</f>
        <v>#NAME?</v>
      </c>
      <c r="CN55" s="50" t="e">
        <f aca="false">_xlfn.iferror(CN52/CM52-1,0)</f>
        <v>#NAME?</v>
      </c>
      <c r="CO55" s="50" t="e">
        <f aca="false">_xlfn.iferror(CO52/CN52-1,0)</f>
        <v>#NAME?</v>
      </c>
      <c r="CP55" s="50" t="e">
        <f aca="false">_xlfn.iferror(CP52/CO52-1,0)</f>
        <v>#NAME?</v>
      </c>
      <c r="CQ55" s="50" t="e">
        <f aca="false">_xlfn.iferror(CQ52/CP52-1,0)</f>
        <v>#NAME?</v>
      </c>
      <c r="CR55" s="50" t="e">
        <f aca="false">_xlfn.iferror(CR52/CQ52-1,0)</f>
        <v>#NAME?</v>
      </c>
      <c r="CS55" s="50" t="e">
        <f aca="false">_xlfn.iferror(CS52/CR52-1,0)</f>
        <v>#NAME?</v>
      </c>
      <c r="CT55" s="50" t="e">
        <f aca="false">_xlfn.iferror(CT52/CS52-1,0)</f>
        <v>#NAME?</v>
      </c>
    </row>
    <row r="56" customFormat="false" ht="15" hidden="false" customHeight="true" outlineLevel="1" collapsed="false">
      <c r="A56" s="51" t="s">
        <v>52</v>
      </c>
      <c r="B56" s="52"/>
      <c r="C56" s="53" t="e">
        <f aca="false">_xlfn.iferror(-C50/C44,0)</f>
        <v>#NAME?</v>
      </c>
      <c r="D56" s="53" t="e">
        <f aca="false">_xlfn.iferror(-D50/D44,0)</f>
        <v>#NAME?</v>
      </c>
      <c r="E56" s="53" t="e">
        <f aca="false">_xlfn.iferror(-E50/E44,0)</f>
        <v>#NAME?</v>
      </c>
      <c r="F56" s="53" t="e">
        <f aca="false">_xlfn.iferror(-F50/F44,0)</f>
        <v>#NAME?</v>
      </c>
      <c r="G56" s="53" t="e">
        <f aca="false">_xlfn.iferror(-G50/G44,0)</f>
        <v>#NAME?</v>
      </c>
      <c r="H56" s="53" t="e">
        <f aca="false">_xlfn.iferror(-H50/H44,0)</f>
        <v>#NAME?</v>
      </c>
      <c r="I56" s="53" t="e">
        <f aca="false">_xlfn.iferror(-I50/I44,0)</f>
        <v>#NAME?</v>
      </c>
      <c r="J56" s="53" t="e">
        <f aca="false">_xlfn.iferror(-J50/J44,0)</f>
        <v>#NAME?</v>
      </c>
      <c r="K56" s="53" t="e">
        <f aca="false">_xlfn.iferror(-K50/K44,0)</f>
        <v>#NAME?</v>
      </c>
      <c r="L56" s="53" t="e">
        <f aca="false">_xlfn.iferror(-L50/L44,0)</f>
        <v>#NAME?</v>
      </c>
      <c r="M56" s="53" t="e">
        <f aca="false">_xlfn.iferror(-M50/M44,0)</f>
        <v>#NAME?</v>
      </c>
      <c r="N56" s="53" t="e">
        <f aca="false">_xlfn.iferror(-N50/N44,0)</f>
        <v>#NAME?</v>
      </c>
      <c r="O56" s="53" t="e">
        <f aca="false">_xlfn.iferror(-O50/O44,0)</f>
        <v>#NAME?</v>
      </c>
      <c r="P56" s="53" t="e">
        <f aca="false">_xlfn.iferror(-P50/P44,0)</f>
        <v>#NAME?</v>
      </c>
      <c r="Q56" s="53" t="e">
        <f aca="false">_xlfn.iferror(-Q50/Q44,0)</f>
        <v>#NAME?</v>
      </c>
      <c r="R56" s="53" t="e">
        <f aca="false">_xlfn.iferror(-R50/R44,0)</f>
        <v>#NAME?</v>
      </c>
      <c r="S56" s="53" t="e">
        <f aca="false">_xlfn.iferror(-S50/S44,0)</f>
        <v>#NAME?</v>
      </c>
      <c r="T56" s="53" t="e">
        <f aca="false">_xlfn.iferror(-T50/T44,0)</f>
        <v>#NAME?</v>
      </c>
      <c r="U56" s="53" t="e">
        <f aca="false">_xlfn.iferror(-U50/U44,0)</f>
        <v>#NAME?</v>
      </c>
      <c r="V56" s="53" t="e">
        <f aca="false">_xlfn.iferror(-V50/V44,0)</f>
        <v>#NAME?</v>
      </c>
      <c r="W56" s="53" t="e">
        <f aca="false">_xlfn.iferror(-W50/W44,0)</f>
        <v>#NAME?</v>
      </c>
      <c r="X56" s="53" t="e">
        <f aca="false">_xlfn.iferror(-X50/X44,0)</f>
        <v>#NAME?</v>
      </c>
      <c r="Y56" s="53" t="e">
        <f aca="false">_xlfn.iferror(-Y50/Y44,0)</f>
        <v>#NAME?</v>
      </c>
      <c r="Z56" s="53" t="e">
        <f aca="false">_xlfn.iferror(-Z50/Z44,0)</f>
        <v>#NAME?</v>
      </c>
      <c r="AA56" s="53" t="e">
        <f aca="false">_xlfn.iferror(-AA50/AA44,0)</f>
        <v>#NAME?</v>
      </c>
      <c r="AB56" s="53" t="e">
        <f aca="false">_xlfn.iferror(-AB50/AB44,0)</f>
        <v>#NAME?</v>
      </c>
      <c r="AC56" s="53" t="e">
        <f aca="false">_xlfn.iferror(-AC50/AC44,0)</f>
        <v>#NAME?</v>
      </c>
      <c r="AD56" s="53" t="e">
        <f aca="false">_xlfn.iferror(-AD50/AD44,0)</f>
        <v>#NAME?</v>
      </c>
      <c r="AE56" s="53" t="e">
        <f aca="false">_xlfn.iferror(-AE50/AE44,0)</f>
        <v>#NAME?</v>
      </c>
      <c r="AF56" s="53" t="e">
        <f aca="false">_xlfn.iferror(-AF50/AF44,0)</f>
        <v>#NAME?</v>
      </c>
      <c r="AG56" s="53" t="e">
        <f aca="false">_xlfn.iferror(-AG50/AG44,0)</f>
        <v>#NAME?</v>
      </c>
      <c r="AH56" s="53" t="e">
        <f aca="false">_xlfn.iferror(-AH50/AH44,0)</f>
        <v>#NAME?</v>
      </c>
      <c r="AI56" s="53" t="e">
        <f aca="false">_xlfn.iferror(-AI50/AI44,0)</f>
        <v>#NAME?</v>
      </c>
      <c r="AJ56" s="53" t="e">
        <f aca="false">_xlfn.iferror(-AJ50/AJ44,0)</f>
        <v>#NAME?</v>
      </c>
      <c r="AK56" s="53" t="e">
        <f aca="false">_xlfn.iferror(-AK50/AK44,0)</f>
        <v>#NAME?</v>
      </c>
      <c r="AL56" s="53" t="e">
        <f aca="false">_xlfn.iferror(-AL50/AL44,0)</f>
        <v>#NAME?</v>
      </c>
      <c r="AM56" s="53" t="e">
        <f aca="false">_xlfn.iferror(-AM50/AM44,0)</f>
        <v>#NAME?</v>
      </c>
      <c r="AN56" s="53" t="e">
        <f aca="false">_xlfn.iferror(-AN50/AN44,0)</f>
        <v>#NAME?</v>
      </c>
      <c r="AO56" s="53" t="e">
        <f aca="false">_xlfn.iferror(-AO50/AO44,0)</f>
        <v>#NAME?</v>
      </c>
      <c r="AP56" s="53" t="e">
        <f aca="false">_xlfn.iferror(-AP50/AP44,0)</f>
        <v>#NAME?</v>
      </c>
      <c r="AQ56" s="53" t="e">
        <f aca="false">_xlfn.iferror(-AQ50/AQ44,0)</f>
        <v>#NAME?</v>
      </c>
      <c r="AR56" s="53" t="e">
        <f aca="false">_xlfn.iferror(-AR50/AR44,0)</f>
        <v>#NAME?</v>
      </c>
      <c r="AS56" s="53" t="e">
        <f aca="false">_xlfn.iferror(-AS50/AS44,0)</f>
        <v>#NAME?</v>
      </c>
      <c r="AT56" s="53" t="e">
        <f aca="false">_xlfn.iferror(-AT50/AT44,0)</f>
        <v>#NAME?</v>
      </c>
      <c r="AU56" s="53" t="e">
        <f aca="false">_xlfn.iferror(-AU50/AU44,0)</f>
        <v>#NAME?</v>
      </c>
      <c r="AV56" s="53" t="e">
        <f aca="false">_xlfn.iferror(-AV50/AV44,0)</f>
        <v>#NAME?</v>
      </c>
      <c r="AW56" s="53" t="e">
        <f aca="false">_xlfn.iferror(-AW50/AW44,0)</f>
        <v>#NAME?</v>
      </c>
      <c r="AX56" s="53" t="e">
        <f aca="false">_xlfn.iferror(-AX50/AX44,0)</f>
        <v>#NAME?</v>
      </c>
      <c r="AY56" s="53" t="e">
        <f aca="false">_xlfn.iferror(-AY50/AY44,0)</f>
        <v>#NAME?</v>
      </c>
      <c r="AZ56" s="53" t="e">
        <f aca="false">_xlfn.iferror(-AZ50/AZ44,0)</f>
        <v>#NAME?</v>
      </c>
      <c r="BA56" s="53" t="e">
        <f aca="false">_xlfn.iferror(-BA50/BA44,0)</f>
        <v>#NAME?</v>
      </c>
      <c r="BB56" s="53" t="e">
        <f aca="false">_xlfn.iferror(-BB50/BB44,0)</f>
        <v>#NAME?</v>
      </c>
      <c r="BC56" s="53" t="e">
        <f aca="false">_xlfn.iferror(-BC50/BC44,0)</f>
        <v>#NAME?</v>
      </c>
      <c r="BD56" s="53" t="e">
        <f aca="false">_xlfn.iferror(-BD50/BD44,0)</f>
        <v>#NAME?</v>
      </c>
      <c r="BE56" s="53" t="e">
        <f aca="false">_xlfn.iferror(-BE50/BE44,0)</f>
        <v>#NAME?</v>
      </c>
      <c r="BF56" s="53" t="e">
        <f aca="false">_xlfn.iferror(-BF50/BF44,0)</f>
        <v>#NAME?</v>
      </c>
      <c r="BG56" s="53" t="e">
        <f aca="false">_xlfn.iferror(-BG50/BG44,0)</f>
        <v>#NAME?</v>
      </c>
      <c r="BH56" s="53" t="e">
        <f aca="false">_xlfn.iferror(-BH50/BH44,0)</f>
        <v>#NAME?</v>
      </c>
      <c r="BI56" s="53" t="e">
        <f aca="false">_xlfn.iferror(-BI50/BI44,0)</f>
        <v>#NAME?</v>
      </c>
      <c r="BJ56" s="53" t="e">
        <f aca="false">_xlfn.iferror(-BJ50/BJ44,0)</f>
        <v>#NAME?</v>
      </c>
      <c r="BK56" s="53" t="e">
        <f aca="false">_xlfn.iferror(-BK50/BK44,0)</f>
        <v>#NAME?</v>
      </c>
      <c r="BL56" s="53" t="e">
        <f aca="false">_xlfn.iferror(-BL50/BL44,0)</f>
        <v>#NAME?</v>
      </c>
      <c r="BM56" s="53" t="e">
        <f aca="false">_xlfn.iferror(-BM50/BM44,0)</f>
        <v>#NAME?</v>
      </c>
      <c r="BN56" s="53" t="e">
        <f aca="false">_xlfn.iferror(-BN50/BN44,0)</f>
        <v>#NAME?</v>
      </c>
      <c r="BO56" s="53" t="e">
        <f aca="false">_xlfn.iferror(-BO50/BO44,0)</f>
        <v>#NAME?</v>
      </c>
      <c r="BP56" s="53" t="e">
        <f aca="false">_xlfn.iferror(-BP50/BP44,0)</f>
        <v>#NAME?</v>
      </c>
      <c r="BQ56" s="53" t="e">
        <f aca="false">_xlfn.iferror(-BQ50/BQ44,0)</f>
        <v>#NAME?</v>
      </c>
      <c r="BR56" s="53" t="e">
        <f aca="false">_xlfn.iferror(-BR50/BR44,0)</f>
        <v>#NAME?</v>
      </c>
      <c r="BS56" s="53" t="e">
        <f aca="false">_xlfn.iferror(-BS50/BS44,0)</f>
        <v>#NAME?</v>
      </c>
      <c r="BT56" s="53" t="e">
        <f aca="false">_xlfn.iferror(-BT50/BT44,0)</f>
        <v>#NAME?</v>
      </c>
      <c r="BU56" s="53" t="e">
        <f aca="false">_xlfn.iferror(-BU50/BU44,0)</f>
        <v>#NAME?</v>
      </c>
      <c r="BV56" s="53" t="e">
        <f aca="false">_xlfn.iferror(-BV50/BV44,0)</f>
        <v>#NAME?</v>
      </c>
      <c r="BW56" s="53" t="e">
        <f aca="false">_xlfn.iferror(-BW50/BW44,0)</f>
        <v>#NAME?</v>
      </c>
      <c r="BX56" s="53" t="e">
        <f aca="false">_xlfn.iferror(-BX50/BX44,0)</f>
        <v>#NAME?</v>
      </c>
      <c r="BY56" s="53" t="e">
        <f aca="false">_xlfn.iferror(-BY50/BY44,0)</f>
        <v>#NAME?</v>
      </c>
      <c r="BZ56" s="53" t="e">
        <f aca="false">_xlfn.iferror(-BZ50/BZ44,0)</f>
        <v>#NAME?</v>
      </c>
      <c r="CA56" s="53" t="e">
        <f aca="false">_xlfn.iferror(-CA50/CA44,0)</f>
        <v>#NAME?</v>
      </c>
      <c r="CB56" s="53" t="e">
        <f aca="false">_xlfn.iferror(-CB50/CB44,0)</f>
        <v>#NAME?</v>
      </c>
      <c r="CC56" s="53" t="e">
        <f aca="false">_xlfn.iferror(-CC50/CC44,0)</f>
        <v>#NAME?</v>
      </c>
      <c r="CD56" s="53" t="e">
        <f aca="false">_xlfn.iferror(-CD50/CD44,0)</f>
        <v>#NAME?</v>
      </c>
      <c r="CE56" s="53" t="e">
        <f aca="false">_xlfn.iferror(-CE50/CE44,0)</f>
        <v>#NAME?</v>
      </c>
      <c r="CF56" s="53" t="e">
        <f aca="false">_xlfn.iferror(-CF50/CF44,0)</f>
        <v>#NAME?</v>
      </c>
      <c r="CG56" s="53" t="e">
        <f aca="false">_xlfn.iferror(-CG50/CG44,0)</f>
        <v>#NAME?</v>
      </c>
      <c r="CH56" s="53" t="e">
        <f aca="false">_xlfn.iferror(-CH50/CH44,0)</f>
        <v>#NAME?</v>
      </c>
      <c r="CI56" s="53" t="e">
        <f aca="false">_xlfn.iferror(-CI50/CI44,0)</f>
        <v>#NAME?</v>
      </c>
      <c r="CJ56" s="53" t="e">
        <f aca="false">_xlfn.iferror(-CJ50/CJ44,0)</f>
        <v>#NAME?</v>
      </c>
      <c r="CK56" s="53" t="e">
        <f aca="false">_xlfn.iferror(-CK50/CK44,0)</f>
        <v>#NAME?</v>
      </c>
      <c r="CL56" s="53" t="e">
        <f aca="false">_xlfn.iferror(-CL50/CL44,0)</f>
        <v>#NAME?</v>
      </c>
      <c r="CM56" s="53" t="e">
        <f aca="false">_xlfn.iferror(-CM50/CM44,0)</f>
        <v>#NAME?</v>
      </c>
      <c r="CN56" s="53" t="e">
        <f aca="false">_xlfn.iferror(-CN50/CN44,0)</f>
        <v>#NAME?</v>
      </c>
      <c r="CO56" s="53" t="e">
        <f aca="false">_xlfn.iferror(-CO50/CO44,0)</f>
        <v>#NAME?</v>
      </c>
      <c r="CP56" s="53" t="e">
        <f aca="false">_xlfn.iferror(-CP50/CP44,0)</f>
        <v>#NAME?</v>
      </c>
      <c r="CQ56" s="53" t="e">
        <f aca="false">_xlfn.iferror(-CQ50/CQ44,0)</f>
        <v>#NAME?</v>
      </c>
      <c r="CR56" s="53" t="e">
        <f aca="false">_xlfn.iferror(-CR50/CR44,0)</f>
        <v>#NAME?</v>
      </c>
      <c r="CS56" s="53" t="e">
        <f aca="false">_xlfn.iferror(-CS50/CS44,0)</f>
        <v>#NAME?</v>
      </c>
      <c r="CT56" s="53" t="e">
        <f aca="false">_xlfn.iferror(-CT50/CT44,0)</f>
        <v>#NAME?</v>
      </c>
    </row>
    <row r="57" customFormat="false" ht="15" hidden="false" customHeight="true" outlineLevel="1" collapsed="false">
      <c r="A57" s="51" t="s">
        <v>53</v>
      </c>
      <c r="B57" s="52"/>
      <c r="C57" s="53" t="e">
        <f aca="false">_xlfn.iferror(SUM(C46:C51)/C44,0)</f>
        <v>#NAME?</v>
      </c>
      <c r="D57" s="53" t="e">
        <f aca="false">_xlfn.iferror(SUM(D46:D51)/D44,0)</f>
        <v>#NAME?</v>
      </c>
      <c r="E57" s="53" t="e">
        <f aca="false">_xlfn.iferror(SUM(E46:E51)/E44,0)</f>
        <v>#NAME?</v>
      </c>
      <c r="F57" s="53" t="e">
        <f aca="false">_xlfn.iferror(SUM(F46:F51)/F44,0)</f>
        <v>#NAME?</v>
      </c>
      <c r="G57" s="53" t="e">
        <f aca="false">_xlfn.iferror(SUM(G46:G51)/G44,0)</f>
        <v>#NAME?</v>
      </c>
      <c r="H57" s="53" t="e">
        <f aca="false">_xlfn.iferror(SUM(H46:H51)/H44,0)</f>
        <v>#NAME?</v>
      </c>
      <c r="I57" s="53" t="e">
        <f aca="false">_xlfn.iferror(SUM(I46:I51)/I44,0)</f>
        <v>#NAME?</v>
      </c>
      <c r="J57" s="53" t="e">
        <f aca="false">_xlfn.iferror(SUM(J46:J51)/J44,0)</f>
        <v>#NAME?</v>
      </c>
      <c r="K57" s="53" t="e">
        <f aca="false">_xlfn.iferror(SUM(K46:K51)/K44,0)</f>
        <v>#NAME?</v>
      </c>
      <c r="L57" s="53" t="e">
        <f aca="false">_xlfn.iferror(SUM(L46:L51)/L44,0)</f>
        <v>#NAME?</v>
      </c>
      <c r="M57" s="53" t="e">
        <f aca="false">_xlfn.iferror(SUM(M46:M51)/M44,0)</f>
        <v>#NAME?</v>
      </c>
      <c r="N57" s="53" t="e">
        <f aca="false">_xlfn.iferror(SUM(N46:N51)/N44,0)</f>
        <v>#NAME?</v>
      </c>
      <c r="O57" s="53" t="e">
        <f aca="false">_xlfn.iferror(SUM(O46:O51)/O44,0)</f>
        <v>#NAME?</v>
      </c>
      <c r="P57" s="53" t="e">
        <f aca="false">_xlfn.iferror(SUM(P46:P51)/P44,0)</f>
        <v>#NAME?</v>
      </c>
      <c r="Q57" s="53" t="e">
        <f aca="false">_xlfn.iferror(SUM(Q46:Q51)/Q44,0)</f>
        <v>#NAME?</v>
      </c>
      <c r="R57" s="53" t="e">
        <f aca="false">_xlfn.iferror(SUM(R46:R51)/R44,0)</f>
        <v>#NAME?</v>
      </c>
      <c r="S57" s="53" t="e">
        <f aca="false">_xlfn.iferror(SUM(S46:S51)/S44,0)</f>
        <v>#NAME?</v>
      </c>
      <c r="T57" s="53" t="e">
        <f aca="false">_xlfn.iferror(SUM(T46:T51)/T44,0)</f>
        <v>#NAME?</v>
      </c>
      <c r="U57" s="53" t="e">
        <f aca="false">_xlfn.iferror(SUM(U46:U51)/U44,0)</f>
        <v>#NAME?</v>
      </c>
      <c r="V57" s="53" t="e">
        <f aca="false">_xlfn.iferror(SUM(V46:V51)/V44,0)</f>
        <v>#NAME?</v>
      </c>
      <c r="W57" s="53" t="e">
        <f aca="false">_xlfn.iferror(SUM(W46:W51)/W44,0)</f>
        <v>#NAME?</v>
      </c>
      <c r="X57" s="53" t="e">
        <f aca="false">_xlfn.iferror(SUM(X46:X51)/X44,0)</f>
        <v>#NAME?</v>
      </c>
      <c r="Y57" s="53" t="e">
        <f aca="false">_xlfn.iferror(SUM(Y46:Y51)/Y44,0)</f>
        <v>#NAME?</v>
      </c>
      <c r="Z57" s="53" t="e">
        <f aca="false">_xlfn.iferror(SUM(Z46:Z51)/Z44,0)</f>
        <v>#NAME?</v>
      </c>
      <c r="AA57" s="53" t="e">
        <f aca="false">_xlfn.iferror(SUM(AA46:AA51)/AA44,0)</f>
        <v>#NAME?</v>
      </c>
      <c r="AB57" s="53" t="e">
        <f aca="false">_xlfn.iferror(SUM(AB46:AB51)/AB44,0)</f>
        <v>#NAME?</v>
      </c>
      <c r="AC57" s="53" t="e">
        <f aca="false">_xlfn.iferror(SUM(AC46:AC51)/AC44,0)</f>
        <v>#NAME?</v>
      </c>
      <c r="AD57" s="53" t="e">
        <f aca="false">_xlfn.iferror(SUM(AD46:AD51)/AD44,0)</f>
        <v>#NAME?</v>
      </c>
      <c r="AE57" s="53" t="e">
        <f aca="false">_xlfn.iferror(SUM(AE46:AE51)/AE44,0)</f>
        <v>#NAME?</v>
      </c>
      <c r="AF57" s="53" t="e">
        <f aca="false">_xlfn.iferror(SUM(AF46:AF51)/AF44,0)</f>
        <v>#NAME?</v>
      </c>
      <c r="AG57" s="53" t="e">
        <f aca="false">_xlfn.iferror(SUM(AG46:AG51)/AG44,0)</f>
        <v>#NAME?</v>
      </c>
      <c r="AH57" s="53" t="e">
        <f aca="false">_xlfn.iferror(SUM(AH46:AH51)/AH44,0)</f>
        <v>#NAME?</v>
      </c>
      <c r="AI57" s="53" t="e">
        <f aca="false">_xlfn.iferror(SUM(AI46:AI51)/AI44,0)</f>
        <v>#NAME?</v>
      </c>
      <c r="AJ57" s="53" t="e">
        <f aca="false">_xlfn.iferror(SUM(AJ46:AJ51)/AJ44,0)</f>
        <v>#NAME?</v>
      </c>
      <c r="AK57" s="53" t="e">
        <f aca="false">_xlfn.iferror(SUM(AK46:AK51)/AK44,0)</f>
        <v>#NAME?</v>
      </c>
      <c r="AL57" s="53" t="e">
        <f aca="false">_xlfn.iferror(SUM(AL46:AL51)/AL44,0)</f>
        <v>#NAME?</v>
      </c>
      <c r="AM57" s="53" t="e">
        <f aca="false">_xlfn.iferror(SUM(AM46:AM51)/AM44,0)</f>
        <v>#NAME?</v>
      </c>
      <c r="AN57" s="53" t="e">
        <f aca="false">_xlfn.iferror(SUM(AN46:AN51)/AN44,0)</f>
        <v>#NAME?</v>
      </c>
      <c r="AO57" s="53" t="e">
        <f aca="false">_xlfn.iferror(SUM(AO46:AO51)/AO44,0)</f>
        <v>#NAME?</v>
      </c>
      <c r="AP57" s="53" t="e">
        <f aca="false">_xlfn.iferror(SUM(AP46:AP51)/AP44,0)</f>
        <v>#NAME?</v>
      </c>
      <c r="AQ57" s="53" t="e">
        <f aca="false">_xlfn.iferror(SUM(AQ46:AQ51)/AQ44,0)</f>
        <v>#NAME?</v>
      </c>
      <c r="AR57" s="53" t="e">
        <f aca="false">_xlfn.iferror(SUM(AR46:AR51)/AR44,0)</f>
        <v>#NAME?</v>
      </c>
      <c r="AS57" s="53" t="e">
        <f aca="false">_xlfn.iferror(SUM(AS46:AS51)/AS44,0)</f>
        <v>#NAME?</v>
      </c>
      <c r="AT57" s="53" t="e">
        <f aca="false">_xlfn.iferror(SUM(AT46:AT51)/AT44,0)</f>
        <v>#NAME?</v>
      </c>
      <c r="AU57" s="53" t="e">
        <f aca="false">_xlfn.iferror(SUM(AU46:AU51)/AU44,0)</f>
        <v>#NAME?</v>
      </c>
      <c r="AV57" s="53" t="e">
        <f aca="false">_xlfn.iferror(SUM(AV46:AV51)/AV44,0)</f>
        <v>#NAME?</v>
      </c>
      <c r="AW57" s="53" t="e">
        <f aca="false">_xlfn.iferror(SUM(AW46:AW51)/AW44,0)</f>
        <v>#NAME?</v>
      </c>
      <c r="AX57" s="53" t="e">
        <f aca="false">_xlfn.iferror(SUM(AX46:AX51)/AX44,0)</f>
        <v>#NAME?</v>
      </c>
      <c r="AY57" s="53" t="e">
        <f aca="false">_xlfn.iferror(SUM(AY46:AY51)/AY44,0)</f>
        <v>#NAME?</v>
      </c>
      <c r="AZ57" s="53" t="e">
        <f aca="false">_xlfn.iferror(SUM(AZ46:AZ51)/AZ44,0)</f>
        <v>#NAME?</v>
      </c>
      <c r="BA57" s="53" t="e">
        <f aca="false">_xlfn.iferror(SUM(BA46:BA51)/BA44,0)</f>
        <v>#NAME?</v>
      </c>
      <c r="BB57" s="53" t="e">
        <f aca="false">_xlfn.iferror(SUM(BB46:BB51)/BB44,0)</f>
        <v>#NAME?</v>
      </c>
      <c r="BC57" s="53" t="e">
        <f aca="false">_xlfn.iferror(SUM(BC46:BC51)/BC44,0)</f>
        <v>#NAME?</v>
      </c>
      <c r="BD57" s="53" t="e">
        <f aca="false">_xlfn.iferror(SUM(BD46:BD51)/BD44,0)</f>
        <v>#NAME?</v>
      </c>
      <c r="BE57" s="53" t="e">
        <f aca="false">_xlfn.iferror(SUM(BE46:BE51)/BE44,0)</f>
        <v>#NAME?</v>
      </c>
      <c r="BF57" s="53" t="e">
        <f aca="false">_xlfn.iferror(SUM(BF46:BF51)/BF44,0)</f>
        <v>#NAME?</v>
      </c>
      <c r="BG57" s="53" t="e">
        <f aca="false">_xlfn.iferror(SUM(BG46:BG51)/BG44,0)</f>
        <v>#NAME?</v>
      </c>
      <c r="BH57" s="53" t="e">
        <f aca="false">_xlfn.iferror(SUM(BH46:BH51)/BH44,0)</f>
        <v>#NAME?</v>
      </c>
      <c r="BI57" s="53" t="e">
        <f aca="false">_xlfn.iferror(SUM(BI46:BI51)/BI44,0)</f>
        <v>#NAME?</v>
      </c>
      <c r="BJ57" s="53" t="e">
        <f aca="false">_xlfn.iferror(SUM(BJ46:BJ51)/BJ44,0)</f>
        <v>#NAME?</v>
      </c>
      <c r="BK57" s="53" t="e">
        <f aca="false">_xlfn.iferror(SUM(BK46:BK51)/BK44,0)</f>
        <v>#NAME?</v>
      </c>
      <c r="BL57" s="53" t="e">
        <f aca="false">_xlfn.iferror(SUM(BL46:BL51)/BL44,0)</f>
        <v>#NAME?</v>
      </c>
      <c r="BM57" s="53" t="e">
        <f aca="false">_xlfn.iferror(SUM(BM46:BM51)/BM44,0)</f>
        <v>#NAME?</v>
      </c>
      <c r="BN57" s="53" t="e">
        <f aca="false">_xlfn.iferror(SUM(BN46:BN51)/BN44,0)</f>
        <v>#NAME?</v>
      </c>
      <c r="BO57" s="53" t="e">
        <f aca="false">_xlfn.iferror(SUM(BO46:BO51)/BO44,0)</f>
        <v>#NAME?</v>
      </c>
      <c r="BP57" s="53" t="e">
        <f aca="false">_xlfn.iferror(SUM(BP46:BP51)/BP44,0)</f>
        <v>#NAME?</v>
      </c>
      <c r="BQ57" s="53" t="e">
        <f aca="false">_xlfn.iferror(SUM(BQ46:BQ51)/BQ44,0)</f>
        <v>#NAME?</v>
      </c>
      <c r="BR57" s="53" t="e">
        <f aca="false">_xlfn.iferror(SUM(BR46:BR51)/BR44,0)</f>
        <v>#NAME?</v>
      </c>
      <c r="BS57" s="53" t="e">
        <f aca="false">_xlfn.iferror(SUM(BS46:BS51)/BS44,0)</f>
        <v>#NAME?</v>
      </c>
      <c r="BT57" s="53" t="e">
        <f aca="false">_xlfn.iferror(SUM(BT46:BT51)/BT44,0)</f>
        <v>#NAME?</v>
      </c>
      <c r="BU57" s="53" t="e">
        <f aca="false">_xlfn.iferror(SUM(BU46:BU51)/BU44,0)</f>
        <v>#NAME?</v>
      </c>
      <c r="BV57" s="53" t="e">
        <f aca="false">_xlfn.iferror(SUM(BV46:BV51)/BV44,0)</f>
        <v>#NAME?</v>
      </c>
      <c r="BW57" s="53" t="e">
        <f aca="false">_xlfn.iferror(SUM(BW46:BW51)/BW44,0)</f>
        <v>#NAME?</v>
      </c>
      <c r="BX57" s="53" t="e">
        <f aca="false">_xlfn.iferror(SUM(BX46:BX51)/BX44,0)</f>
        <v>#NAME?</v>
      </c>
      <c r="BY57" s="53" t="e">
        <f aca="false">_xlfn.iferror(SUM(BY46:BY51)/BY44,0)</f>
        <v>#NAME?</v>
      </c>
      <c r="BZ57" s="53" t="e">
        <f aca="false">_xlfn.iferror(SUM(BZ46:BZ51)/BZ44,0)</f>
        <v>#NAME?</v>
      </c>
      <c r="CA57" s="53" t="e">
        <f aca="false">_xlfn.iferror(SUM(CA46:CA51)/CA44,0)</f>
        <v>#NAME?</v>
      </c>
      <c r="CB57" s="53" t="e">
        <f aca="false">_xlfn.iferror(SUM(CB46:CB51)/CB44,0)</f>
        <v>#NAME?</v>
      </c>
      <c r="CC57" s="53" t="e">
        <f aca="false">_xlfn.iferror(SUM(CC46:CC51)/CC44,0)</f>
        <v>#NAME?</v>
      </c>
      <c r="CD57" s="53" t="e">
        <f aca="false">_xlfn.iferror(SUM(CD46:CD51)/CD44,0)</f>
        <v>#NAME?</v>
      </c>
      <c r="CE57" s="53" t="e">
        <f aca="false">_xlfn.iferror(SUM(CE46:CE51)/CE44,0)</f>
        <v>#NAME?</v>
      </c>
      <c r="CF57" s="53" t="e">
        <f aca="false">_xlfn.iferror(SUM(CF46:CF51)/CF44,0)</f>
        <v>#NAME?</v>
      </c>
      <c r="CG57" s="53" t="e">
        <f aca="false">_xlfn.iferror(SUM(CG46:CG51)/CG44,0)</f>
        <v>#NAME?</v>
      </c>
      <c r="CH57" s="53" t="e">
        <f aca="false">_xlfn.iferror(SUM(CH46:CH51)/CH44,0)</f>
        <v>#NAME?</v>
      </c>
      <c r="CI57" s="53" t="e">
        <f aca="false">_xlfn.iferror(SUM(CI46:CI51)/CI44,0)</f>
        <v>#NAME?</v>
      </c>
      <c r="CJ57" s="53" t="e">
        <f aca="false">_xlfn.iferror(SUM(CJ46:CJ51)/CJ44,0)</f>
        <v>#NAME?</v>
      </c>
      <c r="CK57" s="53" t="e">
        <f aca="false">_xlfn.iferror(SUM(CK46:CK51)/CK44,0)</f>
        <v>#NAME?</v>
      </c>
      <c r="CL57" s="53" t="e">
        <f aca="false">_xlfn.iferror(SUM(CL46:CL51)/CL44,0)</f>
        <v>#NAME?</v>
      </c>
      <c r="CM57" s="53" t="e">
        <f aca="false">_xlfn.iferror(SUM(CM46:CM51)/CM44,0)</f>
        <v>#NAME?</v>
      </c>
      <c r="CN57" s="53" t="e">
        <f aca="false">_xlfn.iferror(SUM(CN46:CN51)/CN44,0)</f>
        <v>#NAME?</v>
      </c>
      <c r="CO57" s="53" t="e">
        <f aca="false">_xlfn.iferror(SUM(CO46:CO51)/CO44,0)</f>
        <v>#NAME?</v>
      </c>
      <c r="CP57" s="53" t="e">
        <f aca="false">_xlfn.iferror(SUM(CP46:CP51)/CP44,0)</f>
        <v>#NAME?</v>
      </c>
      <c r="CQ57" s="53" t="e">
        <f aca="false">_xlfn.iferror(SUM(CQ46:CQ51)/CQ44,0)</f>
        <v>#NAME?</v>
      </c>
      <c r="CR57" s="53" t="e">
        <f aca="false">_xlfn.iferror(SUM(CR46:CR51)/CR44,0)</f>
        <v>#NAME?</v>
      </c>
      <c r="CS57" s="53" t="e">
        <f aca="false">_xlfn.iferror(SUM(CS46:CS51)/CS44,0)</f>
        <v>#NAME?</v>
      </c>
      <c r="CT57" s="53" t="e">
        <f aca="false">_xlfn.iferror(SUM(CT46:CT51)/CT44,0)</f>
        <v>#NAME?</v>
      </c>
    </row>
    <row r="58" customFormat="false" ht="15" hidden="false" customHeight="true" outlineLevel="1" collapsed="false">
      <c r="A58" s="51" t="s">
        <v>54</v>
      </c>
      <c r="B58" s="52"/>
      <c r="C58" s="54" t="e">
        <f aca="false">SUM(C46:C51)</f>
        <v>#NAME?</v>
      </c>
      <c r="D58" s="54" t="e">
        <f aca="false">SUM(D46:D51)</f>
        <v>#NAME?</v>
      </c>
      <c r="E58" s="54" t="e">
        <f aca="false">SUM(E46:E51)</f>
        <v>#NAME?</v>
      </c>
      <c r="F58" s="54" t="e">
        <f aca="false">SUM(F46:F51)</f>
        <v>#NAME?</v>
      </c>
      <c r="G58" s="54" t="e">
        <f aca="false">SUM(G46:G51)</f>
        <v>#NAME?</v>
      </c>
      <c r="H58" s="54" t="e">
        <f aca="false">SUM(H46:H51)</f>
        <v>#NAME?</v>
      </c>
      <c r="I58" s="54" t="e">
        <f aca="false">SUM(I46:I51)</f>
        <v>#NAME?</v>
      </c>
      <c r="J58" s="54" t="e">
        <f aca="false">SUM(J46:J51)</f>
        <v>#NAME?</v>
      </c>
      <c r="K58" s="54" t="e">
        <f aca="false">SUM(K46:K51)</f>
        <v>#NAME?</v>
      </c>
      <c r="L58" s="54" t="e">
        <f aca="false">SUM(L46:L51)</f>
        <v>#NAME?</v>
      </c>
      <c r="M58" s="54" t="e">
        <f aca="false">SUM(M46:M51)</f>
        <v>#NAME?</v>
      </c>
      <c r="N58" s="54" t="e">
        <f aca="false">SUM(N46:N51)</f>
        <v>#NAME?</v>
      </c>
      <c r="O58" s="54" t="e">
        <f aca="false">SUM(O46:O51)</f>
        <v>#NAME?</v>
      </c>
      <c r="P58" s="54" t="e">
        <f aca="false">SUM(P46:P51)</f>
        <v>#NAME?</v>
      </c>
      <c r="Q58" s="54" t="e">
        <f aca="false">SUM(Q46:Q51)</f>
        <v>#NAME?</v>
      </c>
      <c r="R58" s="54" t="e">
        <f aca="false">SUM(R46:R51)</f>
        <v>#NAME?</v>
      </c>
      <c r="S58" s="54" t="e">
        <f aca="false">SUM(S46:S51)</f>
        <v>#NAME?</v>
      </c>
      <c r="T58" s="54" t="e">
        <f aca="false">SUM(T46:T51)</f>
        <v>#NAME?</v>
      </c>
      <c r="U58" s="54" t="e">
        <f aca="false">SUM(U46:U51)</f>
        <v>#NAME?</v>
      </c>
      <c r="V58" s="54" t="e">
        <f aca="false">SUM(V46:V51)</f>
        <v>#NAME?</v>
      </c>
      <c r="W58" s="54" t="e">
        <f aca="false">SUM(W46:W51)</f>
        <v>#NAME?</v>
      </c>
      <c r="X58" s="54" t="e">
        <f aca="false">SUM(X46:X51)</f>
        <v>#NAME?</v>
      </c>
      <c r="Y58" s="54" t="e">
        <f aca="false">SUM(Y46:Y51)</f>
        <v>#NAME?</v>
      </c>
      <c r="Z58" s="54" t="e">
        <f aca="false">SUM(Z46:Z51)</f>
        <v>#NAME?</v>
      </c>
      <c r="AA58" s="54" t="e">
        <f aca="false">SUM(AA46:AA51)</f>
        <v>#NAME?</v>
      </c>
      <c r="AB58" s="54" t="e">
        <f aca="false">SUM(AB46:AB51)</f>
        <v>#NAME?</v>
      </c>
      <c r="AC58" s="54" t="e">
        <f aca="false">SUM(AC46:AC51)</f>
        <v>#NAME?</v>
      </c>
      <c r="AD58" s="54" t="e">
        <f aca="false">SUM(AD46:AD51)</f>
        <v>#NAME?</v>
      </c>
      <c r="AE58" s="54" t="e">
        <f aca="false">SUM(AE46:AE51)</f>
        <v>#NAME?</v>
      </c>
      <c r="AF58" s="54" t="e">
        <f aca="false">SUM(AF46:AF51)</f>
        <v>#NAME?</v>
      </c>
      <c r="AG58" s="54" t="e">
        <f aca="false">SUM(AG46:AG51)</f>
        <v>#NAME?</v>
      </c>
      <c r="AH58" s="54" t="e">
        <f aca="false">SUM(AH46:AH51)</f>
        <v>#NAME?</v>
      </c>
      <c r="AI58" s="54" t="e">
        <f aca="false">SUM(AI46:AI51)</f>
        <v>#NAME?</v>
      </c>
      <c r="AJ58" s="54" t="e">
        <f aca="false">SUM(AJ46:AJ51)</f>
        <v>#NAME?</v>
      </c>
      <c r="AK58" s="54" t="e">
        <f aca="false">SUM(AK46:AK51)</f>
        <v>#NAME?</v>
      </c>
      <c r="AL58" s="54" t="e">
        <f aca="false">SUM(AL46:AL51)</f>
        <v>#NAME?</v>
      </c>
      <c r="AM58" s="54" t="e">
        <f aca="false">SUM(AM46:AM51)</f>
        <v>#NAME?</v>
      </c>
      <c r="AN58" s="54" t="e">
        <f aca="false">SUM(AN46:AN51)</f>
        <v>#NAME?</v>
      </c>
      <c r="AO58" s="54" t="e">
        <f aca="false">SUM(AO46:AO51)</f>
        <v>#NAME?</v>
      </c>
      <c r="AP58" s="54" t="e">
        <f aca="false">SUM(AP46:AP51)</f>
        <v>#NAME?</v>
      </c>
      <c r="AQ58" s="54" t="e">
        <f aca="false">SUM(AQ46:AQ51)</f>
        <v>#NAME?</v>
      </c>
      <c r="AR58" s="54" t="e">
        <f aca="false">SUM(AR46:AR51)</f>
        <v>#NAME?</v>
      </c>
      <c r="AS58" s="54" t="e">
        <f aca="false">SUM(AS46:AS51)</f>
        <v>#NAME?</v>
      </c>
      <c r="AT58" s="54" t="e">
        <f aca="false">SUM(AT46:AT51)</f>
        <v>#NAME?</v>
      </c>
      <c r="AU58" s="54" t="e">
        <f aca="false">SUM(AU46:AU51)</f>
        <v>#NAME?</v>
      </c>
      <c r="AV58" s="54" t="e">
        <f aca="false">SUM(AV46:AV51)</f>
        <v>#NAME?</v>
      </c>
      <c r="AW58" s="54" t="e">
        <f aca="false">SUM(AW46:AW51)</f>
        <v>#NAME?</v>
      </c>
      <c r="AX58" s="54" t="e">
        <f aca="false">SUM(AX46:AX51)</f>
        <v>#NAME?</v>
      </c>
      <c r="AY58" s="54" t="e">
        <f aca="false">SUM(AY46:AY51)</f>
        <v>#NAME?</v>
      </c>
      <c r="AZ58" s="54" t="e">
        <f aca="false">SUM(AZ46:AZ51)</f>
        <v>#NAME?</v>
      </c>
      <c r="BA58" s="54" t="e">
        <f aca="false">SUM(BA46:BA51)</f>
        <v>#NAME?</v>
      </c>
      <c r="BB58" s="54" t="e">
        <f aca="false">SUM(BB46:BB51)</f>
        <v>#NAME?</v>
      </c>
      <c r="BC58" s="54" t="e">
        <f aca="false">SUM(BC46:BC51)</f>
        <v>#NAME?</v>
      </c>
      <c r="BD58" s="54" t="e">
        <f aca="false">SUM(BD46:BD51)</f>
        <v>#NAME?</v>
      </c>
      <c r="BE58" s="54" t="e">
        <f aca="false">SUM(BE46:BE51)</f>
        <v>#NAME?</v>
      </c>
      <c r="BF58" s="54" t="e">
        <f aca="false">SUM(BF46:BF51)</f>
        <v>#NAME?</v>
      </c>
      <c r="BG58" s="54" t="e">
        <f aca="false">SUM(BG46:BG51)</f>
        <v>#NAME?</v>
      </c>
      <c r="BH58" s="54" t="e">
        <f aca="false">SUM(BH46:BH51)</f>
        <v>#NAME?</v>
      </c>
      <c r="BI58" s="54" t="e">
        <f aca="false">SUM(BI46:BI51)</f>
        <v>#NAME?</v>
      </c>
      <c r="BJ58" s="54" t="e">
        <f aca="false">SUM(BJ46:BJ51)</f>
        <v>#NAME?</v>
      </c>
      <c r="BK58" s="54" t="e">
        <f aca="false">SUM(BK46:BK51)</f>
        <v>#NAME?</v>
      </c>
      <c r="BL58" s="54" t="e">
        <f aca="false">SUM(BL46:BL51)</f>
        <v>#NAME?</v>
      </c>
      <c r="BM58" s="54" t="e">
        <f aca="false">SUM(BM46:BM51)</f>
        <v>#NAME?</v>
      </c>
      <c r="BN58" s="54" t="e">
        <f aca="false">SUM(BN46:BN51)</f>
        <v>#NAME?</v>
      </c>
      <c r="BO58" s="54" t="e">
        <f aca="false">SUM(BO46:BO51)</f>
        <v>#NAME?</v>
      </c>
      <c r="BP58" s="54" t="e">
        <f aca="false">SUM(BP46:BP51)</f>
        <v>#NAME?</v>
      </c>
      <c r="BQ58" s="54" t="e">
        <f aca="false">SUM(BQ46:BQ51)</f>
        <v>#NAME?</v>
      </c>
      <c r="BR58" s="54" t="e">
        <f aca="false">SUM(BR46:BR51)</f>
        <v>#NAME?</v>
      </c>
      <c r="BS58" s="54" t="e">
        <f aca="false">SUM(BS46:BS51)</f>
        <v>#NAME?</v>
      </c>
      <c r="BT58" s="54" t="e">
        <f aca="false">SUM(BT46:BT51)</f>
        <v>#NAME?</v>
      </c>
      <c r="BU58" s="54" t="e">
        <f aca="false">SUM(BU46:BU51)</f>
        <v>#NAME?</v>
      </c>
      <c r="BV58" s="54" t="e">
        <f aca="false">SUM(BV46:BV51)</f>
        <v>#NAME?</v>
      </c>
      <c r="BW58" s="54" t="e">
        <f aca="false">SUM(BW46:BW51)</f>
        <v>#NAME?</v>
      </c>
      <c r="BX58" s="54" t="e">
        <f aca="false">SUM(BX46:BX51)</f>
        <v>#NAME?</v>
      </c>
      <c r="BY58" s="54" t="e">
        <f aca="false">SUM(BY46:BY51)</f>
        <v>#NAME?</v>
      </c>
      <c r="BZ58" s="54" t="e">
        <f aca="false">SUM(BZ46:BZ51)</f>
        <v>#NAME?</v>
      </c>
      <c r="CA58" s="54" t="e">
        <f aca="false">SUM(CA46:CA51)</f>
        <v>#NAME?</v>
      </c>
      <c r="CB58" s="54" t="e">
        <f aca="false">SUM(CB46:CB51)</f>
        <v>#NAME?</v>
      </c>
      <c r="CC58" s="54" t="e">
        <f aca="false">SUM(CC46:CC51)</f>
        <v>#NAME?</v>
      </c>
      <c r="CD58" s="54" t="e">
        <f aca="false">SUM(CD46:CD51)</f>
        <v>#NAME?</v>
      </c>
      <c r="CE58" s="54" t="e">
        <f aca="false">SUM(CE46:CE51)</f>
        <v>#NAME?</v>
      </c>
      <c r="CF58" s="54" t="e">
        <f aca="false">SUM(CF46:CF51)</f>
        <v>#NAME?</v>
      </c>
      <c r="CG58" s="54" t="e">
        <f aca="false">SUM(CG46:CG51)</f>
        <v>#NAME?</v>
      </c>
      <c r="CH58" s="54" t="e">
        <f aca="false">SUM(CH46:CH51)</f>
        <v>#NAME?</v>
      </c>
      <c r="CI58" s="54" t="e">
        <f aca="false">SUM(CI46:CI51)</f>
        <v>#NAME?</v>
      </c>
      <c r="CJ58" s="54" t="e">
        <f aca="false">SUM(CJ46:CJ51)</f>
        <v>#NAME?</v>
      </c>
      <c r="CK58" s="54" t="e">
        <f aca="false">SUM(CK46:CK51)</f>
        <v>#NAME?</v>
      </c>
      <c r="CL58" s="54" t="e">
        <f aca="false">SUM(CL46:CL51)</f>
        <v>#NAME?</v>
      </c>
      <c r="CM58" s="54" t="e">
        <f aca="false">SUM(CM46:CM51)</f>
        <v>#NAME?</v>
      </c>
      <c r="CN58" s="54" t="e">
        <f aca="false">SUM(CN46:CN51)</f>
        <v>#NAME?</v>
      </c>
      <c r="CO58" s="54" t="e">
        <f aca="false">SUM(CO46:CO51)</f>
        <v>#NAME?</v>
      </c>
      <c r="CP58" s="54" t="e">
        <f aca="false">SUM(CP46:CP51)</f>
        <v>#NAME?</v>
      </c>
      <c r="CQ58" s="54" t="e">
        <f aca="false">SUM(CQ46:CQ51)</f>
        <v>#NAME?</v>
      </c>
      <c r="CR58" s="54" t="e">
        <f aca="false">SUM(CR46:CR51)</f>
        <v>#NAME?</v>
      </c>
      <c r="CS58" s="54" t="e">
        <f aca="false">SUM(CS46:CS51)</f>
        <v>#NAME?</v>
      </c>
      <c r="CT58" s="54" t="e">
        <f aca="false">SUM(CT46:CT51)</f>
        <v>#NAME?</v>
      </c>
    </row>
    <row r="59" customFormat="false" ht="15" hidden="false" customHeight="true" outlineLevel="1" collapsed="false">
      <c r="A59" s="51" t="s">
        <v>55</v>
      </c>
      <c r="B59" s="52"/>
      <c r="C59" s="54" t="e">
        <f aca="false">SUM(C46:C49)</f>
        <v>#NAME?</v>
      </c>
      <c r="D59" s="54" t="e">
        <f aca="false">SUM(D46:D49)</f>
        <v>#NAME?</v>
      </c>
      <c r="E59" s="54" t="e">
        <f aca="false">SUM(E46:E49)</f>
        <v>#NAME?</v>
      </c>
      <c r="F59" s="54" t="e">
        <f aca="false">SUM(F46:F49)</f>
        <v>#NAME?</v>
      </c>
      <c r="G59" s="54" t="e">
        <f aca="false">SUM(G46:G49)</f>
        <v>#NAME?</v>
      </c>
      <c r="H59" s="54" t="e">
        <f aca="false">SUM(H46:H49)</f>
        <v>#NAME?</v>
      </c>
      <c r="I59" s="54" t="e">
        <f aca="false">SUM(I46:I49)</f>
        <v>#NAME?</v>
      </c>
      <c r="J59" s="54" t="e">
        <f aca="false">SUM(J46:J49)</f>
        <v>#NAME?</v>
      </c>
      <c r="K59" s="54" t="e">
        <f aca="false">SUM(K46:K49)</f>
        <v>#NAME?</v>
      </c>
      <c r="L59" s="54" t="e">
        <f aca="false">SUM(L46:L49)</f>
        <v>#NAME?</v>
      </c>
      <c r="M59" s="54" t="e">
        <f aca="false">SUM(M46:M49)</f>
        <v>#NAME?</v>
      </c>
      <c r="N59" s="54" t="e">
        <f aca="false">SUM(N46:N49)</f>
        <v>#NAME?</v>
      </c>
      <c r="O59" s="54" t="e">
        <f aca="false">SUM(O46:O49)</f>
        <v>#NAME?</v>
      </c>
      <c r="P59" s="54" t="e">
        <f aca="false">SUM(P46:P49)</f>
        <v>#NAME?</v>
      </c>
      <c r="Q59" s="54" t="e">
        <f aca="false">SUM(Q46:Q49)</f>
        <v>#NAME?</v>
      </c>
      <c r="R59" s="54" t="e">
        <f aca="false">SUM(R46:R49)</f>
        <v>#NAME?</v>
      </c>
      <c r="S59" s="54" t="e">
        <f aca="false">SUM(S46:S49)</f>
        <v>#NAME?</v>
      </c>
      <c r="T59" s="54" t="e">
        <f aca="false">SUM(T46:T49)</f>
        <v>#NAME?</v>
      </c>
      <c r="U59" s="54" t="e">
        <f aca="false">SUM(U46:U49)</f>
        <v>#NAME?</v>
      </c>
      <c r="V59" s="54" t="e">
        <f aca="false">SUM(V46:V49)</f>
        <v>#NAME?</v>
      </c>
      <c r="W59" s="54" t="e">
        <f aca="false">SUM(W46:W49)</f>
        <v>#NAME?</v>
      </c>
      <c r="X59" s="54" t="e">
        <f aca="false">SUM(X46:X49)</f>
        <v>#NAME?</v>
      </c>
      <c r="Y59" s="54" t="e">
        <f aca="false">SUM(Y46:Y49)</f>
        <v>#NAME?</v>
      </c>
      <c r="Z59" s="54" t="e">
        <f aca="false">SUM(Z46:Z49)</f>
        <v>#NAME?</v>
      </c>
      <c r="AA59" s="54" t="e">
        <f aca="false">SUM(AA46:AA49)</f>
        <v>#NAME?</v>
      </c>
      <c r="AB59" s="54" t="e">
        <f aca="false">SUM(AB46:AB49)</f>
        <v>#NAME?</v>
      </c>
      <c r="AC59" s="54" t="e">
        <f aca="false">SUM(AC46:AC49)</f>
        <v>#NAME?</v>
      </c>
      <c r="AD59" s="54" t="e">
        <f aca="false">SUM(AD46:AD49)</f>
        <v>#NAME?</v>
      </c>
      <c r="AE59" s="54" t="e">
        <f aca="false">SUM(AE46:AE49)</f>
        <v>#NAME?</v>
      </c>
      <c r="AF59" s="54" t="e">
        <f aca="false">SUM(AF46:AF49)</f>
        <v>#NAME?</v>
      </c>
      <c r="AG59" s="54" t="e">
        <f aca="false">SUM(AG46:AG49)</f>
        <v>#NAME?</v>
      </c>
      <c r="AH59" s="54" t="e">
        <f aca="false">SUM(AH46:AH49)</f>
        <v>#NAME?</v>
      </c>
      <c r="AI59" s="54" t="e">
        <f aca="false">SUM(AI46:AI49)</f>
        <v>#NAME?</v>
      </c>
      <c r="AJ59" s="54" t="e">
        <f aca="false">SUM(AJ46:AJ49)</f>
        <v>#NAME?</v>
      </c>
      <c r="AK59" s="54" t="e">
        <f aca="false">SUM(AK46:AK49)</f>
        <v>#NAME?</v>
      </c>
      <c r="AL59" s="54" t="e">
        <f aca="false">SUM(AL46:AL49)</f>
        <v>#NAME?</v>
      </c>
      <c r="AM59" s="54" t="e">
        <f aca="false">SUM(AM46:AM49)</f>
        <v>#NAME?</v>
      </c>
      <c r="AN59" s="54" t="e">
        <f aca="false">SUM(AN46:AN49)</f>
        <v>#NAME?</v>
      </c>
      <c r="AO59" s="54" t="e">
        <f aca="false">SUM(AO46:AO49)</f>
        <v>#NAME?</v>
      </c>
      <c r="AP59" s="54" t="e">
        <f aca="false">SUM(AP46:AP49)</f>
        <v>#NAME?</v>
      </c>
      <c r="AQ59" s="54" t="e">
        <f aca="false">SUM(AQ46:AQ49)</f>
        <v>#NAME?</v>
      </c>
      <c r="AR59" s="54" t="e">
        <f aca="false">SUM(AR46:AR49)</f>
        <v>#NAME?</v>
      </c>
      <c r="AS59" s="54" t="e">
        <f aca="false">SUM(AS46:AS49)</f>
        <v>#NAME?</v>
      </c>
      <c r="AT59" s="54" t="e">
        <f aca="false">SUM(AT46:AT49)</f>
        <v>#NAME?</v>
      </c>
      <c r="AU59" s="54" t="e">
        <f aca="false">SUM(AU46:AU49)</f>
        <v>#NAME?</v>
      </c>
      <c r="AV59" s="54" t="e">
        <f aca="false">SUM(AV46:AV49)</f>
        <v>#NAME?</v>
      </c>
      <c r="AW59" s="54" t="e">
        <f aca="false">SUM(AW46:AW49)</f>
        <v>#NAME?</v>
      </c>
      <c r="AX59" s="54" t="e">
        <f aca="false">SUM(AX46:AX49)</f>
        <v>#NAME?</v>
      </c>
      <c r="AY59" s="54" t="e">
        <f aca="false">SUM(AY46:AY49)</f>
        <v>#NAME?</v>
      </c>
      <c r="AZ59" s="54" t="e">
        <f aca="false">SUM(AZ46:AZ49)</f>
        <v>#NAME?</v>
      </c>
      <c r="BA59" s="54" t="e">
        <f aca="false">SUM(BA46:BA49)</f>
        <v>#NAME?</v>
      </c>
      <c r="BB59" s="54" t="e">
        <f aca="false">SUM(BB46:BB49)</f>
        <v>#NAME?</v>
      </c>
      <c r="BC59" s="54" t="e">
        <f aca="false">SUM(BC46:BC49)</f>
        <v>#NAME?</v>
      </c>
      <c r="BD59" s="54" t="e">
        <f aca="false">SUM(BD46:BD49)</f>
        <v>#NAME?</v>
      </c>
      <c r="BE59" s="54" t="e">
        <f aca="false">SUM(BE46:BE49)</f>
        <v>#NAME?</v>
      </c>
      <c r="BF59" s="54" t="e">
        <f aca="false">SUM(BF46:BF49)</f>
        <v>#NAME?</v>
      </c>
      <c r="BG59" s="54" t="e">
        <f aca="false">SUM(BG46:BG49)</f>
        <v>#NAME?</v>
      </c>
      <c r="BH59" s="54" t="e">
        <f aca="false">SUM(BH46:BH49)</f>
        <v>#NAME?</v>
      </c>
      <c r="BI59" s="54" t="e">
        <f aca="false">SUM(BI46:BI49)</f>
        <v>#NAME?</v>
      </c>
      <c r="BJ59" s="54" t="e">
        <f aca="false">SUM(BJ46:BJ49)</f>
        <v>#NAME?</v>
      </c>
      <c r="BK59" s="54" t="e">
        <f aca="false">SUM(BK46:BK49)</f>
        <v>#NAME?</v>
      </c>
      <c r="BL59" s="54" t="e">
        <f aca="false">SUM(BL46:BL49)</f>
        <v>#NAME?</v>
      </c>
      <c r="BM59" s="54" t="e">
        <f aca="false">SUM(BM46:BM49)</f>
        <v>#NAME?</v>
      </c>
      <c r="BN59" s="54" t="e">
        <f aca="false">SUM(BN46:BN49)</f>
        <v>#NAME?</v>
      </c>
      <c r="BO59" s="54" t="e">
        <f aca="false">SUM(BO46:BO49)</f>
        <v>#NAME?</v>
      </c>
      <c r="BP59" s="54" t="e">
        <f aca="false">SUM(BP46:BP49)</f>
        <v>#NAME?</v>
      </c>
      <c r="BQ59" s="54" t="e">
        <f aca="false">SUM(BQ46:BQ49)</f>
        <v>#NAME?</v>
      </c>
      <c r="BR59" s="54" t="e">
        <f aca="false">SUM(BR46:BR49)</f>
        <v>#NAME?</v>
      </c>
      <c r="BS59" s="54" t="e">
        <f aca="false">SUM(BS46:BS49)</f>
        <v>#NAME?</v>
      </c>
      <c r="BT59" s="54" t="e">
        <f aca="false">SUM(BT46:BT49)</f>
        <v>#NAME?</v>
      </c>
      <c r="BU59" s="54" t="e">
        <f aca="false">SUM(BU46:BU49)</f>
        <v>#NAME?</v>
      </c>
      <c r="BV59" s="54" t="e">
        <f aca="false">SUM(BV46:BV49)</f>
        <v>#NAME?</v>
      </c>
      <c r="BW59" s="54" t="e">
        <f aca="false">SUM(BW46:BW49)</f>
        <v>#NAME?</v>
      </c>
      <c r="BX59" s="54" t="e">
        <f aca="false">SUM(BX46:BX49)</f>
        <v>#NAME?</v>
      </c>
      <c r="BY59" s="54" t="e">
        <f aca="false">SUM(BY46:BY49)</f>
        <v>#NAME?</v>
      </c>
      <c r="BZ59" s="54" t="e">
        <f aca="false">SUM(BZ46:BZ49)</f>
        <v>#NAME?</v>
      </c>
      <c r="CA59" s="54" t="e">
        <f aca="false">SUM(CA46:CA49)</f>
        <v>#NAME?</v>
      </c>
      <c r="CB59" s="54" t="e">
        <f aca="false">SUM(CB46:CB49)</f>
        <v>#NAME?</v>
      </c>
      <c r="CC59" s="54" t="e">
        <f aca="false">SUM(CC46:CC49)</f>
        <v>#NAME?</v>
      </c>
      <c r="CD59" s="54" t="e">
        <f aca="false">SUM(CD46:CD49)</f>
        <v>#NAME?</v>
      </c>
      <c r="CE59" s="54" t="e">
        <f aca="false">SUM(CE46:CE49)</f>
        <v>#NAME?</v>
      </c>
      <c r="CF59" s="54" t="e">
        <f aca="false">SUM(CF46:CF49)</f>
        <v>#NAME?</v>
      </c>
      <c r="CG59" s="54" t="e">
        <f aca="false">SUM(CG46:CG49)</f>
        <v>#NAME?</v>
      </c>
      <c r="CH59" s="54" t="e">
        <f aca="false">SUM(CH46:CH49)</f>
        <v>#NAME?</v>
      </c>
      <c r="CI59" s="54" t="e">
        <f aca="false">SUM(CI46:CI49)</f>
        <v>#NAME?</v>
      </c>
      <c r="CJ59" s="54" t="e">
        <f aca="false">SUM(CJ46:CJ49)</f>
        <v>#NAME?</v>
      </c>
      <c r="CK59" s="54" t="e">
        <f aca="false">SUM(CK46:CK49)</f>
        <v>#NAME?</v>
      </c>
      <c r="CL59" s="54" t="e">
        <f aca="false">SUM(CL46:CL49)</f>
        <v>#NAME?</v>
      </c>
      <c r="CM59" s="54" t="e">
        <f aca="false">SUM(CM46:CM49)</f>
        <v>#NAME?</v>
      </c>
      <c r="CN59" s="54" t="e">
        <f aca="false">SUM(CN46:CN49)</f>
        <v>#NAME?</v>
      </c>
      <c r="CO59" s="54" t="e">
        <f aca="false">SUM(CO46:CO49)</f>
        <v>#NAME?</v>
      </c>
      <c r="CP59" s="54" t="e">
        <f aca="false">SUM(CP46:CP49)</f>
        <v>#NAME?</v>
      </c>
      <c r="CQ59" s="54" t="e">
        <f aca="false">SUM(CQ46:CQ49)</f>
        <v>#NAME?</v>
      </c>
      <c r="CR59" s="54" t="e">
        <f aca="false">SUM(CR46:CR49)</f>
        <v>#NAME?</v>
      </c>
      <c r="CS59" s="54" t="e">
        <f aca="false">SUM(CS46:CS49)</f>
        <v>#NAME?</v>
      </c>
      <c r="CT59" s="54" t="e">
        <f aca="false">SUM(CT46:CT49)</f>
        <v>#NAME?</v>
      </c>
    </row>
    <row r="60" customFormat="false" ht="15" hidden="false" customHeight="true" outlineLevel="1" collapsed="false">
      <c r="A60" s="55" t="s">
        <v>56</v>
      </c>
      <c r="B60" s="56" t="s">
        <v>31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8" t="e">
        <f aca="false">_xlfn.iferror(O52/D52,0)</f>
        <v>#NAME?</v>
      </c>
      <c r="P60" s="58" t="e">
        <f aca="false">_xlfn.iferror(P52/E52,0)</f>
        <v>#NAME?</v>
      </c>
      <c r="Q60" s="58" t="e">
        <f aca="false">_xlfn.iferror(Q52/F52,0)</f>
        <v>#NAME?</v>
      </c>
      <c r="R60" s="58" t="e">
        <f aca="false">_xlfn.iferror(R52/G52,0)</f>
        <v>#NAME?</v>
      </c>
      <c r="S60" s="58" t="e">
        <f aca="false">_xlfn.iferror(S52/H52,0)</f>
        <v>#NAME?</v>
      </c>
      <c r="T60" s="58" t="e">
        <f aca="false">_xlfn.iferror(T52/I52,0)</f>
        <v>#NAME?</v>
      </c>
      <c r="U60" s="58" t="e">
        <f aca="false">_xlfn.iferror(U52/J52,0)</f>
        <v>#NAME?</v>
      </c>
      <c r="V60" s="58" t="e">
        <f aca="false">_xlfn.iferror(V52/K52,0)</f>
        <v>#NAME?</v>
      </c>
      <c r="W60" s="58" t="e">
        <f aca="false">_xlfn.iferror(W52/L52,0)</f>
        <v>#NAME?</v>
      </c>
      <c r="X60" s="58" t="e">
        <f aca="false">_xlfn.iferror(X52/M52,0)</f>
        <v>#NAME?</v>
      </c>
      <c r="Y60" s="58" t="e">
        <f aca="false">_xlfn.iferror(Y52/N52,0)</f>
        <v>#NAME?</v>
      </c>
      <c r="Z60" s="58" t="e">
        <f aca="false">_xlfn.iferror(Z52/O52,0)</f>
        <v>#NAME?</v>
      </c>
      <c r="AA60" s="58" t="e">
        <f aca="false">_xlfn.iferror(AA52/P52,0)</f>
        <v>#NAME?</v>
      </c>
      <c r="AB60" s="58" t="e">
        <f aca="false">_xlfn.iferror(AB52/Q52,0)</f>
        <v>#NAME?</v>
      </c>
      <c r="AC60" s="58" t="e">
        <f aca="false">_xlfn.iferror(AC52/R52,0)</f>
        <v>#NAME?</v>
      </c>
      <c r="AD60" s="58" t="e">
        <f aca="false">_xlfn.iferror(AD52/S52,0)</f>
        <v>#NAME?</v>
      </c>
      <c r="AE60" s="58" t="e">
        <f aca="false">_xlfn.iferror(AE52/T52,0)</f>
        <v>#NAME?</v>
      </c>
      <c r="AF60" s="58" t="e">
        <f aca="false">_xlfn.iferror(AF52/U52,0)</f>
        <v>#NAME?</v>
      </c>
      <c r="AG60" s="58" t="e">
        <f aca="false">_xlfn.iferror(AG52/V52,0)</f>
        <v>#NAME?</v>
      </c>
      <c r="AH60" s="58" t="e">
        <f aca="false">_xlfn.iferror(AH52/W52,0)</f>
        <v>#NAME?</v>
      </c>
      <c r="AI60" s="58" t="e">
        <f aca="false">_xlfn.iferror(AI52/X52,0)</f>
        <v>#NAME?</v>
      </c>
      <c r="AJ60" s="58" t="e">
        <f aca="false">_xlfn.iferror(AJ52/Y52,0)</f>
        <v>#NAME?</v>
      </c>
      <c r="AK60" s="58" t="e">
        <f aca="false">_xlfn.iferror(AK52/Z52,0)</f>
        <v>#NAME?</v>
      </c>
      <c r="AL60" s="58" t="e">
        <f aca="false">_xlfn.iferror(AL52/AA52,0)</f>
        <v>#NAME?</v>
      </c>
      <c r="AM60" s="58" t="e">
        <f aca="false">_xlfn.iferror(AM52/AB52,0)</f>
        <v>#NAME?</v>
      </c>
      <c r="AN60" s="58" t="e">
        <f aca="false">_xlfn.iferror(AN52/AC52,0)</f>
        <v>#NAME?</v>
      </c>
      <c r="AO60" s="58" t="e">
        <f aca="false">_xlfn.iferror(AO52/AD52,0)</f>
        <v>#NAME?</v>
      </c>
      <c r="AP60" s="58" t="e">
        <f aca="false">_xlfn.iferror(AP52/AE52,0)</f>
        <v>#NAME?</v>
      </c>
      <c r="AQ60" s="58" t="e">
        <f aca="false">_xlfn.iferror(AQ52/AF52,0)</f>
        <v>#NAME?</v>
      </c>
      <c r="AR60" s="58" t="e">
        <f aca="false">_xlfn.iferror(AR52/AG52,0)</f>
        <v>#NAME?</v>
      </c>
      <c r="AS60" s="58" t="e">
        <f aca="false">_xlfn.iferror(AS52/AH52,0)</f>
        <v>#NAME?</v>
      </c>
      <c r="AT60" s="58" t="e">
        <f aca="false">_xlfn.iferror(AT52/AI52,0)</f>
        <v>#NAME?</v>
      </c>
      <c r="AU60" s="58" t="e">
        <f aca="false">_xlfn.iferror(AU52/AJ52,0)</f>
        <v>#NAME?</v>
      </c>
      <c r="AV60" s="58" t="e">
        <f aca="false">_xlfn.iferror(AV52/AK52,0)</f>
        <v>#NAME?</v>
      </c>
      <c r="AW60" s="58" t="e">
        <f aca="false">_xlfn.iferror(AW52/AL52,0)</f>
        <v>#NAME?</v>
      </c>
      <c r="AX60" s="58" t="e">
        <f aca="false">_xlfn.iferror(AX52/AM52,0)</f>
        <v>#NAME?</v>
      </c>
      <c r="AY60" s="58" t="e">
        <f aca="false">_xlfn.iferror(AY52/AN52,0)</f>
        <v>#NAME?</v>
      </c>
      <c r="AZ60" s="58" t="e">
        <f aca="false">_xlfn.iferror(AZ52/AO52,0)</f>
        <v>#NAME?</v>
      </c>
      <c r="BA60" s="58" t="e">
        <f aca="false">_xlfn.iferror(BA52/AP52,0)</f>
        <v>#NAME?</v>
      </c>
      <c r="BB60" s="58" t="e">
        <f aca="false">_xlfn.iferror(BB52/AQ52,0)</f>
        <v>#NAME?</v>
      </c>
      <c r="BC60" s="58" t="e">
        <f aca="false">_xlfn.iferror(BC52/AR52,0)</f>
        <v>#NAME?</v>
      </c>
      <c r="BD60" s="58" t="e">
        <f aca="false">_xlfn.iferror(BD52/AS52,0)</f>
        <v>#NAME?</v>
      </c>
      <c r="BE60" s="58" t="e">
        <f aca="false">_xlfn.iferror(BE52/AT52,0)</f>
        <v>#NAME?</v>
      </c>
      <c r="BF60" s="58" t="e">
        <f aca="false">_xlfn.iferror(BF52/AU52,0)</f>
        <v>#NAME?</v>
      </c>
      <c r="BG60" s="58" t="e">
        <f aca="false">_xlfn.iferror(BG52/AV52,0)</f>
        <v>#NAME?</v>
      </c>
      <c r="BH60" s="58" t="e">
        <f aca="false">_xlfn.iferror(BH52/AW52,0)</f>
        <v>#NAME?</v>
      </c>
      <c r="BI60" s="58" t="e">
        <f aca="false">_xlfn.iferror(BI52/AX52,0)</f>
        <v>#NAME?</v>
      </c>
      <c r="BJ60" s="58" t="e">
        <f aca="false">_xlfn.iferror(BJ52/AY52,0)</f>
        <v>#NAME?</v>
      </c>
      <c r="BK60" s="58" t="e">
        <f aca="false">_xlfn.iferror(BK52/AZ52,0)</f>
        <v>#NAME?</v>
      </c>
      <c r="BL60" s="58" t="e">
        <f aca="false">_xlfn.iferror(BL52/BA52,0)</f>
        <v>#NAME?</v>
      </c>
      <c r="BM60" s="58" t="e">
        <f aca="false">_xlfn.iferror(BM52/BB52,0)</f>
        <v>#NAME?</v>
      </c>
      <c r="BN60" s="58" t="e">
        <f aca="false">_xlfn.iferror(BN52/BC52,0)</f>
        <v>#NAME?</v>
      </c>
      <c r="BO60" s="58" t="e">
        <f aca="false">_xlfn.iferror(BO52/BD52,0)</f>
        <v>#NAME?</v>
      </c>
      <c r="BP60" s="58" t="e">
        <f aca="false">_xlfn.iferror(BP52/BE52,0)</f>
        <v>#NAME?</v>
      </c>
      <c r="BQ60" s="58" t="e">
        <f aca="false">_xlfn.iferror(BQ52/BF52,0)</f>
        <v>#NAME?</v>
      </c>
      <c r="BR60" s="58" t="e">
        <f aca="false">_xlfn.iferror(BR52/BG52,0)</f>
        <v>#NAME?</v>
      </c>
      <c r="BS60" s="58" t="e">
        <f aca="false">_xlfn.iferror(BS52/BH52,0)</f>
        <v>#NAME?</v>
      </c>
      <c r="BT60" s="58" t="e">
        <f aca="false">_xlfn.iferror(BT52/BI52,0)</f>
        <v>#NAME?</v>
      </c>
      <c r="BU60" s="58" t="e">
        <f aca="false">_xlfn.iferror(BU52/BJ52,0)</f>
        <v>#NAME?</v>
      </c>
      <c r="BV60" s="58" t="e">
        <f aca="false">_xlfn.iferror(BV52/BK52,0)</f>
        <v>#NAME?</v>
      </c>
      <c r="BW60" s="58" t="e">
        <f aca="false">_xlfn.iferror(BW52/BL52,0)</f>
        <v>#NAME?</v>
      </c>
      <c r="BX60" s="58" t="e">
        <f aca="false">_xlfn.iferror(BX52/BM52,0)</f>
        <v>#NAME?</v>
      </c>
      <c r="BY60" s="58" t="e">
        <f aca="false">_xlfn.iferror(BY52/BN52,0)</f>
        <v>#NAME?</v>
      </c>
      <c r="BZ60" s="58" t="e">
        <f aca="false">_xlfn.iferror(BZ52/BO52,0)</f>
        <v>#NAME?</v>
      </c>
      <c r="CA60" s="58" t="e">
        <f aca="false">_xlfn.iferror(CA52/BP52,0)</f>
        <v>#NAME?</v>
      </c>
      <c r="CB60" s="58" t="e">
        <f aca="false">_xlfn.iferror(CB52/BQ52,0)</f>
        <v>#NAME?</v>
      </c>
      <c r="CC60" s="58" t="e">
        <f aca="false">_xlfn.iferror(CC52/BR52,0)</f>
        <v>#NAME?</v>
      </c>
      <c r="CD60" s="58" t="e">
        <f aca="false">_xlfn.iferror(CD52/BS52,0)</f>
        <v>#NAME?</v>
      </c>
      <c r="CE60" s="58" t="e">
        <f aca="false">_xlfn.iferror(CE52/BT52,0)</f>
        <v>#NAME?</v>
      </c>
      <c r="CF60" s="58" t="e">
        <f aca="false">_xlfn.iferror(CF52/BU52,0)</f>
        <v>#NAME?</v>
      </c>
      <c r="CG60" s="58" t="e">
        <f aca="false">_xlfn.iferror(CG52/BV52,0)</f>
        <v>#NAME?</v>
      </c>
      <c r="CH60" s="58" t="e">
        <f aca="false">_xlfn.iferror(CH52/BW52,0)</f>
        <v>#NAME?</v>
      </c>
      <c r="CI60" s="58" t="e">
        <f aca="false">_xlfn.iferror(CI52/BX52,0)</f>
        <v>#NAME?</v>
      </c>
      <c r="CJ60" s="58" t="e">
        <f aca="false">_xlfn.iferror(CJ52/BY52,0)</f>
        <v>#NAME?</v>
      </c>
      <c r="CK60" s="58" t="e">
        <f aca="false">_xlfn.iferror(CK52/BZ52,0)</f>
        <v>#NAME?</v>
      </c>
      <c r="CL60" s="58" t="e">
        <f aca="false">_xlfn.iferror(CL52/CA52,0)</f>
        <v>#NAME?</v>
      </c>
      <c r="CM60" s="58" t="e">
        <f aca="false">_xlfn.iferror(CM52/CB52,0)</f>
        <v>#NAME?</v>
      </c>
      <c r="CN60" s="58" t="e">
        <f aca="false">_xlfn.iferror(CN52/CC52,0)</f>
        <v>#NAME?</v>
      </c>
      <c r="CO60" s="58" t="e">
        <f aca="false">_xlfn.iferror(CO52/CD52,0)</f>
        <v>#NAME?</v>
      </c>
      <c r="CP60" s="58" t="e">
        <f aca="false">_xlfn.iferror(CP52/CE52,0)</f>
        <v>#NAME?</v>
      </c>
      <c r="CQ60" s="58" t="e">
        <f aca="false">_xlfn.iferror(CQ52/CF52,0)</f>
        <v>#NAME?</v>
      </c>
      <c r="CR60" s="58" t="e">
        <f aca="false">_xlfn.iferror(CR52/CG52,0)</f>
        <v>#NAME?</v>
      </c>
      <c r="CS60" s="58" t="e">
        <f aca="false">_xlfn.iferror(CS52/CH52,0)</f>
        <v>#NAME?</v>
      </c>
      <c r="CT60" s="58" t="e">
        <f aca="false">_xlfn.iferror(CT52/CI52,0)</f>
        <v>#NAME?</v>
      </c>
    </row>
    <row r="61" customFormat="false" ht="15" hidden="false" customHeight="true" outlineLevel="0" collapsed="false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/>
      <c r="BY61" s="35"/>
      <c r="BZ61" s="35"/>
      <c r="CA61" s="35"/>
      <c r="CB61" s="35"/>
      <c r="CC61" s="35"/>
      <c r="CD61" s="35"/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</row>
    <row r="62" customFormat="false" ht="15" hidden="false" customHeight="true" outlineLevel="0" collapsed="false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customFormat="false" ht="22.5" hidden="false" customHeight="true" outlineLevel="0" collapsed="false">
      <c r="A63" s="9" t="s">
        <v>58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</row>
    <row r="64" customFormat="false" ht="15" hidden="false" customHeight="true" outlineLevel="0" collapsed="false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</row>
    <row r="65" customFormat="false" ht="15" hidden="false" customHeight="true" outlineLevel="0" collapsed="false">
      <c r="A65" s="11" t="s">
        <v>59</v>
      </c>
      <c r="B65" s="11" t="s">
        <v>31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</row>
    <row r="66" customFormat="false" ht="15" hidden="false" customHeight="true" outlineLevel="1" collapsed="false">
      <c r="A66" s="13" t="s">
        <v>60</v>
      </c>
      <c r="B66" s="14"/>
      <c r="C66" s="14"/>
      <c r="D66" s="14" t="e">
        <f aca="false">C74</f>
        <v>#NAME?</v>
      </c>
      <c r="E66" s="14" t="e">
        <f aca="false">D74</f>
        <v>#NAME?</v>
      </c>
      <c r="F66" s="14" t="e">
        <f aca="false">E74</f>
        <v>#NAME?</v>
      </c>
      <c r="G66" s="14" t="e">
        <f aca="false">F74</f>
        <v>#NAME?</v>
      </c>
      <c r="H66" s="14" t="e">
        <f aca="false">G74</f>
        <v>#NAME?</v>
      </c>
      <c r="I66" s="14" t="e">
        <f aca="false">H74</f>
        <v>#NAME?</v>
      </c>
      <c r="J66" s="14" t="e">
        <f aca="false">I74</f>
        <v>#NAME?</v>
      </c>
      <c r="K66" s="14" t="e">
        <f aca="false">J74</f>
        <v>#NAME?</v>
      </c>
      <c r="L66" s="14" t="e">
        <f aca="false">K74</f>
        <v>#NAME?</v>
      </c>
      <c r="M66" s="14" t="e">
        <f aca="false">L74</f>
        <v>#NAME?</v>
      </c>
      <c r="N66" s="14" t="e">
        <f aca="false">M74</f>
        <v>#NAME?</v>
      </c>
      <c r="O66" s="14" t="e">
        <f aca="false">N74</f>
        <v>#NAME?</v>
      </c>
      <c r="P66" s="14" t="e">
        <f aca="false">O74</f>
        <v>#NAME?</v>
      </c>
      <c r="Q66" s="14" t="e">
        <f aca="false">P74</f>
        <v>#NAME?</v>
      </c>
      <c r="R66" s="14" t="e">
        <f aca="false">Q74</f>
        <v>#NAME?</v>
      </c>
      <c r="S66" s="14" t="e">
        <f aca="false">R74</f>
        <v>#NAME?</v>
      </c>
      <c r="T66" s="14" t="e">
        <f aca="false">S74</f>
        <v>#NAME?</v>
      </c>
      <c r="U66" s="14" t="e">
        <f aca="false">T74</f>
        <v>#NAME?</v>
      </c>
      <c r="V66" s="14" t="e">
        <f aca="false">U74</f>
        <v>#NAME?</v>
      </c>
      <c r="W66" s="14" t="e">
        <f aca="false">V74</f>
        <v>#NAME?</v>
      </c>
      <c r="X66" s="14" t="e">
        <f aca="false">W74</f>
        <v>#NAME?</v>
      </c>
      <c r="Y66" s="14" t="e">
        <f aca="false">X74</f>
        <v>#NAME?</v>
      </c>
      <c r="Z66" s="14" t="e">
        <f aca="false">Y74</f>
        <v>#NAME?</v>
      </c>
      <c r="AA66" s="14" t="e">
        <f aca="false">Z74</f>
        <v>#NAME?</v>
      </c>
      <c r="AB66" s="14" t="e">
        <f aca="false">AA74</f>
        <v>#NAME?</v>
      </c>
      <c r="AC66" s="14" t="e">
        <f aca="false">AB74</f>
        <v>#NAME?</v>
      </c>
      <c r="AD66" s="14" t="e">
        <f aca="false">AC74</f>
        <v>#NAME?</v>
      </c>
      <c r="AE66" s="14" t="e">
        <f aca="false">AD74</f>
        <v>#NAME?</v>
      </c>
      <c r="AF66" s="14" t="e">
        <f aca="false">AE74</f>
        <v>#NAME?</v>
      </c>
      <c r="AG66" s="14" t="e">
        <f aca="false">AF74</f>
        <v>#NAME?</v>
      </c>
      <c r="AH66" s="14" t="e">
        <f aca="false">AG74</f>
        <v>#NAME?</v>
      </c>
      <c r="AI66" s="14" t="e">
        <f aca="false">AH74</f>
        <v>#NAME?</v>
      </c>
      <c r="AJ66" s="14" t="e">
        <f aca="false">AI74</f>
        <v>#NAME?</v>
      </c>
      <c r="AK66" s="14" t="e">
        <f aca="false">AJ74</f>
        <v>#NAME?</v>
      </c>
      <c r="AL66" s="14" t="e">
        <f aca="false">AK74</f>
        <v>#NAME?</v>
      </c>
      <c r="AM66" s="14" t="e">
        <f aca="false">AL74</f>
        <v>#NAME?</v>
      </c>
      <c r="AN66" s="14" t="e">
        <f aca="false">AM74</f>
        <v>#NAME?</v>
      </c>
      <c r="AO66" s="14" t="e">
        <f aca="false">AN74</f>
        <v>#NAME?</v>
      </c>
      <c r="AP66" s="14" t="e">
        <f aca="false">AO74</f>
        <v>#NAME?</v>
      </c>
      <c r="AQ66" s="14" t="e">
        <f aca="false">AP74</f>
        <v>#NAME?</v>
      </c>
      <c r="AR66" s="14" t="e">
        <f aca="false">AQ74</f>
        <v>#NAME?</v>
      </c>
      <c r="AS66" s="14" t="e">
        <f aca="false">AR74</f>
        <v>#NAME?</v>
      </c>
      <c r="AT66" s="14" t="e">
        <f aca="false">AS74</f>
        <v>#NAME?</v>
      </c>
      <c r="AU66" s="14" t="e">
        <f aca="false">AT74</f>
        <v>#NAME?</v>
      </c>
      <c r="AV66" s="14" t="e">
        <f aca="false">AU74</f>
        <v>#NAME?</v>
      </c>
      <c r="AW66" s="14" t="e">
        <f aca="false">AV74</f>
        <v>#NAME?</v>
      </c>
      <c r="AX66" s="14" t="e">
        <f aca="false">AW74</f>
        <v>#NAME?</v>
      </c>
      <c r="AY66" s="14" t="e">
        <f aca="false">AX74</f>
        <v>#NAME?</v>
      </c>
      <c r="AZ66" s="14" t="e">
        <f aca="false">AY74</f>
        <v>#NAME?</v>
      </c>
      <c r="BA66" s="14" t="e">
        <f aca="false">AZ74</f>
        <v>#NAME?</v>
      </c>
      <c r="BB66" s="14" t="e">
        <f aca="false">BA74</f>
        <v>#NAME?</v>
      </c>
      <c r="BC66" s="14" t="e">
        <f aca="false">BB74</f>
        <v>#NAME?</v>
      </c>
      <c r="BD66" s="14" t="e">
        <f aca="false">BC74</f>
        <v>#NAME?</v>
      </c>
      <c r="BE66" s="14" t="e">
        <f aca="false">BD74</f>
        <v>#NAME?</v>
      </c>
      <c r="BF66" s="14" t="e">
        <f aca="false">BE74</f>
        <v>#NAME?</v>
      </c>
      <c r="BG66" s="14" t="e">
        <f aca="false">BF74</f>
        <v>#NAME?</v>
      </c>
      <c r="BH66" s="14" t="e">
        <f aca="false">BG74</f>
        <v>#NAME?</v>
      </c>
      <c r="BI66" s="14" t="e">
        <f aca="false">BH74</f>
        <v>#NAME?</v>
      </c>
      <c r="BJ66" s="14" t="e">
        <f aca="false">BI74</f>
        <v>#NAME?</v>
      </c>
      <c r="BK66" s="14" t="e">
        <f aca="false">BJ74</f>
        <v>#NAME?</v>
      </c>
      <c r="BL66" s="14" t="e">
        <f aca="false">BK74</f>
        <v>#NAME?</v>
      </c>
      <c r="BM66" s="14" t="e">
        <f aca="false">BL74</f>
        <v>#NAME?</v>
      </c>
      <c r="BN66" s="14" t="e">
        <f aca="false">BM74</f>
        <v>#NAME?</v>
      </c>
      <c r="BO66" s="14" t="e">
        <f aca="false">BN74</f>
        <v>#NAME?</v>
      </c>
      <c r="BP66" s="14" t="e">
        <f aca="false">BO74</f>
        <v>#NAME?</v>
      </c>
      <c r="BQ66" s="14" t="e">
        <f aca="false">BP74</f>
        <v>#NAME?</v>
      </c>
      <c r="BR66" s="14" t="e">
        <f aca="false">BQ74</f>
        <v>#NAME?</v>
      </c>
      <c r="BS66" s="14" t="e">
        <f aca="false">BR74</f>
        <v>#NAME?</v>
      </c>
      <c r="BT66" s="14" t="e">
        <f aca="false">BS74</f>
        <v>#NAME?</v>
      </c>
      <c r="BU66" s="14" t="e">
        <f aca="false">BT74</f>
        <v>#NAME?</v>
      </c>
      <c r="BV66" s="14" t="e">
        <f aca="false">BU74</f>
        <v>#NAME?</v>
      </c>
      <c r="BW66" s="14" t="e">
        <f aca="false">BV74</f>
        <v>#NAME?</v>
      </c>
      <c r="BX66" s="14" t="e">
        <f aca="false">BW74</f>
        <v>#NAME?</v>
      </c>
      <c r="BY66" s="14" t="e">
        <f aca="false">BX74</f>
        <v>#NAME?</v>
      </c>
      <c r="BZ66" s="14" t="e">
        <f aca="false">BY74</f>
        <v>#NAME?</v>
      </c>
      <c r="CA66" s="14" t="e">
        <f aca="false">BZ74</f>
        <v>#NAME?</v>
      </c>
      <c r="CB66" s="14" t="e">
        <f aca="false">CA74</f>
        <v>#NAME?</v>
      </c>
      <c r="CC66" s="14" t="e">
        <f aca="false">CB74</f>
        <v>#NAME?</v>
      </c>
      <c r="CD66" s="14" t="e">
        <f aca="false">CC74</f>
        <v>#NAME?</v>
      </c>
      <c r="CE66" s="14" t="e">
        <f aca="false">CD74</f>
        <v>#NAME?</v>
      </c>
      <c r="CF66" s="14" t="e">
        <f aca="false">CE74</f>
        <v>#NAME?</v>
      </c>
      <c r="CG66" s="14" t="e">
        <f aca="false">CF74</f>
        <v>#NAME?</v>
      </c>
      <c r="CH66" s="14" t="e">
        <f aca="false">CG74</f>
        <v>#NAME?</v>
      </c>
      <c r="CI66" s="14" t="e">
        <f aca="false">CH74</f>
        <v>#NAME?</v>
      </c>
      <c r="CJ66" s="14" t="e">
        <f aca="false">CI74</f>
        <v>#NAME?</v>
      </c>
      <c r="CK66" s="14" t="e">
        <f aca="false">CJ74</f>
        <v>#NAME?</v>
      </c>
      <c r="CL66" s="14" t="e">
        <f aca="false">CK74</f>
        <v>#NAME?</v>
      </c>
      <c r="CM66" s="14" t="e">
        <f aca="false">CL74</f>
        <v>#NAME?</v>
      </c>
      <c r="CN66" s="14" t="e">
        <f aca="false">CM74</f>
        <v>#NAME?</v>
      </c>
      <c r="CO66" s="14" t="e">
        <f aca="false">CN74</f>
        <v>#NAME?</v>
      </c>
      <c r="CP66" s="14" t="e">
        <f aca="false">CO74</f>
        <v>#NAME?</v>
      </c>
      <c r="CQ66" s="14" t="e">
        <f aca="false">CP74</f>
        <v>#NAME?</v>
      </c>
      <c r="CR66" s="14" t="e">
        <f aca="false">CQ74</f>
        <v>#NAME?</v>
      </c>
      <c r="CS66" s="14" t="e">
        <f aca="false">CR74</f>
        <v>#NAME?</v>
      </c>
      <c r="CT66" s="14" t="e">
        <f aca="false">CS74</f>
        <v>#NAME?</v>
      </c>
    </row>
    <row r="67" customFormat="false" ht="15" hidden="false" customHeight="true" outlineLevel="1" collapsed="false">
      <c r="A67" s="15" t="s">
        <v>33</v>
      </c>
      <c r="B67" s="15" t="s">
        <v>34</v>
      </c>
      <c r="C67" s="16" t="e">
        <f aca="false">C86+C105*C$5</f>
        <v>#NAME?</v>
      </c>
      <c r="D67" s="16" t="e">
        <f aca="false">D86+D105*D$5</f>
        <v>#NAME?</v>
      </c>
      <c r="E67" s="16" t="e">
        <f aca="false">E86+E105*E$5</f>
        <v>#NAME?</v>
      </c>
      <c r="F67" s="16" t="e">
        <f aca="false">F86+F105*F$5</f>
        <v>#NAME?</v>
      </c>
      <c r="G67" s="16" t="e">
        <f aca="false">G86+G105*G$5</f>
        <v>#NAME?</v>
      </c>
      <c r="H67" s="16" t="e">
        <f aca="false">H86+H105*H$5</f>
        <v>#NAME?</v>
      </c>
      <c r="I67" s="16" t="e">
        <f aca="false">I86+I105*I$5</f>
        <v>#NAME?</v>
      </c>
      <c r="J67" s="16" t="e">
        <f aca="false">J86+J105*J$5</f>
        <v>#NAME?</v>
      </c>
      <c r="K67" s="16" t="e">
        <f aca="false">K86+K105*K$5</f>
        <v>#NAME?</v>
      </c>
      <c r="L67" s="16" t="e">
        <f aca="false">L86+L105*L$5</f>
        <v>#NAME?</v>
      </c>
      <c r="M67" s="16" t="e">
        <f aca="false">M86+M105*M$5</f>
        <v>#NAME?</v>
      </c>
      <c r="N67" s="16" t="e">
        <f aca="false">N86+N105*N$5</f>
        <v>#NAME?</v>
      </c>
      <c r="O67" s="16" t="e">
        <f aca="false">O86+O105*O$5</f>
        <v>#NAME?</v>
      </c>
      <c r="P67" s="16" t="e">
        <f aca="false">P86+P105*P$5</f>
        <v>#NAME?</v>
      </c>
      <c r="Q67" s="16" t="e">
        <f aca="false">Q86+Q105*Q$5</f>
        <v>#NAME?</v>
      </c>
      <c r="R67" s="16" t="e">
        <f aca="false">R86+R105*R$5</f>
        <v>#NAME?</v>
      </c>
      <c r="S67" s="16" t="e">
        <f aca="false">S86+S105*S$5</f>
        <v>#NAME?</v>
      </c>
      <c r="T67" s="16" t="e">
        <f aca="false">T86+T105*T$5</f>
        <v>#NAME?</v>
      </c>
      <c r="U67" s="16" t="e">
        <f aca="false">U86+U105*U$5</f>
        <v>#NAME?</v>
      </c>
      <c r="V67" s="16" t="e">
        <f aca="false">V86+V105*V$5</f>
        <v>#NAME?</v>
      </c>
      <c r="W67" s="16" t="e">
        <f aca="false">W86+W105*W$5</f>
        <v>#NAME?</v>
      </c>
      <c r="X67" s="16" t="e">
        <f aca="false">X86+X105*X$5</f>
        <v>#NAME?</v>
      </c>
      <c r="Y67" s="16" t="e">
        <f aca="false">Y86+Y105*Y$5</f>
        <v>#NAME?</v>
      </c>
      <c r="Z67" s="16" t="e">
        <f aca="false">Z86+Z105*Z$5</f>
        <v>#NAME?</v>
      </c>
      <c r="AA67" s="16" t="e">
        <f aca="false">AA86+AA105*AA$5</f>
        <v>#NAME?</v>
      </c>
      <c r="AB67" s="16" t="e">
        <f aca="false">AB86+AB105*AB$5</f>
        <v>#NAME?</v>
      </c>
      <c r="AC67" s="16" t="e">
        <f aca="false">AC86+AC105*AC$5</f>
        <v>#NAME?</v>
      </c>
      <c r="AD67" s="16" t="e">
        <f aca="false">AD86+AD105*AD$5</f>
        <v>#NAME?</v>
      </c>
      <c r="AE67" s="16" t="e">
        <f aca="false">AE86+AE105*AE$5</f>
        <v>#NAME?</v>
      </c>
      <c r="AF67" s="16" t="e">
        <f aca="false">AF86+AF105*AF$5</f>
        <v>#NAME?</v>
      </c>
      <c r="AG67" s="16" t="e">
        <f aca="false">AG86+AG105*AG$5</f>
        <v>#NAME?</v>
      </c>
      <c r="AH67" s="16" t="e">
        <f aca="false">AH86+AH105*AH$5</f>
        <v>#NAME?</v>
      </c>
      <c r="AI67" s="16" t="e">
        <f aca="false">AI86+AI105*AI$5</f>
        <v>#NAME?</v>
      </c>
      <c r="AJ67" s="16" t="e">
        <f aca="false">AJ86+AJ105*AJ$5</f>
        <v>#NAME?</v>
      </c>
      <c r="AK67" s="16" t="e">
        <f aca="false">AK86+AK105*AK$5</f>
        <v>#NAME?</v>
      </c>
      <c r="AL67" s="16" t="e">
        <f aca="false">AL86+AL105*AL$5</f>
        <v>#NAME?</v>
      </c>
      <c r="AM67" s="16" t="e">
        <f aca="false">AM86+AM105*AM$5</f>
        <v>#NAME?</v>
      </c>
      <c r="AN67" s="16" t="e">
        <f aca="false">AN86+AN105*AN$5</f>
        <v>#NAME?</v>
      </c>
      <c r="AO67" s="16" t="e">
        <f aca="false">AO86+AO105*AO$5</f>
        <v>#NAME?</v>
      </c>
      <c r="AP67" s="16" t="e">
        <f aca="false">AP86+AP105*AP$5</f>
        <v>#NAME?</v>
      </c>
      <c r="AQ67" s="16" t="e">
        <f aca="false">AQ86+AQ105*AQ$5</f>
        <v>#NAME?</v>
      </c>
      <c r="AR67" s="16" t="e">
        <f aca="false">AR86+AR105*AR$5</f>
        <v>#NAME?</v>
      </c>
      <c r="AS67" s="16" t="e">
        <f aca="false">AS86+AS105*AS$5</f>
        <v>#NAME?</v>
      </c>
      <c r="AT67" s="16" t="e">
        <f aca="false">AT86+AT105*AT$5</f>
        <v>#NAME?</v>
      </c>
      <c r="AU67" s="16" t="e">
        <f aca="false">AU86+AU105*AU$5</f>
        <v>#NAME?</v>
      </c>
      <c r="AV67" s="16" t="e">
        <f aca="false">AV86+AV105*AV$5</f>
        <v>#NAME?</v>
      </c>
      <c r="AW67" s="16" t="e">
        <f aca="false">AW86+AW105*AW$5</f>
        <v>#NAME?</v>
      </c>
      <c r="AX67" s="16" t="e">
        <f aca="false">AX86+AX105*AX$5</f>
        <v>#NAME?</v>
      </c>
      <c r="AY67" s="16" t="e">
        <f aca="false">AY86+AY105*AY$5</f>
        <v>#NAME?</v>
      </c>
      <c r="AZ67" s="16" t="e">
        <f aca="false">AZ86+AZ105*AZ$5</f>
        <v>#NAME?</v>
      </c>
      <c r="BA67" s="16" t="e">
        <f aca="false">BA86+BA105*BA$5</f>
        <v>#NAME?</v>
      </c>
      <c r="BB67" s="16" t="e">
        <f aca="false">BB86+BB105*BB$5</f>
        <v>#NAME?</v>
      </c>
      <c r="BC67" s="16" t="e">
        <f aca="false">BC86+BC105*BC$5</f>
        <v>#NAME?</v>
      </c>
      <c r="BD67" s="16" t="e">
        <f aca="false">BD86+BD105*BD$5</f>
        <v>#NAME?</v>
      </c>
      <c r="BE67" s="16" t="e">
        <f aca="false">BE86+BE105*BE$5</f>
        <v>#NAME?</v>
      </c>
      <c r="BF67" s="16" t="e">
        <f aca="false">BF86+BF105*BF$5</f>
        <v>#NAME?</v>
      </c>
      <c r="BG67" s="16" t="e">
        <f aca="false">BG86+BG105*BG$5</f>
        <v>#NAME?</v>
      </c>
      <c r="BH67" s="16" t="e">
        <f aca="false">BH86+BH105*BH$5</f>
        <v>#NAME?</v>
      </c>
      <c r="BI67" s="16" t="e">
        <f aca="false">BI86+BI105*BI$5</f>
        <v>#NAME?</v>
      </c>
      <c r="BJ67" s="16" t="e">
        <f aca="false">BJ86+BJ105*BJ$5</f>
        <v>#NAME?</v>
      </c>
      <c r="BK67" s="16" t="e">
        <f aca="false">BK86+BK105*BK$5</f>
        <v>#NAME?</v>
      </c>
      <c r="BL67" s="16" t="e">
        <f aca="false">BL86+BL105*BL$5</f>
        <v>#NAME?</v>
      </c>
      <c r="BM67" s="16" t="e">
        <f aca="false">BM86+BM105*BM$5</f>
        <v>#NAME?</v>
      </c>
      <c r="BN67" s="16" t="e">
        <f aca="false">BN86+BN105*BN$5</f>
        <v>#NAME?</v>
      </c>
      <c r="BO67" s="16" t="e">
        <f aca="false">BO86+BO105*BO$5</f>
        <v>#NAME?</v>
      </c>
      <c r="BP67" s="16" t="e">
        <f aca="false">BP86+BP105*BP$5</f>
        <v>#NAME?</v>
      </c>
      <c r="BQ67" s="16" t="e">
        <f aca="false">BQ86+BQ105*BQ$5</f>
        <v>#NAME?</v>
      </c>
      <c r="BR67" s="16" t="e">
        <f aca="false">BR86+BR105*BR$5</f>
        <v>#NAME?</v>
      </c>
      <c r="BS67" s="16" t="e">
        <f aca="false">BS86+BS105*BS$5</f>
        <v>#NAME?</v>
      </c>
      <c r="BT67" s="16" t="e">
        <f aca="false">BT86+BT105*BT$5</f>
        <v>#NAME?</v>
      </c>
      <c r="BU67" s="16" t="e">
        <f aca="false">BU86+BU105*BU$5</f>
        <v>#NAME?</v>
      </c>
      <c r="BV67" s="16" t="e">
        <f aca="false">BV86+BV105*BV$5</f>
        <v>#NAME?</v>
      </c>
      <c r="BW67" s="16" t="e">
        <f aca="false">BW86+BW105*BW$5</f>
        <v>#NAME?</v>
      </c>
      <c r="BX67" s="16" t="e">
        <f aca="false">BX86+BX105*BX$5</f>
        <v>#NAME?</v>
      </c>
      <c r="BY67" s="16" t="e">
        <f aca="false">BY86+BY105*BY$5</f>
        <v>#NAME?</v>
      </c>
      <c r="BZ67" s="16" t="e">
        <f aca="false">BZ86+BZ105*BZ$5</f>
        <v>#NAME?</v>
      </c>
      <c r="CA67" s="16" t="e">
        <f aca="false">CA86+CA105*CA$5</f>
        <v>#NAME?</v>
      </c>
      <c r="CB67" s="16" t="e">
        <f aca="false">CB86+CB105*CB$5</f>
        <v>#NAME?</v>
      </c>
      <c r="CC67" s="16" t="e">
        <f aca="false">CC86+CC105*CC$5</f>
        <v>#NAME?</v>
      </c>
      <c r="CD67" s="16" t="e">
        <f aca="false">CD86+CD105*CD$5</f>
        <v>#NAME?</v>
      </c>
      <c r="CE67" s="16" t="e">
        <f aca="false">CE86+CE105*CE$5</f>
        <v>#NAME?</v>
      </c>
      <c r="CF67" s="16" t="e">
        <f aca="false">CF86+CF105*CF$5</f>
        <v>#NAME?</v>
      </c>
      <c r="CG67" s="16" t="e">
        <f aca="false">CG86+CG105*CG$5</f>
        <v>#NAME?</v>
      </c>
      <c r="CH67" s="16" t="e">
        <f aca="false">CH86+CH105*CH$5</f>
        <v>#NAME?</v>
      </c>
      <c r="CI67" s="16" t="e">
        <f aca="false">CI86+CI105*CI$5</f>
        <v>#NAME?</v>
      </c>
      <c r="CJ67" s="16" t="e">
        <f aca="false">CJ86+CJ105*CJ$5</f>
        <v>#NAME?</v>
      </c>
      <c r="CK67" s="16" t="e">
        <f aca="false">CK86+CK105*CK$5</f>
        <v>#NAME?</v>
      </c>
      <c r="CL67" s="16" t="e">
        <f aca="false">CL86+CL105*CL$5</f>
        <v>#NAME?</v>
      </c>
      <c r="CM67" s="16" t="e">
        <f aca="false">CM86+CM105*CM$5</f>
        <v>#NAME?</v>
      </c>
      <c r="CN67" s="16" t="e">
        <f aca="false">CN86+CN105*CN$5</f>
        <v>#NAME?</v>
      </c>
      <c r="CO67" s="16" t="e">
        <f aca="false">CO86+CO105*CO$5</f>
        <v>#NAME?</v>
      </c>
      <c r="CP67" s="16" t="e">
        <f aca="false">CP86+CP105*CP$5</f>
        <v>#NAME?</v>
      </c>
      <c r="CQ67" s="16" t="e">
        <f aca="false">CQ86+CQ105*CQ$5</f>
        <v>#NAME?</v>
      </c>
      <c r="CR67" s="16" t="e">
        <f aca="false">CR86+CR105*CR$5</f>
        <v>#NAME?</v>
      </c>
      <c r="CS67" s="16" t="e">
        <f aca="false">CS86+CS105*CS$5</f>
        <v>#NAME?</v>
      </c>
      <c r="CT67" s="16" t="e">
        <f aca="false">CT86+CT105*CT$5</f>
        <v>#NAME?</v>
      </c>
    </row>
    <row r="68" customFormat="false" ht="15" hidden="false" customHeight="true" outlineLevel="1" collapsed="false">
      <c r="A68" s="61" t="s">
        <v>35</v>
      </c>
      <c r="B68" s="61" t="s">
        <v>36</v>
      </c>
      <c r="C68" s="62" t="e">
        <f aca="false">C87+C106*C$5</f>
        <v>#NAME?</v>
      </c>
      <c r="D68" s="62" t="e">
        <f aca="false">D87+D106*D$5</f>
        <v>#NAME?</v>
      </c>
      <c r="E68" s="62" t="e">
        <f aca="false">E87+E106*E$5</f>
        <v>#NAME?</v>
      </c>
      <c r="F68" s="62" t="e">
        <f aca="false">F87+F106*F$5</f>
        <v>#NAME?</v>
      </c>
      <c r="G68" s="62" t="e">
        <f aca="false">G87+G106*G$5</f>
        <v>#NAME?</v>
      </c>
      <c r="H68" s="62" t="e">
        <f aca="false">H87+H106*H$5</f>
        <v>#NAME?</v>
      </c>
      <c r="I68" s="62" t="e">
        <f aca="false">I87+I106*I$5</f>
        <v>#NAME?</v>
      </c>
      <c r="J68" s="62" t="e">
        <f aca="false">J87+J106*J$5</f>
        <v>#NAME?</v>
      </c>
      <c r="K68" s="62" t="e">
        <f aca="false">K87+K106*K$5</f>
        <v>#NAME?</v>
      </c>
      <c r="L68" s="62" t="e">
        <f aca="false">L87+L106*L$5</f>
        <v>#NAME?</v>
      </c>
      <c r="M68" s="62" t="e">
        <f aca="false">M87+M106*M$5</f>
        <v>#NAME?</v>
      </c>
      <c r="N68" s="62" t="e">
        <f aca="false">N87+N106*N$5</f>
        <v>#NAME?</v>
      </c>
      <c r="O68" s="62" t="e">
        <f aca="false">O87+O106*O$5</f>
        <v>#NAME?</v>
      </c>
      <c r="P68" s="62" t="e">
        <f aca="false">P87+P106*P$5</f>
        <v>#NAME?</v>
      </c>
      <c r="Q68" s="62" t="e">
        <f aca="false">Q87+Q106*Q$5</f>
        <v>#NAME?</v>
      </c>
      <c r="R68" s="62" t="e">
        <f aca="false">R87+R106*R$5</f>
        <v>#NAME?</v>
      </c>
      <c r="S68" s="62" t="e">
        <f aca="false">S87+S106*S$5</f>
        <v>#NAME?</v>
      </c>
      <c r="T68" s="62" t="e">
        <f aca="false">T87+T106*T$5</f>
        <v>#NAME?</v>
      </c>
      <c r="U68" s="62" t="e">
        <f aca="false">U87+U106*U$5</f>
        <v>#NAME?</v>
      </c>
      <c r="V68" s="62" t="e">
        <f aca="false">V87+V106*V$5</f>
        <v>#NAME?</v>
      </c>
      <c r="W68" s="62" t="e">
        <f aca="false">W87+W106*W$5</f>
        <v>#NAME?</v>
      </c>
      <c r="X68" s="62" t="e">
        <f aca="false">X87+X106*X$5</f>
        <v>#NAME?</v>
      </c>
      <c r="Y68" s="62" t="e">
        <f aca="false">Y87+Y106*Y$5</f>
        <v>#NAME?</v>
      </c>
      <c r="Z68" s="62" t="e">
        <f aca="false">Z87+Z106*Z$5</f>
        <v>#NAME?</v>
      </c>
      <c r="AA68" s="62" t="e">
        <f aca="false">AA87+AA106*AA$5</f>
        <v>#NAME?</v>
      </c>
      <c r="AB68" s="62" t="e">
        <f aca="false">AB87+AB106*AB$5</f>
        <v>#NAME?</v>
      </c>
      <c r="AC68" s="62" t="e">
        <f aca="false">AC87+AC106*AC$5</f>
        <v>#NAME?</v>
      </c>
      <c r="AD68" s="62" t="e">
        <f aca="false">AD87+AD106*AD$5</f>
        <v>#NAME?</v>
      </c>
      <c r="AE68" s="62" t="e">
        <f aca="false">AE87+AE106*AE$5</f>
        <v>#NAME?</v>
      </c>
      <c r="AF68" s="62" t="e">
        <f aca="false">AF87+AF106*AF$5</f>
        <v>#NAME?</v>
      </c>
      <c r="AG68" s="62" t="e">
        <f aca="false">AG87+AG106*AG$5</f>
        <v>#NAME?</v>
      </c>
      <c r="AH68" s="62" t="e">
        <f aca="false">AH87+AH106*AH$5</f>
        <v>#NAME?</v>
      </c>
      <c r="AI68" s="62" t="e">
        <f aca="false">AI87+AI106*AI$5</f>
        <v>#NAME?</v>
      </c>
      <c r="AJ68" s="62" t="e">
        <f aca="false">AJ87+AJ106*AJ$5</f>
        <v>#NAME?</v>
      </c>
      <c r="AK68" s="62" t="e">
        <f aca="false">AK87+AK106*AK$5</f>
        <v>#NAME?</v>
      </c>
      <c r="AL68" s="62" t="e">
        <f aca="false">AL87+AL106*AL$5</f>
        <v>#NAME?</v>
      </c>
      <c r="AM68" s="62" t="e">
        <f aca="false">AM87+AM106*AM$5</f>
        <v>#NAME?</v>
      </c>
      <c r="AN68" s="62" t="e">
        <f aca="false">AN87+AN106*AN$5</f>
        <v>#NAME?</v>
      </c>
      <c r="AO68" s="62" t="e">
        <f aca="false">AO87+AO106*AO$5</f>
        <v>#NAME?</v>
      </c>
      <c r="AP68" s="62" t="e">
        <f aca="false">AP87+AP106*AP$5</f>
        <v>#NAME?</v>
      </c>
      <c r="AQ68" s="62" t="e">
        <f aca="false">AQ87+AQ106*AQ$5</f>
        <v>#NAME?</v>
      </c>
      <c r="AR68" s="62" t="e">
        <f aca="false">AR87+AR106*AR$5</f>
        <v>#NAME?</v>
      </c>
      <c r="AS68" s="62" t="e">
        <f aca="false">AS87+AS106*AS$5</f>
        <v>#NAME?</v>
      </c>
      <c r="AT68" s="62" t="e">
        <f aca="false">AT87+AT106*AT$5</f>
        <v>#NAME?</v>
      </c>
      <c r="AU68" s="62" t="e">
        <f aca="false">AU87+AU106*AU$5</f>
        <v>#NAME?</v>
      </c>
      <c r="AV68" s="62" t="e">
        <f aca="false">AV87+AV106*AV$5</f>
        <v>#NAME?</v>
      </c>
      <c r="AW68" s="62" t="e">
        <f aca="false">AW87+AW106*AW$5</f>
        <v>#NAME?</v>
      </c>
      <c r="AX68" s="62" t="e">
        <f aca="false">AX87+AX106*AX$5</f>
        <v>#NAME?</v>
      </c>
      <c r="AY68" s="62" t="e">
        <f aca="false">AY87+AY106*AY$5</f>
        <v>#NAME?</v>
      </c>
      <c r="AZ68" s="62" t="e">
        <f aca="false">AZ87+AZ106*AZ$5</f>
        <v>#NAME?</v>
      </c>
      <c r="BA68" s="62" t="e">
        <f aca="false">BA87+BA106*BA$5</f>
        <v>#NAME?</v>
      </c>
      <c r="BB68" s="62" t="e">
        <f aca="false">BB87+BB106*BB$5</f>
        <v>#NAME?</v>
      </c>
      <c r="BC68" s="62" t="e">
        <f aca="false">BC87+BC106*BC$5</f>
        <v>#NAME?</v>
      </c>
      <c r="BD68" s="62" t="e">
        <f aca="false">BD87+BD106*BD$5</f>
        <v>#NAME?</v>
      </c>
      <c r="BE68" s="62" t="e">
        <f aca="false">BE87+BE106*BE$5</f>
        <v>#NAME?</v>
      </c>
      <c r="BF68" s="62" t="e">
        <f aca="false">BF87+BF106*BF$5</f>
        <v>#NAME?</v>
      </c>
      <c r="BG68" s="62" t="e">
        <f aca="false">BG87+BG106*BG$5</f>
        <v>#NAME?</v>
      </c>
      <c r="BH68" s="62" t="e">
        <f aca="false">BH87+BH106*BH$5</f>
        <v>#NAME?</v>
      </c>
      <c r="BI68" s="62" t="e">
        <f aca="false">BI87+BI106*BI$5</f>
        <v>#NAME?</v>
      </c>
      <c r="BJ68" s="62" t="e">
        <f aca="false">BJ87+BJ106*BJ$5</f>
        <v>#NAME?</v>
      </c>
      <c r="BK68" s="62" t="e">
        <f aca="false">BK87+BK106*BK$5</f>
        <v>#NAME?</v>
      </c>
      <c r="BL68" s="62" t="e">
        <f aca="false">BL87+BL106*BL$5</f>
        <v>#NAME?</v>
      </c>
      <c r="BM68" s="62" t="e">
        <f aca="false">BM87+BM106*BM$5</f>
        <v>#NAME?</v>
      </c>
      <c r="BN68" s="62" t="e">
        <f aca="false">BN87+BN106*BN$5</f>
        <v>#NAME?</v>
      </c>
      <c r="BO68" s="62" t="e">
        <f aca="false">BO87+BO106*BO$5</f>
        <v>#NAME?</v>
      </c>
      <c r="BP68" s="62" t="e">
        <f aca="false">BP87+BP106*BP$5</f>
        <v>#NAME?</v>
      </c>
      <c r="BQ68" s="62" t="e">
        <f aca="false">BQ87+BQ106*BQ$5</f>
        <v>#NAME?</v>
      </c>
      <c r="BR68" s="62" t="e">
        <f aca="false">BR87+BR106*BR$5</f>
        <v>#NAME?</v>
      </c>
      <c r="BS68" s="62" t="e">
        <f aca="false">BS87+BS106*BS$5</f>
        <v>#NAME?</v>
      </c>
      <c r="BT68" s="62" t="e">
        <f aca="false">BT87+BT106*BT$5</f>
        <v>#NAME?</v>
      </c>
      <c r="BU68" s="62" t="e">
        <f aca="false">BU87+BU106*BU$5</f>
        <v>#NAME?</v>
      </c>
      <c r="BV68" s="62" t="e">
        <f aca="false">BV87+BV106*BV$5</f>
        <v>#NAME?</v>
      </c>
      <c r="BW68" s="62" t="e">
        <f aca="false">BW87+BW106*BW$5</f>
        <v>#NAME?</v>
      </c>
      <c r="BX68" s="62" t="e">
        <f aca="false">BX87+BX106*BX$5</f>
        <v>#NAME?</v>
      </c>
      <c r="BY68" s="62" t="e">
        <f aca="false">BY87+BY106*BY$5</f>
        <v>#NAME?</v>
      </c>
      <c r="BZ68" s="62" t="e">
        <f aca="false">BZ87+BZ106*BZ$5</f>
        <v>#NAME?</v>
      </c>
      <c r="CA68" s="62" t="e">
        <f aca="false">CA87+CA106*CA$5</f>
        <v>#NAME?</v>
      </c>
      <c r="CB68" s="62" t="e">
        <f aca="false">CB87+CB106*CB$5</f>
        <v>#NAME?</v>
      </c>
      <c r="CC68" s="62" t="e">
        <f aca="false">CC87+CC106*CC$5</f>
        <v>#NAME?</v>
      </c>
      <c r="CD68" s="62" t="e">
        <f aca="false">CD87+CD106*CD$5</f>
        <v>#NAME?</v>
      </c>
      <c r="CE68" s="62" t="e">
        <f aca="false">CE87+CE106*CE$5</f>
        <v>#NAME?</v>
      </c>
      <c r="CF68" s="62" t="e">
        <f aca="false">CF87+CF106*CF$5</f>
        <v>#NAME?</v>
      </c>
      <c r="CG68" s="62" t="e">
        <f aca="false">CG87+CG106*CG$5</f>
        <v>#NAME?</v>
      </c>
      <c r="CH68" s="62" t="e">
        <f aca="false">CH87+CH106*CH$5</f>
        <v>#NAME?</v>
      </c>
      <c r="CI68" s="62" t="e">
        <f aca="false">CI87+CI106*CI$5</f>
        <v>#NAME?</v>
      </c>
      <c r="CJ68" s="62" t="e">
        <f aca="false">CJ87+CJ106*CJ$5</f>
        <v>#NAME?</v>
      </c>
      <c r="CK68" s="62" t="e">
        <f aca="false">CK87+CK106*CK$5</f>
        <v>#NAME?</v>
      </c>
      <c r="CL68" s="62" t="e">
        <f aca="false">CL87+CL106*CL$5</f>
        <v>#NAME?</v>
      </c>
      <c r="CM68" s="62" t="e">
        <f aca="false">CM87+CM106*CM$5</f>
        <v>#NAME?</v>
      </c>
      <c r="CN68" s="62" t="e">
        <f aca="false">CN87+CN106*CN$5</f>
        <v>#NAME?</v>
      </c>
      <c r="CO68" s="62" t="e">
        <f aca="false">CO87+CO106*CO$5</f>
        <v>#NAME?</v>
      </c>
      <c r="CP68" s="62" t="e">
        <f aca="false">CP87+CP106*CP$5</f>
        <v>#NAME?</v>
      </c>
      <c r="CQ68" s="62" t="e">
        <f aca="false">CQ87+CQ106*CQ$5</f>
        <v>#NAME?</v>
      </c>
      <c r="CR68" s="62" t="e">
        <f aca="false">CR87+CR106*CR$5</f>
        <v>#NAME?</v>
      </c>
      <c r="CS68" s="62" t="e">
        <f aca="false">CS87+CS106*CS$5</f>
        <v>#NAME?</v>
      </c>
      <c r="CT68" s="62" t="e">
        <f aca="false">CT87+CT106*CT$5</f>
        <v>#NAME?</v>
      </c>
    </row>
    <row r="69" customFormat="false" ht="15" hidden="false" customHeight="true" outlineLevel="1" collapsed="false">
      <c r="A69" s="15" t="s">
        <v>37</v>
      </c>
      <c r="B69" s="15" t="s">
        <v>38</v>
      </c>
      <c r="C69" s="16" t="e">
        <f aca="false">C88+C107*C$5</f>
        <v>#NAME?</v>
      </c>
      <c r="D69" s="16" t="e">
        <f aca="false">D88+D107*D$5</f>
        <v>#NAME?</v>
      </c>
      <c r="E69" s="16" t="e">
        <f aca="false">E88+E107*E$5</f>
        <v>#NAME?</v>
      </c>
      <c r="F69" s="16" t="e">
        <f aca="false">F88+F107*F$5</f>
        <v>#NAME?</v>
      </c>
      <c r="G69" s="16" t="e">
        <f aca="false">G88+G107*G$5</f>
        <v>#NAME?</v>
      </c>
      <c r="H69" s="16" t="e">
        <f aca="false">H88+H107*H$5</f>
        <v>#NAME?</v>
      </c>
      <c r="I69" s="16" t="e">
        <f aca="false">I88+I107*I$5</f>
        <v>#NAME?</v>
      </c>
      <c r="J69" s="16" t="e">
        <f aca="false">J88+J107*J$5</f>
        <v>#NAME?</v>
      </c>
      <c r="K69" s="16" t="e">
        <f aca="false">K88+K107*K$5</f>
        <v>#NAME?</v>
      </c>
      <c r="L69" s="16" t="e">
        <f aca="false">L88+L107*L$5</f>
        <v>#NAME?</v>
      </c>
      <c r="M69" s="16" t="e">
        <f aca="false">M88+M107*M$5</f>
        <v>#NAME?</v>
      </c>
      <c r="N69" s="16" t="e">
        <f aca="false">N88+N107*N$5</f>
        <v>#NAME?</v>
      </c>
      <c r="O69" s="16" t="e">
        <f aca="false">O88+O107*O$5</f>
        <v>#NAME?</v>
      </c>
      <c r="P69" s="16" t="e">
        <f aca="false">P88+P107*P$5</f>
        <v>#NAME?</v>
      </c>
      <c r="Q69" s="16" t="e">
        <f aca="false">Q88+Q107*Q$5</f>
        <v>#NAME?</v>
      </c>
      <c r="R69" s="16" t="e">
        <f aca="false">R88+R107*R$5</f>
        <v>#NAME?</v>
      </c>
      <c r="S69" s="16" t="e">
        <f aca="false">S88+S107*S$5</f>
        <v>#NAME?</v>
      </c>
      <c r="T69" s="16" t="e">
        <f aca="false">T88+T107*T$5</f>
        <v>#NAME?</v>
      </c>
      <c r="U69" s="16" t="e">
        <f aca="false">U88+U107*U$5</f>
        <v>#NAME?</v>
      </c>
      <c r="V69" s="16" t="e">
        <f aca="false">V88+V107*V$5</f>
        <v>#NAME?</v>
      </c>
      <c r="W69" s="16" t="e">
        <f aca="false">W88+W107*W$5</f>
        <v>#NAME?</v>
      </c>
      <c r="X69" s="16" t="e">
        <f aca="false">X88+X107*X$5</f>
        <v>#NAME?</v>
      </c>
      <c r="Y69" s="16" t="e">
        <f aca="false">Y88+Y107*Y$5</f>
        <v>#NAME?</v>
      </c>
      <c r="Z69" s="16" t="e">
        <f aca="false">Z88+Z107*Z$5</f>
        <v>#NAME?</v>
      </c>
      <c r="AA69" s="16" t="e">
        <f aca="false">AA88+AA107*AA$5</f>
        <v>#NAME?</v>
      </c>
      <c r="AB69" s="16" t="e">
        <f aca="false">AB88+AB107*AB$5</f>
        <v>#NAME?</v>
      </c>
      <c r="AC69" s="16" t="e">
        <f aca="false">AC88+AC107*AC$5</f>
        <v>#NAME?</v>
      </c>
      <c r="AD69" s="16" t="e">
        <f aca="false">AD88+AD107*AD$5</f>
        <v>#NAME?</v>
      </c>
      <c r="AE69" s="16" t="e">
        <f aca="false">AE88+AE107*AE$5</f>
        <v>#NAME?</v>
      </c>
      <c r="AF69" s="16" t="e">
        <f aca="false">AF88+AF107*AF$5</f>
        <v>#NAME?</v>
      </c>
      <c r="AG69" s="16" t="e">
        <f aca="false">AG88+AG107*AG$5</f>
        <v>#NAME?</v>
      </c>
      <c r="AH69" s="16" t="e">
        <f aca="false">AH88+AH107*AH$5</f>
        <v>#NAME?</v>
      </c>
      <c r="AI69" s="16" t="e">
        <f aca="false">AI88+AI107*AI$5</f>
        <v>#NAME?</v>
      </c>
      <c r="AJ69" s="16" t="e">
        <f aca="false">AJ88+AJ107*AJ$5</f>
        <v>#NAME?</v>
      </c>
      <c r="AK69" s="16" t="e">
        <f aca="false">AK88+AK107*AK$5</f>
        <v>#NAME?</v>
      </c>
      <c r="AL69" s="16" t="e">
        <f aca="false">AL88+AL107*AL$5</f>
        <v>#NAME?</v>
      </c>
      <c r="AM69" s="16" t="e">
        <f aca="false">AM88+AM107*AM$5</f>
        <v>#NAME?</v>
      </c>
      <c r="AN69" s="16" t="e">
        <f aca="false">AN88+AN107*AN$5</f>
        <v>#NAME?</v>
      </c>
      <c r="AO69" s="16" t="e">
        <f aca="false">AO88+AO107*AO$5</f>
        <v>#NAME?</v>
      </c>
      <c r="AP69" s="16" t="e">
        <f aca="false">AP88+AP107*AP$5</f>
        <v>#NAME?</v>
      </c>
      <c r="AQ69" s="16" t="e">
        <f aca="false">AQ88+AQ107*AQ$5</f>
        <v>#NAME?</v>
      </c>
      <c r="AR69" s="16" t="e">
        <f aca="false">AR88+AR107*AR$5</f>
        <v>#NAME?</v>
      </c>
      <c r="AS69" s="16" t="e">
        <f aca="false">AS88+AS107*AS$5</f>
        <v>#NAME?</v>
      </c>
      <c r="AT69" s="16" t="e">
        <f aca="false">AT88+AT107*AT$5</f>
        <v>#NAME?</v>
      </c>
      <c r="AU69" s="16" t="e">
        <f aca="false">AU88+AU107*AU$5</f>
        <v>#NAME?</v>
      </c>
      <c r="AV69" s="16" t="e">
        <f aca="false">AV88+AV107*AV$5</f>
        <v>#NAME?</v>
      </c>
      <c r="AW69" s="16" t="e">
        <f aca="false">AW88+AW107*AW$5</f>
        <v>#NAME?</v>
      </c>
      <c r="AX69" s="16" t="e">
        <f aca="false">AX88+AX107*AX$5</f>
        <v>#NAME?</v>
      </c>
      <c r="AY69" s="16" t="e">
        <f aca="false">AY88+AY107*AY$5</f>
        <v>#NAME?</v>
      </c>
      <c r="AZ69" s="16" t="e">
        <f aca="false">AZ88+AZ107*AZ$5</f>
        <v>#NAME?</v>
      </c>
      <c r="BA69" s="16" t="e">
        <f aca="false">BA88+BA107*BA$5</f>
        <v>#NAME?</v>
      </c>
      <c r="BB69" s="16" t="e">
        <f aca="false">BB88+BB107*BB$5</f>
        <v>#NAME?</v>
      </c>
      <c r="BC69" s="16" t="e">
        <f aca="false">BC88+BC107*BC$5</f>
        <v>#NAME?</v>
      </c>
      <c r="BD69" s="16" t="e">
        <f aca="false">BD88+BD107*BD$5</f>
        <v>#NAME?</v>
      </c>
      <c r="BE69" s="16" t="e">
        <f aca="false">BE88+BE107*BE$5</f>
        <v>#NAME?</v>
      </c>
      <c r="BF69" s="16" t="e">
        <f aca="false">BF88+BF107*BF$5</f>
        <v>#NAME?</v>
      </c>
      <c r="BG69" s="16" t="e">
        <f aca="false">BG88+BG107*BG$5</f>
        <v>#NAME?</v>
      </c>
      <c r="BH69" s="16" t="e">
        <f aca="false">BH88+BH107*BH$5</f>
        <v>#NAME?</v>
      </c>
      <c r="BI69" s="16" t="e">
        <f aca="false">BI88+BI107*BI$5</f>
        <v>#NAME?</v>
      </c>
      <c r="BJ69" s="16" t="e">
        <f aca="false">BJ88+BJ107*BJ$5</f>
        <v>#NAME?</v>
      </c>
      <c r="BK69" s="16" t="e">
        <f aca="false">BK88+BK107*BK$5</f>
        <v>#NAME?</v>
      </c>
      <c r="BL69" s="16" t="e">
        <f aca="false">BL88+BL107*BL$5</f>
        <v>#NAME?</v>
      </c>
      <c r="BM69" s="16" t="e">
        <f aca="false">BM88+BM107*BM$5</f>
        <v>#NAME?</v>
      </c>
      <c r="BN69" s="16" t="e">
        <f aca="false">BN88+BN107*BN$5</f>
        <v>#NAME?</v>
      </c>
      <c r="BO69" s="16" t="e">
        <f aca="false">BO88+BO107*BO$5</f>
        <v>#NAME?</v>
      </c>
      <c r="BP69" s="16" t="e">
        <f aca="false">BP88+BP107*BP$5</f>
        <v>#NAME?</v>
      </c>
      <c r="BQ69" s="16" t="e">
        <f aca="false">BQ88+BQ107*BQ$5</f>
        <v>#NAME?</v>
      </c>
      <c r="BR69" s="16" t="e">
        <f aca="false">BR88+BR107*BR$5</f>
        <v>#NAME?</v>
      </c>
      <c r="BS69" s="16" t="e">
        <f aca="false">BS88+BS107*BS$5</f>
        <v>#NAME?</v>
      </c>
      <c r="BT69" s="16" t="e">
        <f aca="false">BT88+BT107*BT$5</f>
        <v>#NAME?</v>
      </c>
      <c r="BU69" s="16" t="e">
        <f aca="false">BU88+BU107*BU$5</f>
        <v>#NAME?</v>
      </c>
      <c r="BV69" s="16" t="e">
        <f aca="false">BV88+BV107*BV$5</f>
        <v>#NAME?</v>
      </c>
      <c r="BW69" s="16" t="e">
        <f aca="false">BW88+BW107*BW$5</f>
        <v>#NAME?</v>
      </c>
      <c r="BX69" s="16" t="e">
        <f aca="false">BX88+BX107*BX$5</f>
        <v>#NAME?</v>
      </c>
      <c r="BY69" s="16" t="e">
        <f aca="false">BY88+BY107*BY$5</f>
        <v>#NAME?</v>
      </c>
      <c r="BZ69" s="16" t="e">
        <f aca="false">BZ88+BZ107*BZ$5</f>
        <v>#NAME?</v>
      </c>
      <c r="CA69" s="16" t="e">
        <f aca="false">CA88+CA107*CA$5</f>
        <v>#NAME?</v>
      </c>
      <c r="CB69" s="16" t="e">
        <f aca="false">CB88+CB107*CB$5</f>
        <v>#NAME?</v>
      </c>
      <c r="CC69" s="16" t="e">
        <f aca="false">CC88+CC107*CC$5</f>
        <v>#NAME?</v>
      </c>
      <c r="CD69" s="16" t="e">
        <f aca="false">CD88+CD107*CD$5</f>
        <v>#NAME?</v>
      </c>
      <c r="CE69" s="16" t="e">
        <f aca="false">CE88+CE107*CE$5</f>
        <v>#NAME?</v>
      </c>
      <c r="CF69" s="16" t="e">
        <f aca="false">CF88+CF107*CF$5</f>
        <v>#NAME?</v>
      </c>
      <c r="CG69" s="16" t="e">
        <f aca="false">CG88+CG107*CG$5</f>
        <v>#NAME?</v>
      </c>
      <c r="CH69" s="16" t="e">
        <f aca="false">CH88+CH107*CH$5</f>
        <v>#NAME?</v>
      </c>
      <c r="CI69" s="16" t="e">
        <f aca="false">CI88+CI107*CI$5</f>
        <v>#NAME?</v>
      </c>
      <c r="CJ69" s="16" t="e">
        <f aca="false">CJ88+CJ107*CJ$5</f>
        <v>#NAME?</v>
      </c>
      <c r="CK69" s="16" t="e">
        <f aca="false">CK88+CK107*CK$5</f>
        <v>#NAME?</v>
      </c>
      <c r="CL69" s="16" t="e">
        <f aca="false">CL88+CL107*CL$5</f>
        <v>#NAME?</v>
      </c>
      <c r="CM69" s="16" t="e">
        <f aca="false">CM88+CM107*CM$5</f>
        <v>#NAME?</v>
      </c>
      <c r="CN69" s="16" t="e">
        <f aca="false">CN88+CN107*CN$5</f>
        <v>#NAME?</v>
      </c>
      <c r="CO69" s="16" t="e">
        <f aca="false">CO88+CO107*CO$5</f>
        <v>#NAME?</v>
      </c>
      <c r="CP69" s="16" t="e">
        <f aca="false">CP88+CP107*CP$5</f>
        <v>#NAME?</v>
      </c>
      <c r="CQ69" s="16" t="e">
        <f aca="false">CQ88+CQ107*CQ$5</f>
        <v>#NAME?</v>
      </c>
      <c r="CR69" s="16" t="e">
        <f aca="false">CR88+CR107*CR$5</f>
        <v>#NAME?</v>
      </c>
      <c r="CS69" s="16" t="e">
        <f aca="false">CS88+CS107*CS$5</f>
        <v>#NAME?</v>
      </c>
      <c r="CT69" s="16" t="e">
        <f aca="false">CT88+CT107*CT$5</f>
        <v>#NAME?</v>
      </c>
    </row>
    <row r="70" customFormat="false" ht="15" hidden="false" customHeight="true" outlineLevel="1" collapsed="false">
      <c r="A70" s="61" t="s">
        <v>39</v>
      </c>
      <c r="B70" s="61" t="s">
        <v>40</v>
      </c>
      <c r="C70" s="62" t="e">
        <f aca="false">C89+C108*C$5</f>
        <v>#NAME?</v>
      </c>
      <c r="D70" s="62" t="e">
        <f aca="false">D89+D108*D$5</f>
        <v>#NAME?</v>
      </c>
      <c r="E70" s="62" t="e">
        <f aca="false">E89+E108*E$5</f>
        <v>#NAME?</v>
      </c>
      <c r="F70" s="62" t="e">
        <f aca="false">F89+F108*F$5</f>
        <v>#NAME?</v>
      </c>
      <c r="G70" s="62" t="e">
        <f aca="false">G89+G108*G$5</f>
        <v>#NAME?</v>
      </c>
      <c r="H70" s="62" t="e">
        <f aca="false">H89+H108*H$5</f>
        <v>#NAME?</v>
      </c>
      <c r="I70" s="62" t="e">
        <f aca="false">I89+I108*I$5</f>
        <v>#NAME?</v>
      </c>
      <c r="J70" s="62" t="e">
        <f aca="false">J89+J108*J$5</f>
        <v>#NAME?</v>
      </c>
      <c r="K70" s="62" t="e">
        <f aca="false">K89+K108*K$5</f>
        <v>#NAME?</v>
      </c>
      <c r="L70" s="62" t="e">
        <f aca="false">L89+L108*L$5</f>
        <v>#NAME?</v>
      </c>
      <c r="M70" s="62" t="e">
        <f aca="false">M89+M108*M$5</f>
        <v>#NAME?</v>
      </c>
      <c r="N70" s="62" t="e">
        <f aca="false">N89+N108*N$5</f>
        <v>#NAME?</v>
      </c>
      <c r="O70" s="62" t="e">
        <f aca="false">O89+O108*O$5</f>
        <v>#NAME?</v>
      </c>
      <c r="P70" s="62" t="e">
        <f aca="false">P89+P108*P$5</f>
        <v>#NAME?</v>
      </c>
      <c r="Q70" s="62" t="e">
        <f aca="false">Q89+Q108*Q$5</f>
        <v>#NAME?</v>
      </c>
      <c r="R70" s="62" t="e">
        <f aca="false">R89+R108*R$5</f>
        <v>#NAME?</v>
      </c>
      <c r="S70" s="62" t="e">
        <f aca="false">S89+S108*S$5</f>
        <v>#NAME?</v>
      </c>
      <c r="T70" s="62" t="e">
        <f aca="false">T89+T108*T$5</f>
        <v>#NAME?</v>
      </c>
      <c r="U70" s="62" t="e">
        <f aca="false">U89+U108*U$5</f>
        <v>#NAME?</v>
      </c>
      <c r="V70" s="62" t="e">
        <f aca="false">V89+V108*V$5</f>
        <v>#NAME?</v>
      </c>
      <c r="W70" s="62" t="e">
        <f aca="false">W89+W108*W$5</f>
        <v>#NAME?</v>
      </c>
      <c r="X70" s="62" t="e">
        <f aca="false">X89+X108*X$5</f>
        <v>#NAME?</v>
      </c>
      <c r="Y70" s="62" t="e">
        <f aca="false">Y89+Y108*Y$5</f>
        <v>#NAME?</v>
      </c>
      <c r="Z70" s="62" t="e">
        <f aca="false">Z89+Z108*Z$5</f>
        <v>#NAME?</v>
      </c>
      <c r="AA70" s="62" t="e">
        <f aca="false">AA89+AA108*AA$5</f>
        <v>#NAME?</v>
      </c>
      <c r="AB70" s="62" t="e">
        <f aca="false">AB89+AB108*AB$5</f>
        <v>#NAME?</v>
      </c>
      <c r="AC70" s="62" t="e">
        <f aca="false">AC89+AC108*AC$5</f>
        <v>#NAME?</v>
      </c>
      <c r="AD70" s="62" t="e">
        <f aca="false">AD89+AD108*AD$5</f>
        <v>#NAME?</v>
      </c>
      <c r="AE70" s="62" t="e">
        <f aca="false">AE89+AE108*AE$5</f>
        <v>#NAME?</v>
      </c>
      <c r="AF70" s="62" t="e">
        <f aca="false">AF89+AF108*AF$5</f>
        <v>#NAME?</v>
      </c>
      <c r="AG70" s="62" t="e">
        <f aca="false">AG89+AG108*AG$5</f>
        <v>#NAME?</v>
      </c>
      <c r="AH70" s="62" t="e">
        <f aca="false">AH89+AH108*AH$5</f>
        <v>#NAME?</v>
      </c>
      <c r="AI70" s="62" t="e">
        <f aca="false">AI89+AI108*AI$5</f>
        <v>#NAME?</v>
      </c>
      <c r="AJ70" s="62" t="e">
        <f aca="false">AJ89+AJ108*AJ$5</f>
        <v>#NAME?</v>
      </c>
      <c r="AK70" s="62" t="e">
        <f aca="false">AK89+AK108*AK$5</f>
        <v>#NAME?</v>
      </c>
      <c r="AL70" s="62" t="e">
        <f aca="false">AL89+AL108*AL$5</f>
        <v>#NAME?</v>
      </c>
      <c r="AM70" s="62" t="e">
        <f aca="false">AM89+AM108*AM$5</f>
        <v>#NAME?</v>
      </c>
      <c r="AN70" s="62" t="e">
        <f aca="false">AN89+AN108*AN$5</f>
        <v>#NAME?</v>
      </c>
      <c r="AO70" s="62" t="e">
        <f aca="false">AO89+AO108*AO$5</f>
        <v>#NAME?</v>
      </c>
      <c r="AP70" s="62" t="e">
        <f aca="false">AP89+AP108*AP$5</f>
        <v>#NAME?</v>
      </c>
      <c r="AQ70" s="62" t="e">
        <f aca="false">AQ89+AQ108*AQ$5</f>
        <v>#NAME?</v>
      </c>
      <c r="AR70" s="62" t="e">
        <f aca="false">AR89+AR108*AR$5</f>
        <v>#NAME?</v>
      </c>
      <c r="AS70" s="62" t="e">
        <f aca="false">AS89+AS108*AS$5</f>
        <v>#NAME?</v>
      </c>
      <c r="AT70" s="62" t="e">
        <f aca="false">AT89+AT108*AT$5</f>
        <v>#NAME?</v>
      </c>
      <c r="AU70" s="62" t="e">
        <f aca="false">AU89+AU108*AU$5</f>
        <v>#NAME?</v>
      </c>
      <c r="AV70" s="62" t="e">
        <f aca="false">AV89+AV108*AV$5</f>
        <v>#NAME?</v>
      </c>
      <c r="AW70" s="62" t="e">
        <f aca="false">AW89+AW108*AW$5</f>
        <v>#NAME?</v>
      </c>
      <c r="AX70" s="62" t="e">
        <f aca="false">AX89+AX108*AX$5</f>
        <v>#NAME?</v>
      </c>
      <c r="AY70" s="62" t="e">
        <f aca="false">AY89+AY108*AY$5</f>
        <v>#NAME?</v>
      </c>
      <c r="AZ70" s="62" t="e">
        <f aca="false">AZ89+AZ108*AZ$5</f>
        <v>#NAME?</v>
      </c>
      <c r="BA70" s="62" t="e">
        <f aca="false">BA89+BA108*BA$5</f>
        <v>#NAME?</v>
      </c>
      <c r="BB70" s="62" t="e">
        <f aca="false">BB89+BB108*BB$5</f>
        <v>#NAME?</v>
      </c>
      <c r="BC70" s="62" t="e">
        <f aca="false">BC89+BC108*BC$5</f>
        <v>#NAME?</v>
      </c>
      <c r="BD70" s="62" t="e">
        <f aca="false">BD89+BD108*BD$5</f>
        <v>#NAME?</v>
      </c>
      <c r="BE70" s="62" t="e">
        <f aca="false">BE89+BE108*BE$5</f>
        <v>#NAME?</v>
      </c>
      <c r="BF70" s="62" t="e">
        <f aca="false">BF89+BF108*BF$5</f>
        <v>#NAME?</v>
      </c>
      <c r="BG70" s="62" t="e">
        <f aca="false">BG89+BG108*BG$5</f>
        <v>#NAME?</v>
      </c>
      <c r="BH70" s="62" t="e">
        <f aca="false">BH89+BH108*BH$5</f>
        <v>#NAME?</v>
      </c>
      <c r="BI70" s="62" t="e">
        <f aca="false">BI89+BI108*BI$5</f>
        <v>#NAME?</v>
      </c>
      <c r="BJ70" s="62" t="e">
        <f aca="false">BJ89+BJ108*BJ$5</f>
        <v>#NAME?</v>
      </c>
      <c r="BK70" s="62" t="e">
        <f aca="false">BK89+BK108*BK$5</f>
        <v>#NAME?</v>
      </c>
      <c r="BL70" s="62" t="e">
        <f aca="false">BL89+BL108*BL$5</f>
        <v>#NAME?</v>
      </c>
      <c r="BM70" s="62" t="e">
        <f aca="false">BM89+BM108*BM$5</f>
        <v>#NAME?</v>
      </c>
      <c r="BN70" s="62" t="e">
        <f aca="false">BN89+BN108*BN$5</f>
        <v>#NAME?</v>
      </c>
      <c r="BO70" s="62" t="e">
        <f aca="false">BO89+BO108*BO$5</f>
        <v>#NAME?</v>
      </c>
      <c r="BP70" s="62" t="e">
        <f aca="false">BP89+BP108*BP$5</f>
        <v>#NAME?</v>
      </c>
      <c r="BQ70" s="62" t="e">
        <f aca="false">BQ89+BQ108*BQ$5</f>
        <v>#NAME?</v>
      </c>
      <c r="BR70" s="62" t="e">
        <f aca="false">BR89+BR108*BR$5</f>
        <v>#NAME?</v>
      </c>
      <c r="BS70" s="62" t="e">
        <f aca="false">BS89+BS108*BS$5</f>
        <v>#NAME?</v>
      </c>
      <c r="BT70" s="62" t="e">
        <f aca="false">BT89+BT108*BT$5</f>
        <v>#NAME?</v>
      </c>
      <c r="BU70" s="62" t="e">
        <f aca="false">BU89+BU108*BU$5</f>
        <v>#NAME?</v>
      </c>
      <c r="BV70" s="62" t="e">
        <f aca="false">BV89+BV108*BV$5</f>
        <v>#NAME?</v>
      </c>
      <c r="BW70" s="62" t="e">
        <f aca="false">BW89+BW108*BW$5</f>
        <v>#NAME?</v>
      </c>
      <c r="BX70" s="62" t="e">
        <f aca="false">BX89+BX108*BX$5</f>
        <v>#NAME?</v>
      </c>
      <c r="BY70" s="62" t="e">
        <f aca="false">BY89+BY108*BY$5</f>
        <v>#NAME?</v>
      </c>
      <c r="BZ70" s="62" t="e">
        <f aca="false">BZ89+BZ108*BZ$5</f>
        <v>#NAME?</v>
      </c>
      <c r="CA70" s="62" t="e">
        <f aca="false">CA89+CA108*CA$5</f>
        <v>#NAME?</v>
      </c>
      <c r="CB70" s="62" t="e">
        <f aca="false">CB89+CB108*CB$5</f>
        <v>#NAME?</v>
      </c>
      <c r="CC70" s="62" t="e">
        <f aca="false">CC89+CC108*CC$5</f>
        <v>#NAME?</v>
      </c>
      <c r="CD70" s="62" t="e">
        <f aca="false">CD89+CD108*CD$5</f>
        <v>#NAME?</v>
      </c>
      <c r="CE70" s="62" t="e">
        <f aca="false">CE89+CE108*CE$5</f>
        <v>#NAME?</v>
      </c>
      <c r="CF70" s="62" t="e">
        <f aca="false">CF89+CF108*CF$5</f>
        <v>#NAME?</v>
      </c>
      <c r="CG70" s="62" t="e">
        <f aca="false">CG89+CG108*CG$5</f>
        <v>#NAME?</v>
      </c>
      <c r="CH70" s="62" t="e">
        <f aca="false">CH89+CH108*CH$5</f>
        <v>#NAME?</v>
      </c>
      <c r="CI70" s="62" t="e">
        <f aca="false">CI89+CI108*CI$5</f>
        <v>#NAME?</v>
      </c>
      <c r="CJ70" s="62" t="e">
        <f aca="false">CJ89+CJ108*CJ$5</f>
        <v>#NAME?</v>
      </c>
      <c r="CK70" s="62" t="e">
        <f aca="false">CK89+CK108*CK$5</f>
        <v>#NAME?</v>
      </c>
      <c r="CL70" s="62" t="e">
        <f aca="false">CL89+CL108*CL$5</f>
        <v>#NAME?</v>
      </c>
      <c r="CM70" s="62" t="e">
        <f aca="false">CM89+CM108*CM$5</f>
        <v>#NAME?</v>
      </c>
      <c r="CN70" s="62" t="e">
        <f aca="false">CN89+CN108*CN$5</f>
        <v>#NAME?</v>
      </c>
      <c r="CO70" s="62" t="e">
        <f aca="false">CO89+CO108*CO$5</f>
        <v>#NAME?</v>
      </c>
      <c r="CP70" s="62" t="e">
        <f aca="false">CP89+CP108*CP$5</f>
        <v>#NAME?</v>
      </c>
      <c r="CQ70" s="62" t="e">
        <f aca="false">CQ89+CQ108*CQ$5</f>
        <v>#NAME?</v>
      </c>
      <c r="CR70" s="62" t="e">
        <f aca="false">CR89+CR108*CR$5</f>
        <v>#NAME?</v>
      </c>
      <c r="CS70" s="62" t="e">
        <f aca="false">CS89+CS108*CS$5</f>
        <v>#NAME?</v>
      </c>
      <c r="CT70" s="62" t="e">
        <f aca="false">CT89+CT108*CT$5</f>
        <v>#NAME?</v>
      </c>
    </row>
    <row r="71" customFormat="false" ht="15" hidden="false" customHeight="true" outlineLevel="1" collapsed="false">
      <c r="A71" s="61" t="s">
        <v>41</v>
      </c>
      <c r="B71" s="61" t="s">
        <v>42</v>
      </c>
      <c r="C71" s="62" t="e">
        <f aca="false">C90+C109*C$5</f>
        <v>#NAME?</v>
      </c>
      <c r="D71" s="62" t="e">
        <f aca="false">D90+D109*D$5</f>
        <v>#NAME?</v>
      </c>
      <c r="E71" s="62" t="e">
        <f aca="false">E90+E109*E$5</f>
        <v>#NAME?</v>
      </c>
      <c r="F71" s="62" t="e">
        <f aca="false">F90+F109*F$5</f>
        <v>#NAME?</v>
      </c>
      <c r="G71" s="62" t="e">
        <f aca="false">G90+G109*G$5</f>
        <v>#NAME?</v>
      </c>
      <c r="H71" s="62" t="e">
        <f aca="false">H90+H109*H$5</f>
        <v>#NAME?</v>
      </c>
      <c r="I71" s="62" t="e">
        <f aca="false">I90+I109*I$5</f>
        <v>#NAME?</v>
      </c>
      <c r="J71" s="62" t="e">
        <f aca="false">J90+J109*J$5</f>
        <v>#NAME?</v>
      </c>
      <c r="K71" s="62" t="e">
        <f aca="false">K90+K109*K$5</f>
        <v>#NAME?</v>
      </c>
      <c r="L71" s="62" t="e">
        <f aca="false">L90+L109*L$5</f>
        <v>#NAME?</v>
      </c>
      <c r="M71" s="62" t="e">
        <f aca="false">M90+M109*M$5</f>
        <v>#NAME?</v>
      </c>
      <c r="N71" s="62" t="e">
        <f aca="false">N90+N109*N$5</f>
        <v>#NAME?</v>
      </c>
      <c r="O71" s="62" t="e">
        <f aca="false">O90+O109*O$5</f>
        <v>#NAME?</v>
      </c>
      <c r="P71" s="62" t="e">
        <f aca="false">P90+P109*P$5</f>
        <v>#NAME?</v>
      </c>
      <c r="Q71" s="62" t="e">
        <f aca="false">Q90+Q109*Q$5</f>
        <v>#NAME?</v>
      </c>
      <c r="R71" s="62" t="e">
        <f aca="false">R90+R109*R$5</f>
        <v>#NAME?</v>
      </c>
      <c r="S71" s="62" t="e">
        <f aca="false">S90+S109*S$5</f>
        <v>#NAME?</v>
      </c>
      <c r="T71" s="62" t="e">
        <f aca="false">T90+T109*T$5</f>
        <v>#NAME?</v>
      </c>
      <c r="U71" s="62" t="e">
        <f aca="false">U90+U109*U$5</f>
        <v>#NAME?</v>
      </c>
      <c r="V71" s="62" t="e">
        <f aca="false">V90+V109*V$5</f>
        <v>#NAME?</v>
      </c>
      <c r="W71" s="62" t="e">
        <f aca="false">W90+W109*W$5</f>
        <v>#NAME?</v>
      </c>
      <c r="X71" s="62" t="e">
        <f aca="false">X90+X109*X$5</f>
        <v>#NAME?</v>
      </c>
      <c r="Y71" s="62" t="e">
        <f aca="false">Y90+Y109*Y$5</f>
        <v>#NAME?</v>
      </c>
      <c r="Z71" s="62" t="e">
        <f aca="false">Z90+Z109*Z$5</f>
        <v>#NAME?</v>
      </c>
      <c r="AA71" s="62" t="e">
        <f aca="false">AA90+AA109*AA$5</f>
        <v>#NAME?</v>
      </c>
      <c r="AB71" s="62" t="e">
        <f aca="false">AB90+AB109*AB$5</f>
        <v>#NAME?</v>
      </c>
      <c r="AC71" s="62" t="e">
        <f aca="false">AC90+AC109*AC$5</f>
        <v>#NAME?</v>
      </c>
      <c r="AD71" s="62" t="e">
        <f aca="false">AD90+AD109*AD$5</f>
        <v>#NAME?</v>
      </c>
      <c r="AE71" s="62" t="e">
        <f aca="false">AE90+AE109*AE$5</f>
        <v>#NAME?</v>
      </c>
      <c r="AF71" s="62" t="e">
        <f aca="false">AF90+AF109*AF$5</f>
        <v>#NAME?</v>
      </c>
      <c r="AG71" s="62" t="e">
        <f aca="false">AG90+AG109*AG$5</f>
        <v>#NAME?</v>
      </c>
      <c r="AH71" s="62" t="e">
        <f aca="false">AH90+AH109*AH$5</f>
        <v>#NAME?</v>
      </c>
      <c r="AI71" s="62" t="e">
        <f aca="false">AI90+AI109*AI$5</f>
        <v>#NAME?</v>
      </c>
      <c r="AJ71" s="62" t="e">
        <f aca="false">AJ90+AJ109*AJ$5</f>
        <v>#NAME?</v>
      </c>
      <c r="AK71" s="62" t="e">
        <f aca="false">AK90+AK109*AK$5</f>
        <v>#NAME?</v>
      </c>
      <c r="AL71" s="62" t="e">
        <f aca="false">AL90+AL109*AL$5</f>
        <v>#NAME?</v>
      </c>
      <c r="AM71" s="62" t="e">
        <f aca="false">AM90+AM109*AM$5</f>
        <v>#NAME?</v>
      </c>
      <c r="AN71" s="62" t="e">
        <f aca="false">AN90+AN109*AN$5</f>
        <v>#NAME?</v>
      </c>
      <c r="AO71" s="62" t="e">
        <f aca="false">AO90+AO109*AO$5</f>
        <v>#NAME?</v>
      </c>
      <c r="AP71" s="62" t="e">
        <f aca="false">AP90+AP109*AP$5</f>
        <v>#NAME?</v>
      </c>
      <c r="AQ71" s="62" t="e">
        <f aca="false">AQ90+AQ109*AQ$5</f>
        <v>#NAME?</v>
      </c>
      <c r="AR71" s="62" t="e">
        <f aca="false">AR90+AR109*AR$5</f>
        <v>#NAME?</v>
      </c>
      <c r="AS71" s="62" t="e">
        <f aca="false">AS90+AS109*AS$5</f>
        <v>#NAME?</v>
      </c>
      <c r="AT71" s="62" t="e">
        <f aca="false">AT90+AT109*AT$5</f>
        <v>#NAME?</v>
      </c>
      <c r="AU71" s="62" t="e">
        <f aca="false">AU90+AU109*AU$5</f>
        <v>#NAME?</v>
      </c>
      <c r="AV71" s="62" t="e">
        <f aca="false">AV90+AV109*AV$5</f>
        <v>#NAME?</v>
      </c>
      <c r="AW71" s="62" t="e">
        <f aca="false">AW90+AW109*AW$5</f>
        <v>#NAME?</v>
      </c>
      <c r="AX71" s="62" t="e">
        <f aca="false">AX90+AX109*AX$5</f>
        <v>#NAME?</v>
      </c>
      <c r="AY71" s="62" t="e">
        <f aca="false">AY90+AY109*AY$5</f>
        <v>#NAME?</v>
      </c>
      <c r="AZ71" s="62" t="e">
        <f aca="false">AZ90+AZ109*AZ$5</f>
        <v>#NAME?</v>
      </c>
      <c r="BA71" s="62" t="e">
        <f aca="false">BA90+BA109*BA$5</f>
        <v>#NAME?</v>
      </c>
      <c r="BB71" s="62" t="e">
        <f aca="false">BB90+BB109*BB$5</f>
        <v>#NAME?</v>
      </c>
      <c r="BC71" s="62" t="e">
        <f aca="false">BC90+BC109*BC$5</f>
        <v>#NAME?</v>
      </c>
      <c r="BD71" s="62" t="e">
        <f aca="false">BD90+BD109*BD$5</f>
        <v>#NAME?</v>
      </c>
      <c r="BE71" s="62" t="e">
        <f aca="false">BE90+BE109*BE$5</f>
        <v>#NAME?</v>
      </c>
      <c r="BF71" s="62" t="e">
        <f aca="false">BF90+BF109*BF$5</f>
        <v>#NAME?</v>
      </c>
      <c r="BG71" s="62" t="e">
        <f aca="false">BG90+BG109*BG$5</f>
        <v>#NAME?</v>
      </c>
      <c r="BH71" s="62" t="e">
        <f aca="false">BH90+BH109*BH$5</f>
        <v>#NAME?</v>
      </c>
      <c r="BI71" s="62" t="e">
        <f aca="false">BI90+BI109*BI$5</f>
        <v>#NAME?</v>
      </c>
      <c r="BJ71" s="62" t="e">
        <f aca="false">BJ90+BJ109*BJ$5</f>
        <v>#NAME?</v>
      </c>
      <c r="BK71" s="62" t="e">
        <f aca="false">BK90+BK109*BK$5</f>
        <v>#NAME?</v>
      </c>
      <c r="BL71" s="62" t="e">
        <f aca="false">BL90+BL109*BL$5</f>
        <v>#NAME?</v>
      </c>
      <c r="BM71" s="62" t="e">
        <f aca="false">BM90+BM109*BM$5</f>
        <v>#NAME?</v>
      </c>
      <c r="BN71" s="62" t="e">
        <f aca="false">BN90+BN109*BN$5</f>
        <v>#NAME?</v>
      </c>
      <c r="BO71" s="62" t="e">
        <f aca="false">BO90+BO109*BO$5</f>
        <v>#NAME?</v>
      </c>
      <c r="BP71" s="62" t="e">
        <f aca="false">BP90+BP109*BP$5</f>
        <v>#NAME?</v>
      </c>
      <c r="BQ71" s="62" t="e">
        <f aca="false">BQ90+BQ109*BQ$5</f>
        <v>#NAME?</v>
      </c>
      <c r="BR71" s="62" t="e">
        <f aca="false">BR90+BR109*BR$5</f>
        <v>#NAME?</v>
      </c>
      <c r="BS71" s="62" t="e">
        <f aca="false">BS90+BS109*BS$5</f>
        <v>#NAME?</v>
      </c>
      <c r="BT71" s="62" t="e">
        <f aca="false">BT90+BT109*BT$5</f>
        <v>#NAME?</v>
      </c>
      <c r="BU71" s="62" t="e">
        <f aca="false">BU90+BU109*BU$5</f>
        <v>#NAME?</v>
      </c>
      <c r="BV71" s="62" t="e">
        <f aca="false">BV90+BV109*BV$5</f>
        <v>#NAME?</v>
      </c>
      <c r="BW71" s="62" t="e">
        <f aca="false">BW90+BW109*BW$5</f>
        <v>#NAME?</v>
      </c>
      <c r="BX71" s="62" t="e">
        <f aca="false">BX90+BX109*BX$5</f>
        <v>#NAME?</v>
      </c>
      <c r="BY71" s="62" t="e">
        <f aca="false">BY90+BY109*BY$5</f>
        <v>#NAME?</v>
      </c>
      <c r="BZ71" s="62" t="e">
        <f aca="false">BZ90+BZ109*BZ$5</f>
        <v>#NAME?</v>
      </c>
      <c r="CA71" s="62" t="e">
        <f aca="false">CA90+CA109*CA$5</f>
        <v>#NAME?</v>
      </c>
      <c r="CB71" s="62" t="e">
        <f aca="false">CB90+CB109*CB$5</f>
        <v>#NAME?</v>
      </c>
      <c r="CC71" s="62" t="e">
        <f aca="false">CC90+CC109*CC$5</f>
        <v>#NAME?</v>
      </c>
      <c r="CD71" s="62" t="e">
        <f aca="false">CD90+CD109*CD$5</f>
        <v>#NAME?</v>
      </c>
      <c r="CE71" s="62" t="e">
        <f aca="false">CE90+CE109*CE$5</f>
        <v>#NAME?</v>
      </c>
      <c r="CF71" s="62" t="e">
        <f aca="false">CF90+CF109*CF$5</f>
        <v>#NAME?</v>
      </c>
      <c r="CG71" s="62" t="e">
        <f aca="false">CG90+CG109*CG$5</f>
        <v>#NAME?</v>
      </c>
      <c r="CH71" s="62" t="e">
        <f aca="false">CH90+CH109*CH$5</f>
        <v>#NAME?</v>
      </c>
      <c r="CI71" s="62" t="e">
        <f aca="false">CI90+CI109*CI$5</f>
        <v>#NAME?</v>
      </c>
      <c r="CJ71" s="62" t="e">
        <f aca="false">CJ90+CJ109*CJ$5</f>
        <v>#NAME?</v>
      </c>
      <c r="CK71" s="62" t="e">
        <f aca="false">CK90+CK109*CK$5</f>
        <v>#NAME?</v>
      </c>
      <c r="CL71" s="62" t="e">
        <f aca="false">CL90+CL109*CL$5</f>
        <v>#NAME?</v>
      </c>
      <c r="CM71" s="62" t="e">
        <f aca="false">CM90+CM109*CM$5</f>
        <v>#NAME?</v>
      </c>
      <c r="CN71" s="62" t="e">
        <f aca="false">CN90+CN109*CN$5</f>
        <v>#NAME?</v>
      </c>
      <c r="CO71" s="62" t="e">
        <f aca="false">CO90+CO109*CO$5</f>
        <v>#NAME?</v>
      </c>
      <c r="CP71" s="62" t="e">
        <f aca="false">CP90+CP109*CP$5</f>
        <v>#NAME?</v>
      </c>
      <c r="CQ71" s="62" t="e">
        <f aca="false">CQ90+CQ109*CQ$5</f>
        <v>#NAME?</v>
      </c>
      <c r="CR71" s="62" t="e">
        <f aca="false">CR90+CR109*CR$5</f>
        <v>#NAME?</v>
      </c>
      <c r="CS71" s="62" t="e">
        <f aca="false">CS90+CS109*CS$5</f>
        <v>#NAME?</v>
      </c>
      <c r="CT71" s="62" t="e">
        <f aca="false">CT90+CT109*CT$5</f>
        <v>#NAME?</v>
      </c>
    </row>
    <row r="72" customFormat="false" ht="15" hidden="false" customHeight="true" outlineLevel="1" collapsed="false">
      <c r="A72" s="17" t="s">
        <v>43</v>
      </c>
      <c r="B72" s="17" t="s">
        <v>44</v>
      </c>
      <c r="C72" s="18" t="e">
        <f aca="false">C91+C110*C$5</f>
        <v>#NAME?</v>
      </c>
      <c r="D72" s="18" t="e">
        <f aca="false">D91+D110*D$5</f>
        <v>#NAME?</v>
      </c>
      <c r="E72" s="18" t="e">
        <f aca="false">E91+E110*E$5</f>
        <v>#NAME?</v>
      </c>
      <c r="F72" s="18" t="e">
        <f aca="false">F91+F110*F$5</f>
        <v>#NAME?</v>
      </c>
      <c r="G72" s="18" t="e">
        <f aca="false">G91+G110*G$5</f>
        <v>#NAME?</v>
      </c>
      <c r="H72" s="18" t="e">
        <f aca="false">H91+H110*H$5</f>
        <v>#NAME?</v>
      </c>
      <c r="I72" s="18" t="e">
        <f aca="false">I91+I110*I$5</f>
        <v>#NAME?</v>
      </c>
      <c r="J72" s="18" t="e">
        <f aca="false">J91+J110*J$5</f>
        <v>#NAME?</v>
      </c>
      <c r="K72" s="18" t="e">
        <f aca="false">K91+K110*K$5</f>
        <v>#NAME?</v>
      </c>
      <c r="L72" s="18" t="e">
        <f aca="false">L91+L110*L$5</f>
        <v>#NAME?</v>
      </c>
      <c r="M72" s="18" t="e">
        <f aca="false">M91+M110*M$5</f>
        <v>#NAME?</v>
      </c>
      <c r="N72" s="18" t="e">
        <f aca="false">N91+N110*N$5</f>
        <v>#NAME?</v>
      </c>
      <c r="O72" s="18" t="e">
        <f aca="false">O91+O110*O$5</f>
        <v>#NAME?</v>
      </c>
      <c r="P72" s="18" t="e">
        <f aca="false">P91+P110*P$5</f>
        <v>#NAME?</v>
      </c>
      <c r="Q72" s="18" t="e">
        <f aca="false">Q91+Q110*Q$5</f>
        <v>#NAME?</v>
      </c>
      <c r="R72" s="18" t="e">
        <f aca="false">R91+R110*R$5</f>
        <v>#NAME?</v>
      </c>
      <c r="S72" s="18" t="e">
        <f aca="false">S91+S110*S$5</f>
        <v>#NAME?</v>
      </c>
      <c r="T72" s="18" t="e">
        <f aca="false">T91+T110*T$5</f>
        <v>#NAME?</v>
      </c>
      <c r="U72" s="18" t="e">
        <f aca="false">U91+U110*U$5</f>
        <v>#NAME?</v>
      </c>
      <c r="V72" s="18" t="e">
        <f aca="false">V91+V110*V$5</f>
        <v>#NAME?</v>
      </c>
      <c r="W72" s="18" t="e">
        <f aca="false">W91+W110*W$5</f>
        <v>#NAME?</v>
      </c>
      <c r="X72" s="18" t="e">
        <f aca="false">X91+X110*X$5</f>
        <v>#NAME?</v>
      </c>
      <c r="Y72" s="18" t="e">
        <f aca="false">Y91+Y110*Y$5</f>
        <v>#NAME?</v>
      </c>
      <c r="Z72" s="18" t="e">
        <f aca="false">Z91+Z110*Z$5</f>
        <v>#NAME?</v>
      </c>
      <c r="AA72" s="18" t="e">
        <f aca="false">AA91+AA110*AA$5</f>
        <v>#NAME?</v>
      </c>
      <c r="AB72" s="18" t="e">
        <f aca="false">AB91+AB110*AB$5</f>
        <v>#NAME?</v>
      </c>
      <c r="AC72" s="18" t="e">
        <f aca="false">AC91+AC110*AC$5</f>
        <v>#NAME?</v>
      </c>
      <c r="AD72" s="18" t="e">
        <f aca="false">AD91+AD110*AD$5</f>
        <v>#NAME?</v>
      </c>
      <c r="AE72" s="18" t="e">
        <f aca="false">AE91+AE110*AE$5</f>
        <v>#NAME?</v>
      </c>
      <c r="AF72" s="18" t="e">
        <f aca="false">AF91+AF110*AF$5</f>
        <v>#NAME?</v>
      </c>
      <c r="AG72" s="18" t="e">
        <f aca="false">AG91+AG110*AG$5</f>
        <v>#NAME?</v>
      </c>
      <c r="AH72" s="18" t="e">
        <f aca="false">AH91+AH110*AH$5</f>
        <v>#NAME?</v>
      </c>
      <c r="AI72" s="18" t="e">
        <f aca="false">AI91+AI110*AI$5</f>
        <v>#NAME?</v>
      </c>
      <c r="AJ72" s="18" t="e">
        <f aca="false">AJ91+AJ110*AJ$5</f>
        <v>#NAME?</v>
      </c>
      <c r="AK72" s="18" t="e">
        <f aca="false">AK91+AK110*AK$5</f>
        <v>#NAME?</v>
      </c>
      <c r="AL72" s="18" t="e">
        <f aca="false">AL91+AL110*AL$5</f>
        <v>#NAME?</v>
      </c>
      <c r="AM72" s="18" t="e">
        <f aca="false">AM91+AM110*AM$5</f>
        <v>#NAME?</v>
      </c>
      <c r="AN72" s="18" t="e">
        <f aca="false">AN91+AN110*AN$5</f>
        <v>#NAME?</v>
      </c>
      <c r="AO72" s="18" t="e">
        <f aca="false">AO91+AO110*AO$5</f>
        <v>#NAME?</v>
      </c>
      <c r="AP72" s="18" t="e">
        <f aca="false">AP91+AP110*AP$5</f>
        <v>#NAME?</v>
      </c>
      <c r="AQ72" s="18" t="e">
        <f aca="false">AQ91+AQ110*AQ$5</f>
        <v>#NAME?</v>
      </c>
      <c r="AR72" s="18" t="e">
        <f aca="false">AR91+AR110*AR$5</f>
        <v>#NAME?</v>
      </c>
      <c r="AS72" s="18" t="e">
        <f aca="false">AS91+AS110*AS$5</f>
        <v>#NAME?</v>
      </c>
      <c r="AT72" s="18" t="e">
        <f aca="false">AT91+AT110*AT$5</f>
        <v>#NAME?</v>
      </c>
      <c r="AU72" s="18" t="e">
        <f aca="false">AU91+AU110*AU$5</f>
        <v>#NAME?</v>
      </c>
      <c r="AV72" s="18" t="e">
        <f aca="false">AV91+AV110*AV$5</f>
        <v>#NAME?</v>
      </c>
      <c r="AW72" s="18" t="e">
        <f aca="false">AW91+AW110*AW$5</f>
        <v>#NAME?</v>
      </c>
      <c r="AX72" s="18" t="e">
        <f aca="false">AX91+AX110*AX$5</f>
        <v>#NAME?</v>
      </c>
      <c r="AY72" s="18" t="e">
        <f aca="false">AY91+AY110*AY$5</f>
        <v>#NAME?</v>
      </c>
      <c r="AZ72" s="18" t="e">
        <f aca="false">AZ91+AZ110*AZ$5</f>
        <v>#NAME?</v>
      </c>
      <c r="BA72" s="18" t="e">
        <f aca="false">BA91+BA110*BA$5</f>
        <v>#NAME?</v>
      </c>
      <c r="BB72" s="18" t="e">
        <f aca="false">BB91+BB110*BB$5</f>
        <v>#NAME?</v>
      </c>
      <c r="BC72" s="18" t="e">
        <f aca="false">BC91+BC110*BC$5</f>
        <v>#NAME?</v>
      </c>
      <c r="BD72" s="18" t="e">
        <f aca="false">BD91+BD110*BD$5</f>
        <v>#NAME?</v>
      </c>
      <c r="BE72" s="18" t="e">
        <f aca="false">BE91+BE110*BE$5</f>
        <v>#NAME?</v>
      </c>
      <c r="BF72" s="18" t="e">
        <f aca="false">BF91+BF110*BF$5</f>
        <v>#NAME?</v>
      </c>
      <c r="BG72" s="18" t="e">
        <f aca="false">BG91+BG110*BG$5</f>
        <v>#NAME?</v>
      </c>
      <c r="BH72" s="18" t="e">
        <f aca="false">BH91+BH110*BH$5</f>
        <v>#NAME?</v>
      </c>
      <c r="BI72" s="18" t="e">
        <f aca="false">BI91+BI110*BI$5</f>
        <v>#NAME?</v>
      </c>
      <c r="BJ72" s="18" t="e">
        <f aca="false">BJ91+BJ110*BJ$5</f>
        <v>#NAME?</v>
      </c>
      <c r="BK72" s="18" t="e">
        <f aca="false">BK91+BK110*BK$5</f>
        <v>#NAME?</v>
      </c>
      <c r="BL72" s="18" t="e">
        <f aca="false">BL91+BL110*BL$5</f>
        <v>#NAME?</v>
      </c>
      <c r="BM72" s="18" t="e">
        <f aca="false">BM91+BM110*BM$5</f>
        <v>#NAME?</v>
      </c>
      <c r="BN72" s="18" t="e">
        <f aca="false">BN91+BN110*BN$5</f>
        <v>#NAME?</v>
      </c>
      <c r="BO72" s="18" t="e">
        <f aca="false">BO91+BO110*BO$5</f>
        <v>#NAME?</v>
      </c>
      <c r="BP72" s="18" t="e">
        <f aca="false">BP91+BP110*BP$5</f>
        <v>#NAME?</v>
      </c>
      <c r="BQ72" s="18" t="e">
        <f aca="false">BQ91+BQ110*BQ$5</f>
        <v>#NAME?</v>
      </c>
      <c r="BR72" s="18" t="e">
        <f aca="false">BR91+BR110*BR$5</f>
        <v>#NAME?</v>
      </c>
      <c r="BS72" s="18" t="e">
        <f aca="false">BS91+BS110*BS$5</f>
        <v>#NAME?</v>
      </c>
      <c r="BT72" s="18" t="e">
        <f aca="false">BT91+BT110*BT$5</f>
        <v>#NAME?</v>
      </c>
      <c r="BU72" s="18" t="e">
        <f aca="false">BU91+BU110*BU$5</f>
        <v>#NAME?</v>
      </c>
      <c r="BV72" s="18" t="e">
        <f aca="false">BV91+BV110*BV$5</f>
        <v>#NAME?</v>
      </c>
      <c r="BW72" s="18" t="e">
        <f aca="false">BW91+BW110*BW$5</f>
        <v>#NAME?</v>
      </c>
      <c r="BX72" s="18" t="e">
        <f aca="false">BX91+BX110*BX$5</f>
        <v>#NAME?</v>
      </c>
      <c r="BY72" s="18" t="e">
        <f aca="false">BY91+BY110*BY$5</f>
        <v>#NAME?</v>
      </c>
      <c r="BZ72" s="18" t="e">
        <f aca="false">BZ91+BZ110*BZ$5</f>
        <v>#NAME?</v>
      </c>
      <c r="CA72" s="18" t="e">
        <f aca="false">CA91+CA110*CA$5</f>
        <v>#NAME?</v>
      </c>
      <c r="CB72" s="18" t="e">
        <f aca="false">CB91+CB110*CB$5</f>
        <v>#NAME?</v>
      </c>
      <c r="CC72" s="18" t="e">
        <f aca="false">CC91+CC110*CC$5</f>
        <v>#NAME?</v>
      </c>
      <c r="CD72" s="18" t="e">
        <f aca="false">CD91+CD110*CD$5</f>
        <v>#NAME?</v>
      </c>
      <c r="CE72" s="18" t="e">
        <f aca="false">CE91+CE110*CE$5</f>
        <v>#NAME?</v>
      </c>
      <c r="CF72" s="18" t="e">
        <f aca="false">CF91+CF110*CF$5</f>
        <v>#NAME?</v>
      </c>
      <c r="CG72" s="18" t="e">
        <f aca="false">CG91+CG110*CG$5</f>
        <v>#NAME?</v>
      </c>
      <c r="CH72" s="18" t="e">
        <f aca="false">CH91+CH110*CH$5</f>
        <v>#NAME?</v>
      </c>
      <c r="CI72" s="18" t="e">
        <f aca="false">CI91+CI110*CI$5</f>
        <v>#NAME?</v>
      </c>
      <c r="CJ72" s="18" t="e">
        <f aca="false">CJ91+CJ110*CJ$5</f>
        <v>#NAME?</v>
      </c>
      <c r="CK72" s="18" t="e">
        <f aca="false">CK91+CK110*CK$5</f>
        <v>#NAME?</v>
      </c>
      <c r="CL72" s="18" t="e">
        <f aca="false">CL91+CL110*CL$5</f>
        <v>#NAME?</v>
      </c>
      <c r="CM72" s="18" t="e">
        <f aca="false">CM91+CM110*CM$5</f>
        <v>#NAME?</v>
      </c>
      <c r="CN72" s="18" t="e">
        <f aca="false">CN91+CN110*CN$5</f>
        <v>#NAME?</v>
      </c>
      <c r="CO72" s="18" t="e">
        <f aca="false">CO91+CO110*CO$5</f>
        <v>#NAME?</v>
      </c>
      <c r="CP72" s="18" t="e">
        <f aca="false">CP91+CP110*CP$5</f>
        <v>#NAME?</v>
      </c>
      <c r="CQ72" s="18" t="e">
        <f aca="false">CQ91+CQ110*CQ$5</f>
        <v>#NAME?</v>
      </c>
      <c r="CR72" s="18" t="e">
        <f aca="false">CR91+CR110*CR$5</f>
        <v>#NAME?</v>
      </c>
      <c r="CS72" s="18" t="e">
        <f aca="false">CS91+CS110*CS$5</f>
        <v>#NAME?</v>
      </c>
      <c r="CT72" s="18" t="e">
        <f aca="false">CT91+CT110*CT$5</f>
        <v>#NAME?</v>
      </c>
    </row>
    <row r="73" customFormat="false" ht="15" hidden="false" customHeight="true" outlineLevel="1" collapsed="false">
      <c r="A73" s="61" t="s">
        <v>45</v>
      </c>
      <c r="B73" s="61" t="s">
        <v>46</v>
      </c>
      <c r="C73" s="62" t="e">
        <f aca="false">C92+C111*C$5</f>
        <v>#NAME?</v>
      </c>
      <c r="D73" s="62" t="e">
        <f aca="false">D92+D111*D$5</f>
        <v>#NAME?</v>
      </c>
      <c r="E73" s="62" t="e">
        <f aca="false">E92+E111*E$5</f>
        <v>#NAME?</v>
      </c>
      <c r="F73" s="62" t="e">
        <f aca="false">F92+F111*F$5</f>
        <v>#NAME?</v>
      </c>
      <c r="G73" s="62" t="e">
        <f aca="false">G92+G111*G$5</f>
        <v>#NAME?</v>
      </c>
      <c r="H73" s="62" t="e">
        <f aca="false">H92+H111*H$5</f>
        <v>#NAME?</v>
      </c>
      <c r="I73" s="62" t="e">
        <f aca="false">I92+I111*I$5</f>
        <v>#NAME?</v>
      </c>
      <c r="J73" s="62" t="e">
        <f aca="false">J92+J111*J$5</f>
        <v>#NAME?</v>
      </c>
      <c r="K73" s="62" t="e">
        <f aca="false">K92+K111*K$5</f>
        <v>#NAME?</v>
      </c>
      <c r="L73" s="62" t="e">
        <f aca="false">L92+L111*L$5</f>
        <v>#NAME?</v>
      </c>
      <c r="M73" s="62" t="e">
        <f aca="false">M92+M111*M$5</f>
        <v>#NAME?</v>
      </c>
      <c r="N73" s="62" t="e">
        <f aca="false">N92+N111*N$5</f>
        <v>#NAME?</v>
      </c>
      <c r="O73" s="62" t="e">
        <f aca="false">O92+O111*O$5</f>
        <v>#NAME?</v>
      </c>
      <c r="P73" s="62" t="e">
        <f aca="false">P92+P111*P$5</f>
        <v>#NAME?</v>
      </c>
      <c r="Q73" s="62" t="e">
        <f aca="false">Q92+Q111*Q$5</f>
        <v>#NAME?</v>
      </c>
      <c r="R73" s="62" t="e">
        <f aca="false">R92+R111*R$5</f>
        <v>#NAME?</v>
      </c>
      <c r="S73" s="62" t="e">
        <f aca="false">S92+S111*S$5</f>
        <v>#NAME?</v>
      </c>
      <c r="T73" s="62" t="e">
        <f aca="false">T92+T111*T$5</f>
        <v>#NAME?</v>
      </c>
      <c r="U73" s="62" t="e">
        <f aca="false">U92+U111*U$5</f>
        <v>#NAME?</v>
      </c>
      <c r="V73" s="62" t="e">
        <f aca="false">V92+V111*V$5</f>
        <v>#NAME?</v>
      </c>
      <c r="W73" s="62" t="e">
        <f aca="false">W92+W111*W$5</f>
        <v>#NAME?</v>
      </c>
      <c r="X73" s="62" t="e">
        <f aca="false">X92+X111*X$5</f>
        <v>#NAME?</v>
      </c>
      <c r="Y73" s="62" t="e">
        <f aca="false">Y92+Y111*Y$5</f>
        <v>#NAME?</v>
      </c>
      <c r="Z73" s="62" t="e">
        <f aca="false">Z92+Z111*Z$5</f>
        <v>#NAME?</v>
      </c>
      <c r="AA73" s="62" t="e">
        <f aca="false">AA92+AA111*AA$5</f>
        <v>#NAME?</v>
      </c>
      <c r="AB73" s="62" t="e">
        <f aca="false">AB92+AB111*AB$5</f>
        <v>#NAME?</v>
      </c>
      <c r="AC73" s="62" t="e">
        <f aca="false">AC92+AC111*AC$5</f>
        <v>#NAME?</v>
      </c>
      <c r="AD73" s="62" t="e">
        <f aca="false">AD92+AD111*AD$5</f>
        <v>#NAME?</v>
      </c>
      <c r="AE73" s="62" t="e">
        <f aca="false">AE92+AE111*AE$5</f>
        <v>#NAME?</v>
      </c>
      <c r="AF73" s="62" t="e">
        <f aca="false">AF92+AF111*AF$5</f>
        <v>#NAME?</v>
      </c>
      <c r="AG73" s="62" t="e">
        <f aca="false">AG92+AG111*AG$5</f>
        <v>#NAME?</v>
      </c>
      <c r="AH73" s="62" t="e">
        <f aca="false">AH92+AH111*AH$5</f>
        <v>#NAME?</v>
      </c>
      <c r="AI73" s="62" t="e">
        <f aca="false">AI92+AI111*AI$5</f>
        <v>#NAME?</v>
      </c>
      <c r="AJ73" s="62" t="e">
        <f aca="false">AJ92+AJ111*AJ$5</f>
        <v>#NAME?</v>
      </c>
      <c r="AK73" s="62" t="e">
        <f aca="false">AK92+AK111*AK$5</f>
        <v>#NAME?</v>
      </c>
      <c r="AL73" s="62" t="e">
        <f aca="false">AL92+AL111*AL$5</f>
        <v>#NAME?</v>
      </c>
      <c r="AM73" s="62" t="e">
        <f aca="false">AM92+AM111*AM$5</f>
        <v>#NAME?</v>
      </c>
      <c r="AN73" s="62" t="e">
        <f aca="false">AN92+AN111*AN$5</f>
        <v>#NAME?</v>
      </c>
      <c r="AO73" s="62" t="e">
        <f aca="false">AO92+AO111*AO$5</f>
        <v>#NAME?</v>
      </c>
      <c r="AP73" s="62" t="e">
        <f aca="false">AP92+AP111*AP$5</f>
        <v>#NAME?</v>
      </c>
      <c r="AQ73" s="62" t="e">
        <f aca="false">AQ92+AQ111*AQ$5</f>
        <v>#NAME?</v>
      </c>
      <c r="AR73" s="62" t="e">
        <f aca="false">AR92+AR111*AR$5</f>
        <v>#NAME?</v>
      </c>
      <c r="AS73" s="62" t="e">
        <f aca="false">AS92+AS111*AS$5</f>
        <v>#NAME?</v>
      </c>
      <c r="AT73" s="62" t="e">
        <f aca="false">AT92+AT111*AT$5</f>
        <v>#NAME?</v>
      </c>
      <c r="AU73" s="62" t="e">
        <f aca="false">AU92+AU111*AU$5</f>
        <v>#NAME?</v>
      </c>
      <c r="AV73" s="62" t="e">
        <f aca="false">AV92+AV111*AV$5</f>
        <v>#NAME?</v>
      </c>
      <c r="AW73" s="62" t="e">
        <f aca="false">AW92+AW111*AW$5</f>
        <v>#NAME?</v>
      </c>
      <c r="AX73" s="62" t="e">
        <f aca="false">AX92+AX111*AX$5</f>
        <v>#NAME?</v>
      </c>
      <c r="AY73" s="62" t="e">
        <f aca="false">AY92+AY111*AY$5</f>
        <v>#NAME?</v>
      </c>
      <c r="AZ73" s="62" t="e">
        <f aca="false">AZ92+AZ111*AZ$5</f>
        <v>#NAME?</v>
      </c>
      <c r="BA73" s="62" t="e">
        <f aca="false">BA92+BA111*BA$5</f>
        <v>#NAME?</v>
      </c>
      <c r="BB73" s="62" t="e">
        <f aca="false">BB92+BB111*BB$5</f>
        <v>#NAME?</v>
      </c>
      <c r="BC73" s="62" t="e">
        <f aca="false">BC92+BC111*BC$5</f>
        <v>#NAME?</v>
      </c>
      <c r="BD73" s="62" t="e">
        <f aca="false">BD92+BD111*BD$5</f>
        <v>#NAME?</v>
      </c>
      <c r="BE73" s="62" t="e">
        <f aca="false">BE92+BE111*BE$5</f>
        <v>#NAME?</v>
      </c>
      <c r="BF73" s="62" t="e">
        <f aca="false">BF92+BF111*BF$5</f>
        <v>#NAME?</v>
      </c>
      <c r="BG73" s="62" t="e">
        <f aca="false">BG92+BG111*BG$5</f>
        <v>#NAME?</v>
      </c>
      <c r="BH73" s="62" t="e">
        <f aca="false">BH92+BH111*BH$5</f>
        <v>#NAME?</v>
      </c>
      <c r="BI73" s="62" t="e">
        <f aca="false">BI92+BI111*BI$5</f>
        <v>#NAME?</v>
      </c>
      <c r="BJ73" s="62" t="e">
        <f aca="false">BJ92+BJ111*BJ$5</f>
        <v>#NAME?</v>
      </c>
      <c r="BK73" s="62" t="e">
        <f aca="false">BK92+BK111*BK$5</f>
        <v>#NAME?</v>
      </c>
      <c r="BL73" s="62" t="e">
        <f aca="false">BL92+BL111*BL$5</f>
        <v>#NAME?</v>
      </c>
      <c r="BM73" s="62" t="e">
        <f aca="false">BM92+BM111*BM$5</f>
        <v>#NAME?</v>
      </c>
      <c r="BN73" s="62" t="e">
        <f aca="false">BN92+BN111*BN$5</f>
        <v>#NAME?</v>
      </c>
      <c r="BO73" s="62" t="e">
        <f aca="false">BO92+BO111*BO$5</f>
        <v>#NAME?</v>
      </c>
      <c r="BP73" s="62" t="e">
        <f aca="false">BP92+BP111*BP$5</f>
        <v>#NAME?</v>
      </c>
      <c r="BQ73" s="62" t="e">
        <f aca="false">BQ92+BQ111*BQ$5</f>
        <v>#NAME?</v>
      </c>
      <c r="BR73" s="62" t="e">
        <f aca="false">BR92+BR111*BR$5</f>
        <v>#NAME?</v>
      </c>
      <c r="BS73" s="62" t="e">
        <f aca="false">BS92+BS111*BS$5</f>
        <v>#NAME?</v>
      </c>
      <c r="BT73" s="62" t="e">
        <f aca="false">BT92+BT111*BT$5</f>
        <v>#NAME?</v>
      </c>
      <c r="BU73" s="62" t="e">
        <f aca="false">BU92+BU111*BU$5</f>
        <v>#NAME?</v>
      </c>
      <c r="BV73" s="62" t="e">
        <f aca="false">BV92+BV111*BV$5</f>
        <v>#NAME?</v>
      </c>
      <c r="BW73" s="62" t="e">
        <f aca="false">BW92+BW111*BW$5</f>
        <v>#NAME?</v>
      </c>
      <c r="BX73" s="62" t="e">
        <f aca="false">BX92+BX111*BX$5</f>
        <v>#NAME?</v>
      </c>
      <c r="BY73" s="62" t="e">
        <f aca="false">BY92+BY111*BY$5</f>
        <v>#NAME?</v>
      </c>
      <c r="BZ73" s="62" t="e">
        <f aca="false">BZ92+BZ111*BZ$5</f>
        <v>#NAME?</v>
      </c>
      <c r="CA73" s="62" t="e">
        <f aca="false">CA92+CA111*CA$5</f>
        <v>#NAME?</v>
      </c>
      <c r="CB73" s="62" t="e">
        <f aca="false">CB92+CB111*CB$5</f>
        <v>#NAME?</v>
      </c>
      <c r="CC73" s="62" t="e">
        <f aca="false">CC92+CC111*CC$5</f>
        <v>#NAME?</v>
      </c>
      <c r="CD73" s="62" t="e">
        <f aca="false">CD92+CD111*CD$5</f>
        <v>#NAME?</v>
      </c>
      <c r="CE73" s="62" t="e">
        <f aca="false">CE92+CE111*CE$5</f>
        <v>#NAME?</v>
      </c>
      <c r="CF73" s="62" t="e">
        <f aca="false">CF92+CF111*CF$5</f>
        <v>#NAME?</v>
      </c>
      <c r="CG73" s="62" t="e">
        <f aca="false">CG92+CG111*CG$5</f>
        <v>#NAME?</v>
      </c>
      <c r="CH73" s="62" t="e">
        <f aca="false">CH92+CH111*CH$5</f>
        <v>#NAME?</v>
      </c>
      <c r="CI73" s="62" t="e">
        <f aca="false">CI92+CI111*CI$5</f>
        <v>#NAME?</v>
      </c>
      <c r="CJ73" s="62" t="e">
        <f aca="false">CJ92+CJ111*CJ$5</f>
        <v>#NAME?</v>
      </c>
      <c r="CK73" s="62" t="e">
        <f aca="false">CK92+CK111*CK$5</f>
        <v>#NAME?</v>
      </c>
      <c r="CL73" s="62" t="e">
        <f aca="false">CL92+CL111*CL$5</f>
        <v>#NAME?</v>
      </c>
      <c r="CM73" s="62" t="e">
        <f aca="false">CM92+CM111*CM$5</f>
        <v>#NAME?</v>
      </c>
      <c r="CN73" s="62" t="e">
        <f aca="false">CN92+CN111*CN$5</f>
        <v>#NAME?</v>
      </c>
      <c r="CO73" s="62" t="e">
        <f aca="false">CO92+CO111*CO$5</f>
        <v>#NAME?</v>
      </c>
      <c r="CP73" s="62" t="e">
        <f aca="false">CP92+CP111*CP$5</f>
        <v>#NAME?</v>
      </c>
      <c r="CQ73" s="62" t="e">
        <f aca="false">CQ92+CQ111*CQ$5</f>
        <v>#NAME?</v>
      </c>
      <c r="CR73" s="62" t="e">
        <f aca="false">CR92+CR111*CR$5</f>
        <v>#NAME?</v>
      </c>
      <c r="CS73" s="62" t="e">
        <f aca="false">CS92+CS111*CS$5</f>
        <v>#NAME?</v>
      </c>
      <c r="CT73" s="62" t="e">
        <f aca="false">CT92+CT111*CT$5</f>
        <v>#NAME?</v>
      </c>
    </row>
    <row r="74" customFormat="false" ht="15" hidden="false" customHeight="true" outlineLevel="0" collapsed="false">
      <c r="A74" s="19" t="s">
        <v>61</v>
      </c>
      <c r="B74" s="19" t="s">
        <v>31</v>
      </c>
      <c r="C74" s="20" t="e">
        <f aca="false">SUM(C66,C67,C69,C72)</f>
        <v>#NAME?</v>
      </c>
      <c r="D74" s="20" t="e">
        <f aca="false">SUM(D66,D67,D69,D72)</f>
        <v>#NAME?</v>
      </c>
      <c r="E74" s="20" t="e">
        <f aca="false">SUM(E66,E67,E69,E72)</f>
        <v>#NAME?</v>
      </c>
      <c r="F74" s="20" t="e">
        <f aca="false">SUM(F66,F67,F69,F72)</f>
        <v>#NAME?</v>
      </c>
      <c r="G74" s="20" t="e">
        <f aca="false">SUM(G66,G67,G69,G72)</f>
        <v>#NAME?</v>
      </c>
      <c r="H74" s="20" t="e">
        <f aca="false">SUM(H66,H67,H69,H72)</f>
        <v>#NAME?</v>
      </c>
      <c r="I74" s="20" t="e">
        <f aca="false">SUM(I66,I67,I69,I72)</f>
        <v>#NAME?</v>
      </c>
      <c r="J74" s="20" t="e">
        <f aca="false">SUM(J66,J67,J69,J72)</f>
        <v>#NAME?</v>
      </c>
      <c r="K74" s="20" t="e">
        <f aca="false">SUM(K66,K67,K69,K72)</f>
        <v>#NAME?</v>
      </c>
      <c r="L74" s="20" t="e">
        <f aca="false">SUM(L66,L67,L69,L72)</f>
        <v>#NAME?</v>
      </c>
      <c r="M74" s="20" t="e">
        <f aca="false">SUM(M66,M67,M69,M72)</f>
        <v>#NAME?</v>
      </c>
      <c r="N74" s="20" t="e">
        <f aca="false">SUM(N66,N67,N69,N72)</f>
        <v>#NAME?</v>
      </c>
      <c r="O74" s="20" t="e">
        <f aca="false">SUM(O66,O67,O69,O72)</f>
        <v>#NAME?</v>
      </c>
      <c r="P74" s="20" t="e">
        <f aca="false">SUM(P66,P67,P69,P72)</f>
        <v>#NAME?</v>
      </c>
      <c r="Q74" s="20" t="e">
        <f aca="false">SUM(Q66,Q67,Q69,Q72)</f>
        <v>#NAME?</v>
      </c>
      <c r="R74" s="20" t="e">
        <f aca="false">SUM(R66,R67,R69,R72)</f>
        <v>#NAME?</v>
      </c>
      <c r="S74" s="20" t="e">
        <f aca="false">SUM(S66,S67,S69,S72)</f>
        <v>#NAME?</v>
      </c>
      <c r="T74" s="20" t="e">
        <f aca="false">SUM(T66,T67,T69,T72)</f>
        <v>#NAME?</v>
      </c>
      <c r="U74" s="20" t="e">
        <f aca="false">SUM(U66,U67,U69,U72)</f>
        <v>#NAME?</v>
      </c>
      <c r="V74" s="20" t="e">
        <f aca="false">SUM(V66,V67,V69,V72)</f>
        <v>#NAME?</v>
      </c>
      <c r="W74" s="20" t="e">
        <f aca="false">SUM(W66,W67,W69,W72)</f>
        <v>#NAME?</v>
      </c>
      <c r="X74" s="20" t="e">
        <f aca="false">SUM(X66,X67,X69,X72)</f>
        <v>#NAME?</v>
      </c>
      <c r="Y74" s="20" t="e">
        <f aca="false">SUM(Y66,Y67,Y69,Y72)</f>
        <v>#NAME?</v>
      </c>
      <c r="Z74" s="20" t="e">
        <f aca="false">SUM(Z66,Z67,Z69,Z72)</f>
        <v>#NAME?</v>
      </c>
      <c r="AA74" s="20" t="e">
        <f aca="false">SUM(AA66,AA67,AA69,AA72)</f>
        <v>#NAME?</v>
      </c>
      <c r="AB74" s="20" t="e">
        <f aca="false">SUM(AB66,AB67,AB69,AB72)</f>
        <v>#NAME?</v>
      </c>
      <c r="AC74" s="20" t="e">
        <f aca="false">SUM(AC66,AC67,AC69,AC72)</f>
        <v>#NAME?</v>
      </c>
      <c r="AD74" s="20" t="e">
        <f aca="false">SUM(AD66,AD67,AD69,AD72)</f>
        <v>#NAME?</v>
      </c>
      <c r="AE74" s="20" t="e">
        <f aca="false">SUM(AE66,AE67,AE69,AE72)</f>
        <v>#NAME?</v>
      </c>
      <c r="AF74" s="20" t="e">
        <f aca="false">SUM(AF66,AF67,AF69,AF72)</f>
        <v>#NAME?</v>
      </c>
      <c r="AG74" s="20" t="e">
        <f aca="false">SUM(AG66,AG67,AG69,AG72)</f>
        <v>#NAME?</v>
      </c>
      <c r="AH74" s="20" t="e">
        <f aca="false">SUM(AH66,AH67,AH69,AH72)</f>
        <v>#NAME?</v>
      </c>
      <c r="AI74" s="20" t="e">
        <f aca="false">SUM(AI66,AI67,AI69,AI72)</f>
        <v>#NAME?</v>
      </c>
      <c r="AJ74" s="20" t="e">
        <f aca="false">SUM(AJ66,AJ67,AJ69,AJ72)</f>
        <v>#NAME?</v>
      </c>
      <c r="AK74" s="20" t="e">
        <f aca="false">SUM(AK66,AK67,AK69,AK72)</f>
        <v>#NAME?</v>
      </c>
      <c r="AL74" s="20" t="e">
        <f aca="false">SUM(AL66,AL67,AL69,AL72)</f>
        <v>#NAME?</v>
      </c>
      <c r="AM74" s="20" t="e">
        <f aca="false">SUM(AM66,AM67,AM69,AM72)</f>
        <v>#NAME?</v>
      </c>
      <c r="AN74" s="20" t="e">
        <f aca="false">SUM(AN66,AN67,AN69,AN72)</f>
        <v>#NAME?</v>
      </c>
      <c r="AO74" s="20" t="e">
        <f aca="false">SUM(AO66,AO67,AO69,AO72)</f>
        <v>#NAME?</v>
      </c>
      <c r="AP74" s="20" t="e">
        <f aca="false">SUM(AP66,AP67,AP69,AP72)</f>
        <v>#NAME?</v>
      </c>
      <c r="AQ74" s="20" t="e">
        <f aca="false">SUM(AQ66,AQ67,AQ69,AQ72)</f>
        <v>#NAME?</v>
      </c>
      <c r="AR74" s="20" t="e">
        <f aca="false">SUM(AR66,AR67,AR69,AR72)</f>
        <v>#NAME?</v>
      </c>
      <c r="AS74" s="20" t="e">
        <f aca="false">SUM(AS66,AS67,AS69,AS72)</f>
        <v>#NAME?</v>
      </c>
      <c r="AT74" s="20" t="e">
        <f aca="false">SUM(AT66,AT67,AT69,AT72)</f>
        <v>#NAME?</v>
      </c>
      <c r="AU74" s="20" t="e">
        <f aca="false">SUM(AU66,AU67,AU69,AU72)</f>
        <v>#NAME?</v>
      </c>
      <c r="AV74" s="20" t="e">
        <f aca="false">SUM(AV66,AV67,AV69,AV72)</f>
        <v>#NAME?</v>
      </c>
      <c r="AW74" s="20" t="e">
        <f aca="false">SUM(AW66,AW67,AW69,AW72)</f>
        <v>#NAME?</v>
      </c>
      <c r="AX74" s="20" t="e">
        <f aca="false">SUM(AX66,AX67,AX69,AX72)</f>
        <v>#NAME?</v>
      </c>
      <c r="AY74" s="20" t="e">
        <f aca="false">SUM(AY66,AY67,AY69,AY72)</f>
        <v>#NAME?</v>
      </c>
      <c r="AZ74" s="20" t="e">
        <f aca="false">SUM(AZ66,AZ67,AZ69,AZ72)</f>
        <v>#NAME?</v>
      </c>
      <c r="BA74" s="20" t="e">
        <f aca="false">SUM(BA66,BA67,BA69,BA72)</f>
        <v>#NAME?</v>
      </c>
      <c r="BB74" s="20" t="e">
        <f aca="false">SUM(BB66,BB67,BB69,BB72)</f>
        <v>#NAME?</v>
      </c>
      <c r="BC74" s="20" t="e">
        <f aca="false">SUM(BC66,BC67,BC69,BC72)</f>
        <v>#NAME?</v>
      </c>
      <c r="BD74" s="20" t="e">
        <f aca="false">SUM(BD66,BD67,BD69,BD72)</f>
        <v>#NAME?</v>
      </c>
      <c r="BE74" s="20" t="e">
        <f aca="false">SUM(BE66,BE67,BE69,BE72)</f>
        <v>#NAME?</v>
      </c>
      <c r="BF74" s="20" t="e">
        <f aca="false">SUM(BF66,BF67,BF69,BF72)</f>
        <v>#NAME?</v>
      </c>
      <c r="BG74" s="20" t="e">
        <f aca="false">SUM(BG66,BG67,BG69,BG72)</f>
        <v>#NAME?</v>
      </c>
      <c r="BH74" s="20" t="e">
        <f aca="false">SUM(BH66,BH67,BH69,BH72)</f>
        <v>#NAME?</v>
      </c>
      <c r="BI74" s="20" t="e">
        <f aca="false">SUM(BI66,BI67,BI69,BI72)</f>
        <v>#NAME?</v>
      </c>
      <c r="BJ74" s="20" t="e">
        <f aca="false">SUM(BJ66,BJ67,BJ69,BJ72)</f>
        <v>#NAME?</v>
      </c>
      <c r="BK74" s="20" t="e">
        <f aca="false">SUM(BK66,BK67,BK69,BK72)</f>
        <v>#NAME?</v>
      </c>
      <c r="BL74" s="20" t="e">
        <f aca="false">SUM(BL66,BL67,BL69,BL72)</f>
        <v>#NAME?</v>
      </c>
      <c r="BM74" s="20" t="e">
        <f aca="false">SUM(BM66,BM67,BM69,BM72)</f>
        <v>#NAME?</v>
      </c>
      <c r="BN74" s="20" t="e">
        <f aca="false">SUM(BN66,BN67,BN69,BN72)</f>
        <v>#NAME?</v>
      </c>
      <c r="BO74" s="20" t="e">
        <f aca="false">SUM(BO66,BO67,BO69,BO72)</f>
        <v>#NAME?</v>
      </c>
      <c r="BP74" s="20" t="e">
        <f aca="false">SUM(BP66,BP67,BP69,BP72)</f>
        <v>#NAME?</v>
      </c>
      <c r="BQ74" s="20" t="e">
        <f aca="false">SUM(BQ66,BQ67,BQ69,BQ72)</f>
        <v>#NAME?</v>
      </c>
      <c r="BR74" s="20" t="e">
        <f aca="false">SUM(BR66,BR67,BR69,BR72)</f>
        <v>#NAME?</v>
      </c>
      <c r="BS74" s="20" t="e">
        <f aca="false">SUM(BS66,BS67,BS69,BS72)</f>
        <v>#NAME?</v>
      </c>
      <c r="BT74" s="20" t="e">
        <f aca="false">SUM(BT66,BT67,BT69,BT72)</f>
        <v>#NAME?</v>
      </c>
      <c r="BU74" s="20" t="e">
        <f aca="false">SUM(BU66,BU67,BU69,BU72)</f>
        <v>#NAME?</v>
      </c>
      <c r="BV74" s="20" t="e">
        <f aca="false">SUM(BV66,BV67,BV69,BV72)</f>
        <v>#NAME?</v>
      </c>
      <c r="BW74" s="20" t="e">
        <f aca="false">SUM(BW66,BW67,BW69,BW72)</f>
        <v>#NAME?</v>
      </c>
      <c r="BX74" s="20" t="e">
        <f aca="false">SUM(BX66,BX67,BX69,BX72)</f>
        <v>#NAME?</v>
      </c>
      <c r="BY74" s="20" t="e">
        <f aca="false">SUM(BY66,BY67,BY69,BY72)</f>
        <v>#NAME?</v>
      </c>
      <c r="BZ74" s="20" t="e">
        <f aca="false">SUM(BZ66,BZ67,BZ69,BZ72)</f>
        <v>#NAME?</v>
      </c>
      <c r="CA74" s="20" t="e">
        <f aca="false">SUM(CA66,CA67,CA69,CA72)</f>
        <v>#NAME?</v>
      </c>
      <c r="CB74" s="20" t="e">
        <f aca="false">SUM(CB66,CB67,CB69,CB72)</f>
        <v>#NAME?</v>
      </c>
      <c r="CC74" s="20" t="e">
        <f aca="false">SUM(CC66,CC67,CC69,CC72)</f>
        <v>#NAME?</v>
      </c>
      <c r="CD74" s="20" t="e">
        <f aca="false">SUM(CD66,CD67,CD69,CD72)</f>
        <v>#NAME?</v>
      </c>
      <c r="CE74" s="20" t="e">
        <f aca="false">SUM(CE66,CE67,CE69,CE72)</f>
        <v>#NAME?</v>
      </c>
      <c r="CF74" s="20" t="e">
        <f aca="false">SUM(CF66,CF67,CF69,CF72)</f>
        <v>#NAME?</v>
      </c>
      <c r="CG74" s="20" t="e">
        <f aca="false">SUM(CG66,CG67,CG69,CG72)</f>
        <v>#NAME?</v>
      </c>
      <c r="CH74" s="20" t="e">
        <f aca="false">SUM(CH66,CH67,CH69,CH72)</f>
        <v>#NAME?</v>
      </c>
      <c r="CI74" s="20" t="e">
        <f aca="false">SUM(CI66,CI67,CI69,CI72)</f>
        <v>#NAME?</v>
      </c>
      <c r="CJ74" s="20" t="e">
        <f aca="false">SUM(CJ66,CJ67,CJ69,CJ72)</f>
        <v>#NAME?</v>
      </c>
      <c r="CK74" s="20" t="e">
        <f aca="false">SUM(CK66,CK67,CK69,CK72)</f>
        <v>#NAME?</v>
      </c>
      <c r="CL74" s="20" t="e">
        <f aca="false">SUM(CL66,CL67,CL69,CL72)</f>
        <v>#NAME?</v>
      </c>
      <c r="CM74" s="20" t="e">
        <f aca="false">SUM(CM66,CM67,CM69,CM72)</f>
        <v>#NAME?</v>
      </c>
      <c r="CN74" s="20" t="e">
        <f aca="false">SUM(CN66,CN67,CN69,CN72)</f>
        <v>#NAME?</v>
      </c>
      <c r="CO74" s="20" t="e">
        <f aca="false">SUM(CO66,CO67,CO69,CO72)</f>
        <v>#NAME?</v>
      </c>
      <c r="CP74" s="20" t="e">
        <f aca="false">SUM(CP66,CP67,CP69,CP72)</f>
        <v>#NAME?</v>
      </c>
      <c r="CQ74" s="20" t="e">
        <f aca="false">SUM(CQ66,CQ67,CQ69,CQ72)</f>
        <v>#NAME?</v>
      </c>
      <c r="CR74" s="20" t="e">
        <f aca="false">SUM(CR66,CR67,CR69,CR72)</f>
        <v>#NAME?</v>
      </c>
      <c r="CS74" s="20" t="e">
        <f aca="false">SUM(CS66,CS67,CS69,CS72)</f>
        <v>#NAME?</v>
      </c>
      <c r="CT74" s="20" t="e">
        <f aca="false">SUM(CT66,CT67,CT69,CT72)</f>
        <v>#NAME?</v>
      </c>
    </row>
    <row r="75" customFormat="false" ht="15" hidden="false" customHeight="true" outlineLevel="0" collapsed="false">
      <c r="A75" s="15" t="s">
        <v>48</v>
      </c>
      <c r="B75" s="15" t="s">
        <v>49</v>
      </c>
      <c r="C75" s="16" t="e">
        <f aca="false">C66+C72</f>
        <v>#NAME?</v>
      </c>
      <c r="D75" s="16" t="e">
        <f aca="false">D66+D72</f>
        <v>#NAME?</v>
      </c>
      <c r="E75" s="16" t="e">
        <f aca="false">E66+E72</f>
        <v>#NAME?</v>
      </c>
      <c r="F75" s="16" t="e">
        <f aca="false">F66+F72</f>
        <v>#NAME?</v>
      </c>
      <c r="G75" s="16" t="e">
        <f aca="false">G66+G72</f>
        <v>#NAME?</v>
      </c>
      <c r="H75" s="16" t="e">
        <f aca="false">H66+H72</f>
        <v>#NAME?</v>
      </c>
      <c r="I75" s="16" t="e">
        <f aca="false">I66+I72</f>
        <v>#NAME?</v>
      </c>
      <c r="J75" s="16" t="e">
        <f aca="false">J66+J72</f>
        <v>#NAME?</v>
      </c>
      <c r="K75" s="16" t="e">
        <f aca="false">K66+K72</f>
        <v>#NAME?</v>
      </c>
      <c r="L75" s="16" t="e">
        <f aca="false">L66+L72</f>
        <v>#NAME?</v>
      </c>
      <c r="M75" s="16" t="e">
        <f aca="false">M66+M72</f>
        <v>#NAME?</v>
      </c>
      <c r="N75" s="16" t="e">
        <f aca="false">N66+N72</f>
        <v>#NAME?</v>
      </c>
      <c r="O75" s="16" t="e">
        <f aca="false">O66+O72</f>
        <v>#NAME?</v>
      </c>
      <c r="P75" s="16" t="e">
        <f aca="false">P66+P72</f>
        <v>#NAME?</v>
      </c>
      <c r="Q75" s="16" t="e">
        <f aca="false">Q66+Q72</f>
        <v>#NAME?</v>
      </c>
      <c r="R75" s="16" t="e">
        <f aca="false">R66+R72</f>
        <v>#NAME?</v>
      </c>
      <c r="S75" s="16" t="e">
        <f aca="false">S66+S72</f>
        <v>#NAME?</v>
      </c>
      <c r="T75" s="16" t="e">
        <f aca="false">T66+T72</f>
        <v>#NAME?</v>
      </c>
      <c r="U75" s="16" t="e">
        <f aca="false">U66+U72</f>
        <v>#NAME?</v>
      </c>
      <c r="V75" s="16" t="e">
        <f aca="false">V66+V72</f>
        <v>#NAME?</v>
      </c>
      <c r="W75" s="16" t="e">
        <f aca="false">W66+W72</f>
        <v>#NAME?</v>
      </c>
      <c r="X75" s="16" t="e">
        <f aca="false">X66+X72</f>
        <v>#NAME?</v>
      </c>
      <c r="Y75" s="16" t="e">
        <f aca="false">Y66+Y72</f>
        <v>#NAME?</v>
      </c>
      <c r="Z75" s="16" t="e">
        <f aca="false">Z66+Z72</f>
        <v>#NAME?</v>
      </c>
      <c r="AA75" s="16" t="e">
        <f aca="false">AA66+AA72</f>
        <v>#NAME?</v>
      </c>
      <c r="AB75" s="16" t="e">
        <f aca="false">AB66+AB72</f>
        <v>#NAME?</v>
      </c>
      <c r="AC75" s="16" t="e">
        <f aca="false">AC66+AC72</f>
        <v>#NAME?</v>
      </c>
      <c r="AD75" s="16" t="e">
        <f aca="false">AD66+AD72</f>
        <v>#NAME?</v>
      </c>
      <c r="AE75" s="16" t="e">
        <f aca="false">AE66+AE72</f>
        <v>#NAME?</v>
      </c>
      <c r="AF75" s="16" t="e">
        <f aca="false">AF66+AF72</f>
        <v>#NAME?</v>
      </c>
      <c r="AG75" s="16" t="e">
        <f aca="false">AG66+AG72</f>
        <v>#NAME?</v>
      </c>
      <c r="AH75" s="16" t="e">
        <f aca="false">AH66+AH72</f>
        <v>#NAME?</v>
      </c>
      <c r="AI75" s="16" t="e">
        <f aca="false">AI66+AI72</f>
        <v>#NAME?</v>
      </c>
      <c r="AJ75" s="16" t="e">
        <f aca="false">AJ66+AJ72</f>
        <v>#NAME?</v>
      </c>
      <c r="AK75" s="16" t="e">
        <f aca="false">AK66+AK72</f>
        <v>#NAME?</v>
      </c>
      <c r="AL75" s="16" t="e">
        <f aca="false">AL66+AL72</f>
        <v>#NAME?</v>
      </c>
      <c r="AM75" s="16" t="e">
        <f aca="false">AM66+AM72</f>
        <v>#NAME?</v>
      </c>
      <c r="AN75" s="16" t="e">
        <f aca="false">AN66+AN72</f>
        <v>#NAME?</v>
      </c>
      <c r="AO75" s="16" t="e">
        <f aca="false">AO66+AO72</f>
        <v>#NAME?</v>
      </c>
      <c r="AP75" s="16" t="e">
        <f aca="false">AP66+AP72</f>
        <v>#NAME?</v>
      </c>
      <c r="AQ75" s="16" t="e">
        <f aca="false">AQ66+AQ72</f>
        <v>#NAME?</v>
      </c>
      <c r="AR75" s="16" t="e">
        <f aca="false">AR66+AR72</f>
        <v>#NAME?</v>
      </c>
      <c r="AS75" s="16" t="e">
        <f aca="false">AS66+AS72</f>
        <v>#NAME?</v>
      </c>
      <c r="AT75" s="16" t="e">
        <f aca="false">AT66+AT72</f>
        <v>#NAME?</v>
      </c>
      <c r="AU75" s="16" t="e">
        <f aca="false">AU66+AU72</f>
        <v>#NAME?</v>
      </c>
      <c r="AV75" s="16" t="e">
        <f aca="false">AV66+AV72</f>
        <v>#NAME?</v>
      </c>
      <c r="AW75" s="16" t="e">
        <f aca="false">AW66+AW72</f>
        <v>#NAME?</v>
      </c>
      <c r="AX75" s="16" t="e">
        <f aca="false">AX66+AX72</f>
        <v>#NAME?</v>
      </c>
      <c r="AY75" s="16" t="e">
        <f aca="false">AY66+AY72</f>
        <v>#NAME?</v>
      </c>
      <c r="AZ75" s="16" t="e">
        <f aca="false">AZ66+AZ72</f>
        <v>#NAME?</v>
      </c>
      <c r="BA75" s="16" t="e">
        <f aca="false">BA66+BA72</f>
        <v>#NAME?</v>
      </c>
      <c r="BB75" s="16" t="e">
        <f aca="false">BB66+BB72</f>
        <v>#NAME?</v>
      </c>
      <c r="BC75" s="16" t="e">
        <f aca="false">BC66+BC72</f>
        <v>#NAME?</v>
      </c>
      <c r="BD75" s="16" t="e">
        <f aca="false">BD66+BD72</f>
        <v>#NAME?</v>
      </c>
      <c r="BE75" s="16" t="e">
        <f aca="false">BE66+BE72</f>
        <v>#NAME?</v>
      </c>
      <c r="BF75" s="16" t="e">
        <f aca="false">BF66+BF72</f>
        <v>#NAME?</v>
      </c>
      <c r="BG75" s="16" t="e">
        <f aca="false">BG66+BG72</f>
        <v>#NAME?</v>
      </c>
      <c r="BH75" s="16" t="e">
        <f aca="false">BH66+BH72</f>
        <v>#NAME?</v>
      </c>
      <c r="BI75" s="16" t="e">
        <f aca="false">BI66+BI72</f>
        <v>#NAME?</v>
      </c>
      <c r="BJ75" s="16" t="e">
        <f aca="false">BJ66+BJ72</f>
        <v>#NAME?</v>
      </c>
      <c r="BK75" s="16" t="e">
        <f aca="false">BK66+BK72</f>
        <v>#NAME?</v>
      </c>
      <c r="BL75" s="16" t="e">
        <f aca="false">BL66+BL72</f>
        <v>#NAME?</v>
      </c>
      <c r="BM75" s="16" t="e">
        <f aca="false">BM66+BM72</f>
        <v>#NAME?</v>
      </c>
      <c r="BN75" s="16" t="e">
        <f aca="false">BN66+BN72</f>
        <v>#NAME?</v>
      </c>
      <c r="BO75" s="16" t="e">
        <f aca="false">BO66+BO72</f>
        <v>#NAME?</v>
      </c>
      <c r="BP75" s="16" t="e">
        <f aca="false">BP66+BP72</f>
        <v>#NAME?</v>
      </c>
      <c r="BQ75" s="16" t="e">
        <f aca="false">BQ66+BQ72</f>
        <v>#NAME?</v>
      </c>
      <c r="BR75" s="16" t="e">
        <f aca="false">BR66+BR72</f>
        <v>#NAME?</v>
      </c>
      <c r="BS75" s="16" t="e">
        <f aca="false">BS66+BS72</f>
        <v>#NAME?</v>
      </c>
      <c r="BT75" s="16" t="e">
        <f aca="false">BT66+BT72</f>
        <v>#NAME?</v>
      </c>
      <c r="BU75" s="16" t="e">
        <f aca="false">BU66+BU72</f>
        <v>#NAME?</v>
      </c>
      <c r="BV75" s="16" t="e">
        <f aca="false">BV66+BV72</f>
        <v>#NAME?</v>
      </c>
      <c r="BW75" s="16" t="e">
        <f aca="false">BW66+BW72</f>
        <v>#NAME?</v>
      </c>
      <c r="BX75" s="16" t="e">
        <f aca="false">BX66+BX72</f>
        <v>#NAME?</v>
      </c>
      <c r="BY75" s="16" t="e">
        <f aca="false">BY66+BY72</f>
        <v>#NAME?</v>
      </c>
      <c r="BZ75" s="16" t="e">
        <f aca="false">BZ66+BZ72</f>
        <v>#NAME?</v>
      </c>
      <c r="CA75" s="16" t="e">
        <f aca="false">CA66+CA72</f>
        <v>#NAME?</v>
      </c>
      <c r="CB75" s="16" t="e">
        <f aca="false">CB66+CB72</f>
        <v>#NAME?</v>
      </c>
      <c r="CC75" s="16" t="e">
        <f aca="false">CC66+CC72</f>
        <v>#NAME?</v>
      </c>
      <c r="CD75" s="16" t="e">
        <f aca="false">CD66+CD72</f>
        <v>#NAME?</v>
      </c>
      <c r="CE75" s="16" t="e">
        <f aca="false">CE66+CE72</f>
        <v>#NAME?</v>
      </c>
      <c r="CF75" s="16" t="e">
        <f aca="false">CF66+CF72</f>
        <v>#NAME?</v>
      </c>
      <c r="CG75" s="16" t="e">
        <f aca="false">CG66+CG72</f>
        <v>#NAME?</v>
      </c>
      <c r="CH75" s="16" t="e">
        <f aca="false">CH66+CH72</f>
        <v>#NAME?</v>
      </c>
      <c r="CI75" s="16" t="e">
        <f aca="false">CI66+CI72</f>
        <v>#NAME?</v>
      </c>
      <c r="CJ75" s="16" t="e">
        <f aca="false">CJ66+CJ72</f>
        <v>#NAME?</v>
      </c>
      <c r="CK75" s="16" t="e">
        <f aca="false">CK66+CK72</f>
        <v>#NAME?</v>
      </c>
      <c r="CL75" s="16" t="e">
        <f aca="false">CL66+CL72</f>
        <v>#NAME?</v>
      </c>
      <c r="CM75" s="16" t="e">
        <f aca="false">CM66+CM72</f>
        <v>#NAME?</v>
      </c>
      <c r="CN75" s="16" t="e">
        <f aca="false">CN66+CN72</f>
        <v>#NAME?</v>
      </c>
      <c r="CO75" s="16" t="e">
        <f aca="false">CO66+CO72</f>
        <v>#NAME?</v>
      </c>
      <c r="CP75" s="16" t="e">
        <f aca="false">CP66+CP72</f>
        <v>#NAME?</v>
      </c>
      <c r="CQ75" s="16" t="e">
        <f aca="false">CQ66+CQ72</f>
        <v>#NAME?</v>
      </c>
      <c r="CR75" s="16" t="e">
        <f aca="false">CR66+CR72</f>
        <v>#NAME?</v>
      </c>
      <c r="CS75" s="16" t="e">
        <f aca="false">CS66+CS72</f>
        <v>#NAME?</v>
      </c>
      <c r="CT75" s="16" t="e">
        <f aca="false">CT66+CT72</f>
        <v>#NAME?</v>
      </c>
    </row>
    <row r="76" customFormat="false" ht="15" hidden="false" customHeight="true" outlineLevel="0" collapsed="false">
      <c r="A76" s="21" t="s">
        <v>50</v>
      </c>
      <c r="B76" s="21" t="s">
        <v>31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</row>
    <row r="77" customFormat="false" ht="15" hidden="false" customHeight="true" outlineLevel="1" collapsed="false">
      <c r="A77" s="23" t="s">
        <v>51</v>
      </c>
      <c r="B77" s="24" t="s">
        <v>31</v>
      </c>
      <c r="C77" s="25" t="e">
        <f aca="false">_xlfn.iferror(C74/C66-1,0)</f>
        <v>#NAME?</v>
      </c>
      <c r="D77" s="25" t="e">
        <f aca="false">_xlfn.iferror(D74/D66-1,0)</f>
        <v>#NAME?</v>
      </c>
      <c r="E77" s="25" t="e">
        <f aca="false">_xlfn.iferror(E74/E66-1,0)</f>
        <v>#NAME?</v>
      </c>
      <c r="F77" s="25" t="e">
        <f aca="false">_xlfn.iferror(F74/F66-1,0)</f>
        <v>#NAME?</v>
      </c>
      <c r="G77" s="25" t="e">
        <f aca="false">_xlfn.iferror(G74/G66-1,0)</f>
        <v>#NAME?</v>
      </c>
      <c r="H77" s="25" t="e">
        <f aca="false">_xlfn.iferror(H74/H66-1,0)</f>
        <v>#NAME?</v>
      </c>
      <c r="I77" s="25" t="e">
        <f aca="false">_xlfn.iferror(I74/I66-1,0)</f>
        <v>#NAME?</v>
      </c>
      <c r="J77" s="25" t="e">
        <f aca="false">_xlfn.iferror(J74/J66-1,0)</f>
        <v>#NAME?</v>
      </c>
      <c r="K77" s="25" t="e">
        <f aca="false">_xlfn.iferror(K74/K66-1,0)</f>
        <v>#NAME?</v>
      </c>
      <c r="L77" s="25" t="e">
        <f aca="false">_xlfn.iferror(L74/L66-1,0)</f>
        <v>#NAME?</v>
      </c>
      <c r="M77" s="25" t="e">
        <f aca="false">_xlfn.iferror(M74/M66-1,0)</f>
        <v>#NAME?</v>
      </c>
      <c r="N77" s="25" t="e">
        <f aca="false">_xlfn.iferror(N74/N66-1,0)</f>
        <v>#NAME?</v>
      </c>
      <c r="O77" s="25" t="e">
        <f aca="false">_xlfn.iferror(O74/O66-1,0)</f>
        <v>#NAME?</v>
      </c>
      <c r="P77" s="25" t="e">
        <f aca="false">_xlfn.iferror(P74/P66-1,0)</f>
        <v>#NAME?</v>
      </c>
      <c r="Q77" s="25" t="e">
        <f aca="false">_xlfn.iferror(Q74/Q66-1,0)</f>
        <v>#NAME?</v>
      </c>
      <c r="R77" s="25" t="e">
        <f aca="false">_xlfn.iferror(R74/R66-1,0)</f>
        <v>#NAME?</v>
      </c>
      <c r="S77" s="25" t="e">
        <f aca="false">_xlfn.iferror(S74/S66-1,0)</f>
        <v>#NAME?</v>
      </c>
      <c r="T77" s="25" t="e">
        <f aca="false">_xlfn.iferror(T74/T66-1,0)</f>
        <v>#NAME?</v>
      </c>
      <c r="U77" s="25" t="e">
        <f aca="false">_xlfn.iferror(U74/U66-1,0)</f>
        <v>#NAME?</v>
      </c>
      <c r="V77" s="25" t="e">
        <f aca="false">_xlfn.iferror(V74/V66-1,0)</f>
        <v>#NAME?</v>
      </c>
      <c r="W77" s="25" t="e">
        <f aca="false">_xlfn.iferror(W74/W66-1,0)</f>
        <v>#NAME?</v>
      </c>
      <c r="X77" s="25" t="e">
        <f aca="false">_xlfn.iferror(X74/X66-1,0)</f>
        <v>#NAME?</v>
      </c>
      <c r="Y77" s="25" t="e">
        <f aca="false">_xlfn.iferror(Y74/Y66-1,0)</f>
        <v>#NAME?</v>
      </c>
      <c r="Z77" s="25" t="e">
        <f aca="false">_xlfn.iferror(Z74/Z66-1,0)</f>
        <v>#NAME?</v>
      </c>
      <c r="AA77" s="25" t="e">
        <f aca="false">_xlfn.iferror(AA74/AA66-1,0)</f>
        <v>#NAME?</v>
      </c>
      <c r="AB77" s="25" t="e">
        <f aca="false">_xlfn.iferror(AB74/AB66-1,0)</f>
        <v>#NAME?</v>
      </c>
      <c r="AC77" s="25" t="e">
        <f aca="false">_xlfn.iferror(AC74/AC66-1,0)</f>
        <v>#NAME?</v>
      </c>
      <c r="AD77" s="25" t="e">
        <f aca="false">_xlfn.iferror(AD74/AD66-1,0)</f>
        <v>#NAME?</v>
      </c>
      <c r="AE77" s="25" t="e">
        <f aca="false">_xlfn.iferror(AE74/AE66-1,0)</f>
        <v>#NAME?</v>
      </c>
      <c r="AF77" s="25" t="e">
        <f aca="false">_xlfn.iferror(AF74/AF66-1,0)</f>
        <v>#NAME?</v>
      </c>
      <c r="AG77" s="25" t="e">
        <f aca="false">_xlfn.iferror(AG74/AG66-1,0)</f>
        <v>#NAME?</v>
      </c>
      <c r="AH77" s="25" t="e">
        <f aca="false">_xlfn.iferror(AH74/AH66-1,0)</f>
        <v>#NAME?</v>
      </c>
      <c r="AI77" s="25" t="e">
        <f aca="false">_xlfn.iferror(AI74/AI66-1,0)</f>
        <v>#NAME?</v>
      </c>
      <c r="AJ77" s="25" t="e">
        <f aca="false">_xlfn.iferror(AJ74/AJ66-1,0)</f>
        <v>#NAME?</v>
      </c>
      <c r="AK77" s="25" t="e">
        <f aca="false">_xlfn.iferror(AK74/AK66-1,0)</f>
        <v>#NAME?</v>
      </c>
      <c r="AL77" s="25" t="e">
        <f aca="false">_xlfn.iferror(AL74/AL66-1,0)</f>
        <v>#NAME?</v>
      </c>
      <c r="AM77" s="25" t="e">
        <f aca="false">_xlfn.iferror(AM74/AM66-1,0)</f>
        <v>#NAME?</v>
      </c>
      <c r="AN77" s="25" t="e">
        <f aca="false">_xlfn.iferror(AN74/AN66-1,0)</f>
        <v>#NAME?</v>
      </c>
      <c r="AO77" s="25" t="e">
        <f aca="false">_xlfn.iferror(AO74/AO66-1,0)</f>
        <v>#NAME?</v>
      </c>
      <c r="AP77" s="25" t="e">
        <f aca="false">_xlfn.iferror(AP74/AP66-1,0)</f>
        <v>#NAME?</v>
      </c>
      <c r="AQ77" s="25" t="e">
        <f aca="false">_xlfn.iferror(AQ74/AQ66-1,0)</f>
        <v>#NAME?</v>
      </c>
      <c r="AR77" s="25" t="e">
        <f aca="false">_xlfn.iferror(AR74/AR66-1,0)</f>
        <v>#NAME?</v>
      </c>
      <c r="AS77" s="25" t="e">
        <f aca="false">_xlfn.iferror(AS74/AS66-1,0)</f>
        <v>#NAME?</v>
      </c>
      <c r="AT77" s="25" t="e">
        <f aca="false">_xlfn.iferror(AT74/AT66-1,0)</f>
        <v>#NAME?</v>
      </c>
      <c r="AU77" s="25" t="e">
        <f aca="false">_xlfn.iferror(AU74/AU66-1,0)</f>
        <v>#NAME?</v>
      </c>
      <c r="AV77" s="25" t="e">
        <f aca="false">_xlfn.iferror(AV74/AV66-1,0)</f>
        <v>#NAME?</v>
      </c>
      <c r="AW77" s="25" t="e">
        <f aca="false">_xlfn.iferror(AW74/AW66-1,0)</f>
        <v>#NAME?</v>
      </c>
      <c r="AX77" s="25" t="e">
        <f aca="false">_xlfn.iferror(AX74/AX66-1,0)</f>
        <v>#NAME?</v>
      </c>
      <c r="AY77" s="25" t="e">
        <f aca="false">_xlfn.iferror(AY74/AY66-1,0)</f>
        <v>#NAME?</v>
      </c>
      <c r="AZ77" s="25" t="e">
        <f aca="false">_xlfn.iferror(AZ74/AZ66-1,0)</f>
        <v>#NAME?</v>
      </c>
      <c r="BA77" s="25" t="e">
        <f aca="false">_xlfn.iferror(BA74/AZ74-1,0)</f>
        <v>#NAME?</v>
      </c>
      <c r="BB77" s="25" t="e">
        <f aca="false">_xlfn.iferror(BB74/BA74-1,0)</f>
        <v>#NAME?</v>
      </c>
      <c r="BC77" s="25" t="e">
        <f aca="false">_xlfn.iferror(BC74/BB74-1,0)</f>
        <v>#NAME?</v>
      </c>
      <c r="BD77" s="25" t="e">
        <f aca="false">_xlfn.iferror(BD74/BC74-1,0)</f>
        <v>#NAME?</v>
      </c>
      <c r="BE77" s="25" t="e">
        <f aca="false">_xlfn.iferror(BE74/BD74-1,0)</f>
        <v>#NAME?</v>
      </c>
      <c r="BF77" s="25" t="e">
        <f aca="false">_xlfn.iferror(BF74/BE74-1,0)</f>
        <v>#NAME?</v>
      </c>
      <c r="BG77" s="25" t="e">
        <f aca="false">_xlfn.iferror(BG74/BF74-1,0)</f>
        <v>#NAME?</v>
      </c>
      <c r="BH77" s="25" t="e">
        <f aca="false">_xlfn.iferror(BH74/BG74-1,0)</f>
        <v>#NAME?</v>
      </c>
      <c r="BI77" s="25" t="e">
        <f aca="false">_xlfn.iferror(BI74/BH74-1,0)</f>
        <v>#NAME?</v>
      </c>
      <c r="BJ77" s="25" t="e">
        <f aca="false">_xlfn.iferror(BJ74/BI74-1,0)</f>
        <v>#NAME?</v>
      </c>
      <c r="BK77" s="25" t="e">
        <f aca="false">_xlfn.iferror(BK74/BJ74-1,0)</f>
        <v>#NAME?</v>
      </c>
      <c r="BL77" s="25" t="e">
        <f aca="false">_xlfn.iferror(BL74/BK74-1,0)</f>
        <v>#NAME?</v>
      </c>
      <c r="BM77" s="25" t="e">
        <f aca="false">_xlfn.iferror(BM74/BL74-1,0)</f>
        <v>#NAME?</v>
      </c>
      <c r="BN77" s="25" t="e">
        <f aca="false">_xlfn.iferror(BN74/BM74-1,0)</f>
        <v>#NAME?</v>
      </c>
      <c r="BO77" s="25" t="e">
        <f aca="false">_xlfn.iferror(BO74/BN74-1,0)</f>
        <v>#NAME?</v>
      </c>
      <c r="BP77" s="25" t="e">
        <f aca="false">_xlfn.iferror(BP74/BO74-1,0)</f>
        <v>#NAME?</v>
      </c>
      <c r="BQ77" s="25" t="e">
        <f aca="false">_xlfn.iferror(BQ74/BP74-1,0)</f>
        <v>#NAME?</v>
      </c>
      <c r="BR77" s="25" t="e">
        <f aca="false">_xlfn.iferror(BR74/BQ74-1,0)</f>
        <v>#NAME?</v>
      </c>
      <c r="BS77" s="25" t="e">
        <f aca="false">_xlfn.iferror(BS74/BR74-1,0)</f>
        <v>#NAME?</v>
      </c>
      <c r="BT77" s="25" t="e">
        <f aca="false">_xlfn.iferror(BT74/BS74-1,0)</f>
        <v>#NAME?</v>
      </c>
      <c r="BU77" s="25" t="e">
        <f aca="false">_xlfn.iferror(BU74/BT74-1,0)</f>
        <v>#NAME?</v>
      </c>
      <c r="BV77" s="25" t="e">
        <f aca="false">_xlfn.iferror(BV74/BU74-1,0)</f>
        <v>#NAME?</v>
      </c>
      <c r="BW77" s="25" t="e">
        <f aca="false">_xlfn.iferror(BW74/BV74-1,0)</f>
        <v>#NAME?</v>
      </c>
      <c r="BX77" s="25" t="e">
        <f aca="false">_xlfn.iferror(BX74/BW74-1,0)</f>
        <v>#NAME?</v>
      </c>
      <c r="BY77" s="25" t="e">
        <f aca="false">_xlfn.iferror(BY74/BX74-1,0)</f>
        <v>#NAME?</v>
      </c>
      <c r="BZ77" s="25" t="e">
        <f aca="false">_xlfn.iferror(BZ74/BY74-1,0)</f>
        <v>#NAME?</v>
      </c>
      <c r="CA77" s="25" t="e">
        <f aca="false">_xlfn.iferror(CA74/BZ74-1,0)</f>
        <v>#NAME?</v>
      </c>
      <c r="CB77" s="25" t="e">
        <f aca="false">_xlfn.iferror(CB74/CA74-1,0)</f>
        <v>#NAME?</v>
      </c>
      <c r="CC77" s="25" t="e">
        <f aca="false">_xlfn.iferror(CC74/CB74-1,0)</f>
        <v>#NAME?</v>
      </c>
      <c r="CD77" s="25" t="e">
        <f aca="false">_xlfn.iferror(CD74/CC74-1,0)</f>
        <v>#NAME?</v>
      </c>
      <c r="CE77" s="25" t="e">
        <f aca="false">_xlfn.iferror(CE74/CD74-1,0)</f>
        <v>#NAME?</v>
      </c>
      <c r="CF77" s="25" t="e">
        <f aca="false">_xlfn.iferror(CF74/CE74-1,0)</f>
        <v>#NAME?</v>
      </c>
      <c r="CG77" s="25" t="e">
        <f aca="false">_xlfn.iferror(CG74/CF74-1,0)</f>
        <v>#NAME?</v>
      </c>
      <c r="CH77" s="25" t="e">
        <f aca="false">_xlfn.iferror(CH74/CG74-1,0)</f>
        <v>#NAME?</v>
      </c>
      <c r="CI77" s="25" t="e">
        <f aca="false">_xlfn.iferror(CI74/CH74-1,0)</f>
        <v>#NAME?</v>
      </c>
      <c r="CJ77" s="25" t="e">
        <f aca="false">_xlfn.iferror(CJ74/CI74-1,0)</f>
        <v>#NAME?</v>
      </c>
      <c r="CK77" s="25" t="e">
        <f aca="false">_xlfn.iferror(CK74/CJ74-1,0)</f>
        <v>#NAME?</v>
      </c>
      <c r="CL77" s="25" t="e">
        <f aca="false">_xlfn.iferror(CL74/CK74-1,0)</f>
        <v>#NAME?</v>
      </c>
      <c r="CM77" s="25" t="e">
        <f aca="false">_xlfn.iferror(CM74/CL74-1,0)</f>
        <v>#NAME?</v>
      </c>
      <c r="CN77" s="25" t="e">
        <f aca="false">_xlfn.iferror(CN74/CM74-1,0)</f>
        <v>#NAME?</v>
      </c>
      <c r="CO77" s="25" t="e">
        <f aca="false">_xlfn.iferror(CO74/CN74-1,0)</f>
        <v>#NAME?</v>
      </c>
      <c r="CP77" s="25" t="e">
        <f aca="false">_xlfn.iferror(CP74/CO74-1,0)</f>
        <v>#NAME?</v>
      </c>
      <c r="CQ77" s="25" t="e">
        <f aca="false">_xlfn.iferror(CQ74/CP74-1,0)</f>
        <v>#NAME?</v>
      </c>
      <c r="CR77" s="25" t="e">
        <f aca="false">_xlfn.iferror(CR74/CQ74-1,0)</f>
        <v>#NAME?</v>
      </c>
      <c r="CS77" s="25" t="e">
        <f aca="false">_xlfn.iferror(CS74/CR74-1,0)</f>
        <v>#NAME?</v>
      </c>
      <c r="CT77" s="25" t="e">
        <f aca="false">_xlfn.iferror(CT74/CS74-1,0)</f>
        <v>#NAME?</v>
      </c>
    </row>
    <row r="78" customFormat="false" ht="15" hidden="false" customHeight="true" outlineLevel="1" collapsed="false">
      <c r="A78" s="26" t="s">
        <v>52</v>
      </c>
      <c r="B78" s="27"/>
      <c r="C78" s="28" t="e">
        <f aca="false">_xlfn.iferror(-C72/C66,0)</f>
        <v>#NAME?</v>
      </c>
      <c r="D78" s="28" t="e">
        <f aca="false">_xlfn.iferror(-D72/D66,0)</f>
        <v>#NAME?</v>
      </c>
      <c r="E78" s="28" t="e">
        <f aca="false">_xlfn.iferror(-E72/E66,0)</f>
        <v>#NAME?</v>
      </c>
      <c r="F78" s="28" t="e">
        <f aca="false">_xlfn.iferror(-F72/F66,0)</f>
        <v>#NAME?</v>
      </c>
      <c r="G78" s="28" t="e">
        <f aca="false">_xlfn.iferror(-G72/G66,0)</f>
        <v>#NAME?</v>
      </c>
      <c r="H78" s="28" t="e">
        <f aca="false">_xlfn.iferror(-H72/H66,0)</f>
        <v>#NAME?</v>
      </c>
      <c r="I78" s="28" t="e">
        <f aca="false">_xlfn.iferror(-I72/I66,0)</f>
        <v>#NAME?</v>
      </c>
      <c r="J78" s="28" t="e">
        <f aca="false">_xlfn.iferror(-J72/J66,0)</f>
        <v>#NAME?</v>
      </c>
      <c r="K78" s="28" t="e">
        <f aca="false">_xlfn.iferror(-K72/K66,0)</f>
        <v>#NAME?</v>
      </c>
      <c r="L78" s="28" t="e">
        <f aca="false">_xlfn.iferror(-L72/L66,0)</f>
        <v>#NAME?</v>
      </c>
      <c r="M78" s="28" t="e">
        <f aca="false">_xlfn.iferror(-M72/M66,0)</f>
        <v>#NAME?</v>
      </c>
      <c r="N78" s="28" t="e">
        <f aca="false">_xlfn.iferror(-N72/N66,0)</f>
        <v>#NAME?</v>
      </c>
      <c r="O78" s="28" t="e">
        <f aca="false">_xlfn.iferror(-O72/O66,0)</f>
        <v>#NAME?</v>
      </c>
      <c r="P78" s="28" t="e">
        <f aca="false">_xlfn.iferror(-P72/P66,0)</f>
        <v>#NAME?</v>
      </c>
      <c r="Q78" s="28" t="e">
        <f aca="false">_xlfn.iferror(-Q72/Q66,0)</f>
        <v>#NAME?</v>
      </c>
      <c r="R78" s="28" t="e">
        <f aca="false">_xlfn.iferror(-R72/R66,0)</f>
        <v>#NAME?</v>
      </c>
      <c r="S78" s="28" t="e">
        <f aca="false">_xlfn.iferror(-S72/S66,0)</f>
        <v>#NAME?</v>
      </c>
      <c r="T78" s="28" t="e">
        <f aca="false">_xlfn.iferror(-T72/T66,0)</f>
        <v>#NAME?</v>
      </c>
      <c r="U78" s="28" t="e">
        <f aca="false">_xlfn.iferror(-U72/U66,0)</f>
        <v>#NAME?</v>
      </c>
      <c r="V78" s="28" t="e">
        <f aca="false">_xlfn.iferror(-V72/V66,0)</f>
        <v>#NAME?</v>
      </c>
      <c r="W78" s="28" t="e">
        <f aca="false">_xlfn.iferror(-W72/W66,0)</f>
        <v>#NAME?</v>
      </c>
      <c r="X78" s="28" t="e">
        <f aca="false">_xlfn.iferror(-X72/X66,0)</f>
        <v>#NAME?</v>
      </c>
      <c r="Y78" s="28" t="e">
        <f aca="false">_xlfn.iferror(-Y72/Y66,0)</f>
        <v>#NAME?</v>
      </c>
      <c r="Z78" s="28" t="e">
        <f aca="false">_xlfn.iferror(-Z72/Z66,0)</f>
        <v>#NAME?</v>
      </c>
      <c r="AA78" s="28" t="e">
        <f aca="false">_xlfn.iferror(-AA72/AA66,0)</f>
        <v>#NAME?</v>
      </c>
      <c r="AB78" s="28" t="e">
        <f aca="false">_xlfn.iferror(-AB72/AB66,0)</f>
        <v>#NAME?</v>
      </c>
      <c r="AC78" s="28" t="e">
        <f aca="false">_xlfn.iferror(-AC72/AC66,0)</f>
        <v>#NAME?</v>
      </c>
      <c r="AD78" s="28" t="e">
        <f aca="false">_xlfn.iferror(-AD72/AD66,0)</f>
        <v>#NAME?</v>
      </c>
      <c r="AE78" s="28" t="e">
        <f aca="false">_xlfn.iferror(-AE72/AE66,0)</f>
        <v>#NAME?</v>
      </c>
      <c r="AF78" s="28" t="e">
        <f aca="false">_xlfn.iferror(-AF72/AF66,0)</f>
        <v>#NAME?</v>
      </c>
      <c r="AG78" s="28" t="e">
        <f aca="false">_xlfn.iferror(-AG72/AG66,0)</f>
        <v>#NAME?</v>
      </c>
      <c r="AH78" s="28" t="e">
        <f aca="false">_xlfn.iferror(-AH72/AH66,0)</f>
        <v>#NAME?</v>
      </c>
      <c r="AI78" s="28" t="e">
        <f aca="false">_xlfn.iferror(-AI72/AI66,0)</f>
        <v>#NAME?</v>
      </c>
      <c r="AJ78" s="28" t="e">
        <f aca="false">_xlfn.iferror(-AJ72/AJ66,0)</f>
        <v>#NAME?</v>
      </c>
      <c r="AK78" s="28" t="e">
        <f aca="false">_xlfn.iferror(-AK72/AK66,0)</f>
        <v>#NAME?</v>
      </c>
      <c r="AL78" s="28" t="e">
        <f aca="false">_xlfn.iferror(-AL72/AL66,0)</f>
        <v>#NAME?</v>
      </c>
      <c r="AM78" s="28" t="e">
        <f aca="false">_xlfn.iferror(-AM72/AM66,0)</f>
        <v>#NAME?</v>
      </c>
      <c r="AN78" s="28" t="e">
        <f aca="false">_xlfn.iferror(-AN72/AN66,0)</f>
        <v>#NAME?</v>
      </c>
      <c r="AO78" s="28" t="e">
        <f aca="false">_xlfn.iferror(-AO72/AO66,0)</f>
        <v>#NAME?</v>
      </c>
      <c r="AP78" s="28" t="e">
        <f aca="false">_xlfn.iferror(-AP72/AP66,0)</f>
        <v>#NAME?</v>
      </c>
      <c r="AQ78" s="28" t="e">
        <f aca="false">_xlfn.iferror(-AQ72/AQ66,0)</f>
        <v>#NAME?</v>
      </c>
      <c r="AR78" s="28" t="e">
        <f aca="false">_xlfn.iferror(-AR72/AR66,0)</f>
        <v>#NAME?</v>
      </c>
      <c r="AS78" s="28" t="e">
        <f aca="false">_xlfn.iferror(-AS72/AS66,0)</f>
        <v>#NAME?</v>
      </c>
      <c r="AT78" s="28" t="e">
        <f aca="false">_xlfn.iferror(-AT72/AT66,0)</f>
        <v>#NAME?</v>
      </c>
      <c r="AU78" s="28" t="e">
        <f aca="false">_xlfn.iferror(-AU72/AU66,0)</f>
        <v>#NAME?</v>
      </c>
      <c r="AV78" s="28" t="e">
        <f aca="false">_xlfn.iferror(-AV72/AV66,0)</f>
        <v>#NAME?</v>
      </c>
      <c r="AW78" s="28" t="e">
        <f aca="false">_xlfn.iferror(-AW72/AW66,0)</f>
        <v>#NAME?</v>
      </c>
      <c r="AX78" s="28" t="e">
        <f aca="false">_xlfn.iferror(-AX72/AX66,0)</f>
        <v>#NAME?</v>
      </c>
      <c r="AY78" s="28" t="e">
        <f aca="false">_xlfn.iferror(-AY72/AY66,0)</f>
        <v>#NAME?</v>
      </c>
      <c r="AZ78" s="28" t="e">
        <f aca="false">_xlfn.iferror(-AZ72/AZ66,0)</f>
        <v>#NAME?</v>
      </c>
      <c r="BA78" s="28" t="e">
        <f aca="false">_xlfn.iferror(-BA72/BA66,0)</f>
        <v>#NAME?</v>
      </c>
      <c r="BB78" s="28" t="e">
        <f aca="false">_xlfn.iferror(-BB72/BB66,0)</f>
        <v>#NAME?</v>
      </c>
      <c r="BC78" s="28" t="e">
        <f aca="false">_xlfn.iferror(-BC72/BC66,0)</f>
        <v>#NAME?</v>
      </c>
      <c r="BD78" s="28" t="e">
        <f aca="false">_xlfn.iferror(-BD72/BD66,0)</f>
        <v>#NAME?</v>
      </c>
      <c r="BE78" s="28" t="e">
        <f aca="false">_xlfn.iferror(-BE72/BE66,0)</f>
        <v>#NAME?</v>
      </c>
      <c r="BF78" s="28" t="e">
        <f aca="false">_xlfn.iferror(-BF72/BF66,0)</f>
        <v>#NAME?</v>
      </c>
      <c r="BG78" s="28" t="e">
        <f aca="false">_xlfn.iferror(-BG72/BG66,0)</f>
        <v>#NAME?</v>
      </c>
      <c r="BH78" s="28" t="e">
        <f aca="false">_xlfn.iferror(-BH72/BH66,0)</f>
        <v>#NAME?</v>
      </c>
      <c r="BI78" s="28" t="e">
        <f aca="false">_xlfn.iferror(-BI72/BI66,0)</f>
        <v>#NAME?</v>
      </c>
      <c r="BJ78" s="28" t="e">
        <f aca="false">_xlfn.iferror(-BJ72/BJ66,0)</f>
        <v>#NAME?</v>
      </c>
      <c r="BK78" s="28" t="e">
        <f aca="false">_xlfn.iferror(-BK72/BK66,0)</f>
        <v>#NAME?</v>
      </c>
      <c r="BL78" s="28" t="e">
        <f aca="false">_xlfn.iferror(-BL72/BL66,0)</f>
        <v>#NAME?</v>
      </c>
      <c r="BM78" s="28" t="e">
        <f aca="false">_xlfn.iferror(-BM72/BM66,0)</f>
        <v>#NAME?</v>
      </c>
      <c r="BN78" s="28" t="e">
        <f aca="false">_xlfn.iferror(-BN72/BN66,0)</f>
        <v>#NAME?</v>
      </c>
      <c r="BO78" s="28" t="e">
        <f aca="false">_xlfn.iferror(-BO72/BO66,0)</f>
        <v>#NAME?</v>
      </c>
      <c r="BP78" s="28" t="e">
        <f aca="false">_xlfn.iferror(-BP72/BP66,0)</f>
        <v>#NAME?</v>
      </c>
      <c r="BQ78" s="28" t="e">
        <f aca="false">_xlfn.iferror(-BQ72/BQ66,0)</f>
        <v>#NAME?</v>
      </c>
      <c r="BR78" s="28" t="e">
        <f aca="false">_xlfn.iferror(-BR72/BR66,0)</f>
        <v>#NAME?</v>
      </c>
      <c r="BS78" s="28" t="e">
        <f aca="false">_xlfn.iferror(-BS72/BS66,0)</f>
        <v>#NAME?</v>
      </c>
      <c r="BT78" s="28" t="e">
        <f aca="false">_xlfn.iferror(-BT72/BT66,0)</f>
        <v>#NAME?</v>
      </c>
      <c r="BU78" s="28" t="e">
        <f aca="false">_xlfn.iferror(-BU72/BU66,0)</f>
        <v>#NAME?</v>
      </c>
      <c r="BV78" s="28" t="e">
        <f aca="false">_xlfn.iferror(-BV72/BV66,0)</f>
        <v>#NAME?</v>
      </c>
      <c r="BW78" s="28" t="e">
        <f aca="false">_xlfn.iferror(-BW72/BW66,0)</f>
        <v>#NAME?</v>
      </c>
      <c r="BX78" s="28" t="e">
        <f aca="false">_xlfn.iferror(-BX72/BX66,0)</f>
        <v>#NAME?</v>
      </c>
      <c r="BY78" s="28" t="e">
        <f aca="false">_xlfn.iferror(-BY72/BY66,0)</f>
        <v>#NAME?</v>
      </c>
      <c r="BZ78" s="28" t="e">
        <f aca="false">_xlfn.iferror(-BZ72/BZ66,0)</f>
        <v>#NAME?</v>
      </c>
      <c r="CA78" s="28" t="e">
        <f aca="false">_xlfn.iferror(-CA72/CA66,0)</f>
        <v>#NAME?</v>
      </c>
      <c r="CB78" s="28" t="e">
        <f aca="false">_xlfn.iferror(-CB72/CB66,0)</f>
        <v>#NAME?</v>
      </c>
      <c r="CC78" s="28" t="e">
        <f aca="false">_xlfn.iferror(-CC72/CC66,0)</f>
        <v>#NAME?</v>
      </c>
      <c r="CD78" s="28" t="e">
        <f aca="false">_xlfn.iferror(-CD72/CD66,0)</f>
        <v>#NAME?</v>
      </c>
      <c r="CE78" s="28" t="e">
        <f aca="false">_xlfn.iferror(-CE72/CE66,0)</f>
        <v>#NAME?</v>
      </c>
      <c r="CF78" s="28" t="e">
        <f aca="false">_xlfn.iferror(-CF72/CF66,0)</f>
        <v>#NAME?</v>
      </c>
      <c r="CG78" s="28" t="e">
        <f aca="false">_xlfn.iferror(-CG72/CG66,0)</f>
        <v>#NAME?</v>
      </c>
      <c r="CH78" s="28" t="e">
        <f aca="false">_xlfn.iferror(-CH72/CH66,0)</f>
        <v>#NAME?</v>
      </c>
      <c r="CI78" s="28" t="e">
        <f aca="false">_xlfn.iferror(-CI72/CI66,0)</f>
        <v>#NAME?</v>
      </c>
      <c r="CJ78" s="28" t="e">
        <f aca="false">_xlfn.iferror(-CJ72/CJ66,0)</f>
        <v>#NAME?</v>
      </c>
      <c r="CK78" s="28" t="e">
        <f aca="false">_xlfn.iferror(-CK72/CK66,0)</f>
        <v>#NAME?</v>
      </c>
      <c r="CL78" s="28" t="e">
        <f aca="false">_xlfn.iferror(-CL72/CL66,0)</f>
        <v>#NAME?</v>
      </c>
      <c r="CM78" s="28" t="e">
        <f aca="false">_xlfn.iferror(-CM72/CM66,0)</f>
        <v>#NAME?</v>
      </c>
      <c r="CN78" s="28" t="e">
        <f aca="false">_xlfn.iferror(-CN72/CN66,0)</f>
        <v>#NAME?</v>
      </c>
      <c r="CO78" s="28" t="e">
        <f aca="false">_xlfn.iferror(-CO72/CO66,0)</f>
        <v>#NAME?</v>
      </c>
      <c r="CP78" s="28" t="e">
        <f aca="false">_xlfn.iferror(-CP72/CP66,0)</f>
        <v>#NAME?</v>
      </c>
      <c r="CQ78" s="28" t="e">
        <f aca="false">_xlfn.iferror(-CQ72/CQ66,0)</f>
        <v>#NAME?</v>
      </c>
      <c r="CR78" s="28" t="e">
        <f aca="false">_xlfn.iferror(-CR72/CR66,0)</f>
        <v>#NAME?</v>
      </c>
      <c r="CS78" s="28" t="e">
        <f aca="false">_xlfn.iferror(-CS72/CS66,0)</f>
        <v>#NAME?</v>
      </c>
      <c r="CT78" s="28" t="e">
        <f aca="false">_xlfn.iferror(-CT72/CT66,0)</f>
        <v>#NAME?</v>
      </c>
    </row>
    <row r="79" customFormat="false" ht="15" hidden="false" customHeight="true" outlineLevel="1" collapsed="false">
      <c r="A79" s="26" t="s">
        <v>62</v>
      </c>
      <c r="B79" s="27"/>
      <c r="C79" s="28" t="e">
        <f aca="false">_xlfn.iferror(C68/C66,0)</f>
        <v>#NAME?</v>
      </c>
      <c r="D79" s="28" t="e">
        <f aca="false">_xlfn.iferror(D68/D66,0)</f>
        <v>#NAME?</v>
      </c>
      <c r="E79" s="28" t="e">
        <f aca="false">_xlfn.iferror(E68/E66,0)</f>
        <v>#NAME?</v>
      </c>
      <c r="F79" s="28" t="e">
        <f aca="false">_xlfn.iferror(F68/F66,0)</f>
        <v>#NAME?</v>
      </c>
      <c r="G79" s="28" t="e">
        <f aca="false">_xlfn.iferror(G68/G66,0)</f>
        <v>#NAME?</v>
      </c>
      <c r="H79" s="28" t="e">
        <f aca="false">_xlfn.iferror(H68/H66,0)</f>
        <v>#NAME?</v>
      </c>
      <c r="I79" s="28" t="e">
        <f aca="false">_xlfn.iferror(I68/I66,0)</f>
        <v>#NAME?</v>
      </c>
      <c r="J79" s="28" t="e">
        <f aca="false">_xlfn.iferror(J68/J66,0)</f>
        <v>#NAME?</v>
      </c>
      <c r="K79" s="28" t="e">
        <f aca="false">_xlfn.iferror(K68/K66,0)</f>
        <v>#NAME?</v>
      </c>
      <c r="L79" s="28" t="e">
        <f aca="false">_xlfn.iferror(L68/L66,0)</f>
        <v>#NAME?</v>
      </c>
      <c r="M79" s="28" t="e">
        <f aca="false">_xlfn.iferror(M68/M66,0)</f>
        <v>#NAME?</v>
      </c>
      <c r="N79" s="28" t="e">
        <f aca="false">_xlfn.iferror(N68/N66,0)</f>
        <v>#NAME?</v>
      </c>
      <c r="O79" s="28" t="e">
        <f aca="false">_xlfn.iferror(O68/O66,0)</f>
        <v>#NAME?</v>
      </c>
      <c r="P79" s="28" t="e">
        <f aca="false">_xlfn.iferror(P68/P66,0)</f>
        <v>#NAME?</v>
      </c>
      <c r="Q79" s="28" t="e">
        <f aca="false">_xlfn.iferror(Q68/Q66,0)</f>
        <v>#NAME?</v>
      </c>
      <c r="R79" s="28" t="e">
        <f aca="false">_xlfn.iferror(R68/R66,0)</f>
        <v>#NAME?</v>
      </c>
      <c r="S79" s="28" t="e">
        <f aca="false">_xlfn.iferror(S68/S66,0)</f>
        <v>#NAME?</v>
      </c>
      <c r="T79" s="28" t="e">
        <f aca="false">_xlfn.iferror(T68/T66,0)</f>
        <v>#NAME?</v>
      </c>
      <c r="U79" s="28" t="e">
        <f aca="false">_xlfn.iferror(U68/U66,0)</f>
        <v>#NAME?</v>
      </c>
      <c r="V79" s="28" t="e">
        <f aca="false">_xlfn.iferror(V68/V66,0)</f>
        <v>#NAME?</v>
      </c>
      <c r="W79" s="28" t="e">
        <f aca="false">_xlfn.iferror(W68/W66,0)</f>
        <v>#NAME?</v>
      </c>
      <c r="X79" s="28" t="e">
        <f aca="false">_xlfn.iferror(X68/X66,0)</f>
        <v>#NAME?</v>
      </c>
      <c r="Y79" s="28" t="e">
        <f aca="false">_xlfn.iferror(Y68/Y66,0)</f>
        <v>#NAME?</v>
      </c>
      <c r="Z79" s="28" t="e">
        <f aca="false">_xlfn.iferror(Z68/Z66,0)</f>
        <v>#NAME?</v>
      </c>
      <c r="AA79" s="28" t="e">
        <f aca="false">_xlfn.iferror(AA68/AA66,0)</f>
        <v>#NAME?</v>
      </c>
      <c r="AB79" s="28" t="e">
        <f aca="false">_xlfn.iferror(AB68/AB66,0)</f>
        <v>#NAME?</v>
      </c>
      <c r="AC79" s="28" t="e">
        <f aca="false">_xlfn.iferror(AC68/AC66,0)</f>
        <v>#NAME?</v>
      </c>
      <c r="AD79" s="28" t="e">
        <f aca="false">_xlfn.iferror(AD68/AD66,0)</f>
        <v>#NAME?</v>
      </c>
      <c r="AE79" s="28" t="e">
        <f aca="false">_xlfn.iferror(AE68/AE66,0)</f>
        <v>#NAME?</v>
      </c>
      <c r="AF79" s="28" t="e">
        <f aca="false">_xlfn.iferror(AF68/AF66,0)</f>
        <v>#NAME?</v>
      </c>
      <c r="AG79" s="28" t="e">
        <f aca="false">_xlfn.iferror(AG68/AG66,0)</f>
        <v>#NAME?</v>
      </c>
      <c r="AH79" s="28" t="e">
        <f aca="false">_xlfn.iferror(AH68/AH66,0)</f>
        <v>#NAME?</v>
      </c>
      <c r="AI79" s="28" t="e">
        <f aca="false">_xlfn.iferror(AI68/AI66,0)</f>
        <v>#NAME?</v>
      </c>
      <c r="AJ79" s="28" t="e">
        <f aca="false">_xlfn.iferror(AJ68/AJ66,0)</f>
        <v>#NAME?</v>
      </c>
      <c r="AK79" s="28" t="e">
        <f aca="false">_xlfn.iferror(AK68/AK66,0)</f>
        <v>#NAME?</v>
      </c>
      <c r="AL79" s="28" t="e">
        <f aca="false">_xlfn.iferror(AL68/AL66,0)</f>
        <v>#NAME?</v>
      </c>
      <c r="AM79" s="28" t="e">
        <f aca="false">_xlfn.iferror(AM68/AM66,0)</f>
        <v>#NAME?</v>
      </c>
      <c r="AN79" s="28" t="e">
        <f aca="false">_xlfn.iferror(AN68/AN66,0)</f>
        <v>#NAME?</v>
      </c>
      <c r="AO79" s="28" t="e">
        <f aca="false">_xlfn.iferror(AO68/AO66,0)</f>
        <v>#NAME?</v>
      </c>
      <c r="AP79" s="28" t="e">
        <f aca="false">_xlfn.iferror(AP68/AP66,0)</f>
        <v>#NAME?</v>
      </c>
      <c r="AQ79" s="28" t="e">
        <f aca="false">_xlfn.iferror(AQ68/AQ66,0)</f>
        <v>#NAME?</v>
      </c>
      <c r="AR79" s="28" t="e">
        <f aca="false">_xlfn.iferror(AR68/AR66,0)</f>
        <v>#NAME?</v>
      </c>
      <c r="AS79" s="28" t="e">
        <f aca="false">_xlfn.iferror(AS68/AS66,0)</f>
        <v>#NAME?</v>
      </c>
      <c r="AT79" s="28" t="e">
        <f aca="false">_xlfn.iferror(AT68/AT66,0)</f>
        <v>#NAME?</v>
      </c>
      <c r="AU79" s="28" t="e">
        <f aca="false">_xlfn.iferror(AU68/AU66,0)</f>
        <v>#NAME?</v>
      </c>
      <c r="AV79" s="28" t="e">
        <f aca="false">_xlfn.iferror(AV68/AV66,0)</f>
        <v>#NAME?</v>
      </c>
      <c r="AW79" s="28" t="e">
        <f aca="false">_xlfn.iferror(AW68/AW66,0)</f>
        <v>#NAME?</v>
      </c>
      <c r="AX79" s="28" t="e">
        <f aca="false">_xlfn.iferror(AX68/AX66,0)</f>
        <v>#NAME?</v>
      </c>
      <c r="AY79" s="28" t="e">
        <f aca="false">_xlfn.iferror(AY68/AY66,0)</f>
        <v>#NAME?</v>
      </c>
      <c r="AZ79" s="28" t="e">
        <f aca="false">_xlfn.iferror(AZ68/AZ66,0)</f>
        <v>#NAME?</v>
      </c>
      <c r="BA79" s="28" t="e">
        <f aca="false">_xlfn.iferror(BA68/BA66,0)</f>
        <v>#NAME?</v>
      </c>
      <c r="BB79" s="28" t="e">
        <f aca="false">_xlfn.iferror(BB68/BB66,0)</f>
        <v>#NAME?</v>
      </c>
      <c r="BC79" s="28" t="e">
        <f aca="false">_xlfn.iferror(BC68/BC66,0)</f>
        <v>#NAME?</v>
      </c>
      <c r="BD79" s="28" t="e">
        <f aca="false">_xlfn.iferror(BD68/BD66,0)</f>
        <v>#NAME?</v>
      </c>
      <c r="BE79" s="28" t="e">
        <f aca="false">_xlfn.iferror(BE68/BE66,0)</f>
        <v>#NAME?</v>
      </c>
      <c r="BF79" s="28" t="e">
        <f aca="false">_xlfn.iferror(BF68/BF66,0)</f>
        <v>#NAME?</v>
      </c>
      <c r="BG79" s="28" t="e">
        <f aca="false">_xlfn.iferror(BG68/BG66,0)</f>
        <v>#NAME?</v>
      </c>
      <c r="BH79" s="28" t="e">
        <f aca="false">_xlfn.iferror(BH68/BH66,0)</f>
        <v>#NAME?</v>
      </c>
      <c r="BI79" s="28" t="e">
        <f aca="false">_xlfn.iferror(BI68/BI66,0)</f>
        <v>#NAME?</v>
      </c>
      <c r="BJ79" s="28" t="e">
        <f aca="false">_xlfn.iferror(BJ68/BJ66,0)</f>
        <v>#NAME?</v>
      </c>
      <c r="BK79" s="28" t="e">
        <f aca="false">_xlfn.iferror(BK68/BK66,0)</f>
        <v>#NAME?</v>
      </c>
      <c r="BL79" s="28" t="e">
        <f aca="false">_xlfn.iferror(BL68/BL66,0)</f>
        <v>#NAME?</v>
      </c>
      <c r="BM79" s="28" t="e">
        <f aca="false">_xlfn.iferror(BM68/BM66,0)</f>
        <v>#NAME?</v>
      </c>
      <c r="BN79" s="28" t="e">
        <f aca="false">_xlfn.iferror(BN68/BN66,0)</f>
        <v>#NAME?</v>
      </c>
      <c r="BO79" s="28" t="e">
        <f aca="false">_xlfn.iferror(BO68/BO66,0)</f>
        <v>#NAME?</v>
      </c>
      <c r="BP79" s="28" t="e">
        <f aca="false">_xlfn.iferror(BP68/BP66,0)</f>
        <v>#NAME?</v>
      </c>
      <c r="BQ79" s="28" t="e">
        <f aca="false">_xlfn.iferror(BQ68/BQ66,0)</f>
        <v>#NAME?</v>
      </c>
      <c r="BR79" s="28" t="e">
        <f aca="false">_xlfn.iferror(BR68/BR66,0)</f>
        <v>#NAME?</v>
      </c>
      <c r="BS79" s="28" t="e">
        <f aca="false">_xlfn.iferror(BS68/BS66,0)</f>
        <v>#NAME?</v>
      </c>
      <c r="BT79" s="28" t="e">
        <f aca="false">_xlfn.iferror(BT68/BT66,0)</f>
        <v>#NAME?</v>
      </c>
      <c r="BU79" s="28" t="e">
        <f aca="false">_xlfn.iferror(BU68/BU66,0)</f>
        <v>#NAME?</v>
      </c>
      <c r="BV79" s="28" t="e">
        <f aca="false">_xlfn.iferror(BV68/BV66,0)</f>
        <v>#NAME?</v>
      </c>
      <c r="BW79" s="28" t="e">
        <f aca="false">_xlfn.iferror(BW68/BW66,0)</f>
        <v>#NAME?</v>
      </c>
      <c r="BX79" s="28" t="e">
        <f aca="false">_xlfn.iferror(BX68/BX66,0)</f>
        <v>#NAME?</v>
      </c>
      <c r="BY79" s="28" t="e">
        <f aca="false">_xlfn.iferror(BY68/BY66,0)</f>
        <v>#NAME?</v>
      </c>
      <c r="BZ79" s="28" t="e">
        <f aca="false">_xlfn.iferror(BZ68/BZ66,0)</f>
        <v>#NAME?</v>
      </c>
      <c r="CA79" s="28" t="e">
        <f aca="false">_xlfn.iferror(CA68/CA66,0)</f>
        <v>#NAME?</v>
      </c>
      <c r="CB79" s="28" t="e">
        <f aca="false">_xlfn.iferror(CB68/CB66,0)</f>
        <v>#NAME?</v>
      </c>
      <c r="CC79" s="28" t="e">
        <f aca="false">_xlfn.iferror(CC68/CC66,0)</f>
        <v>#NAME?</v>
      </c>
      <c r="CD79" s="28" t="e">
        <f aca="false">_xlfn.iferror(CD68/CD66,0)</f>
        <v>#NAME?</v>
      </c>
      <c r="CE79" s="28" t="e">
        <f aca="false">_xlfn.iferror(CE68/CE66,0)</f>
        <v>#NAME?</v>
      </c>
      <c r="CF79" s="28" t="e">
        <f aca="false">_xlfn.iferror(CF68/CF66,0)</f>
        <v>#NAME?</v>
      </c>
      <c r="CG79" s="28" t="e">
        <f aca="false">_xlfn.iferror(CG68/CG66,0)</f>
        <v>#NAME?</v>
      </c>
      <c r="CH79" s="28" t="e">
        <f aca="false">_xlfn.iferror(CH68/CH66,0)</f>
        <v>#NAME?</v>
      </c>
      <c r="CI79" s="28" t="e">
        <f aca="false">_xlfn.iferror(CI68/CI66,0)</f>
        <v>#NAME?</v>
      </c>
      <c r="CJ79" s="28" t="e">
        <f aca="false">_xlfn.iferror(CJ68/CJ66,0)</f>
        <v>#NAME?</v>
      </c>
      <c r="CK79" s="28" t="e">
        <f aca="false">_xlfn.iferror(CK68/CK66,0)</f>
        <v>#NAME?</v>
      </c>
      <c r="CL79" s="28" t="e">
        <f aca="false">_xlfn.iferror(CL68/CL66,0)</f>
        <v>#NAME?</v>
      </c>
      <c r="CM79" s="28" t="e">
        <f aca="false">_xlfn.iferror(CM68/CM66,0)</f>
        <v>#NAME?</v>
      </c>
      <c r="CN79" s="28" t="e">
        <f aca="false">_xlfn.iferror(CN68/CN66,0)</f>
        <v>#NAME?</v>
      </c>
      <c r="CO79" s="28" t="e">
        <f aca="false">_xlfn.iferror(CO68/CO66,0)</f>
        <v>#NAME?</v>
      </c>
      <c r="CP79" s="28" t="e">
        <f aca="false">_xlfn.iferror(CP68/CP66,0)</f>
        <v>#NAME?</v>
      </c>
      <c r="CQ79" s="28" t="e">
        <f aca="false">_xlfn.iferror(CQ68/CQ66,0)</f>
        <v>#NAME?</v>
      </c>
      <c r="CR79" s="28" t="e">
        <f aca="false">_xlfn.iferror(CR68/CR66,0)</f>
        <v>#NAME?</v>
      </c>
      <c r="CS79" s="28" t="e">
        <f aca="false">_xlfn.iferror(CS68/CS66,0)</f>
        <v>#NAME?</v>
      </c>
      <c r="CT79" s="28" t="e">
        <f aca="false">_xlfn.iferror(CT68/CT66,0)</f>
        <v>#NAME?</v>
      </c>
    </row>
    <row r="80" customFormat="false" ht="15" hidden="false" customHeight="true" outlineLevel="1" collapsed="false">
      <c r="A80" s="26" t="s">
        <v>63</v>
      </c>
      <c r="B80" s="29"/>
      <c r="C80" s="28" t="e">
        <f aca="false">_xlfn.iferror(C73/C66,0)</f>
        <v>#NAME?</v>
      </c>
      <c r="D80" s="28" t="e">
        <f aca="false">_xlfn.iferror(D73/D66,0)</f>
        <v>#NAME?</v>
      </c>
      <c r="E80" s="28" t="e">
        <f aca="false">_xlfn.iferror(E73/E66,0)</f>
        <v>#NAME?</v>
      </c>
      <c r="F80" s="28" t="e">
        <f aca="false">_xlfn.iferror(F73/F66,0)</f>
        <v>#NAME?</v>
      </c>
      <c r="G80" s="28" t="e">
        <f aca="false">_xlfn.iferror(G73/G66,0)</f>
        <v>#NAME?</v>
      </c>
      <c r="H80" s="28" t="e">
        <f aca="false">_xlfn.iferror(H73/H66,0)</f>
        <v>#NAME?</v>
      </c>
      <c r="I80" s="28" t="e">
        <f aca="false">_xlfn.iferror(I73/I66,0)</f>
        <v>#NAME?</v>
      </c>
      <c r="J80" s="28" t="e">
        <f aca="false">_xlfn.iferror(J73/J66,0)</f>
        <v>#NAME?</v>
      </c>
      <c r="K80" s="28" t="e">
        <f aca="false">_xlfn.iferror(K73/K66,0)</f>
        <v>#NAME?</v>
      </c>
      <c r="L80" s="28" t="e">
        <f aca="false">_xlfn.iferror(L73/L66,0)</f>
        <v>#NAME?</v>
      </c>
      <c r="M80" s="28" t="e">
        <f aca="false">_xlfn.iferror(M73/M66,0)</f>
        <v>#NAME?</v>
      </c>
      <c r="N80" s="28" t="e">
        <f aca="false">_xlfn.iferror(N73/N66,0)</f>
        <v>#NAME?</v>
      </c>
      <c r="O80" s="28" t="e">
        <f aca="false">_xlfn.iferror(O73/O66,0)</f>
        <v>#NAME?</v>
      </c>
      <c r="P80" s="28" t="e">
        <f aca="false">_xlfn.iferror(P73/P66,0)</f>
        <v>#NAME?</v>
      </c>
      <c r="Q80" s="28" t="e">
        <f aca="false">_xlfn.iferror(Q73/Q66,0)</f>
        <v>#NAME?</v>
      </c>
      <c r="R80" s="28" t="e">
        <f aca="false">_xlfn.iferror(R73/R66,0)</f>
        <v>#NAME?</v>
      </c>
      <c r="S80" s="28" t="e">
        <f aca="false">_xlfn.iferror(S73/S66,0)</f>
        <v>#NAME?</v>
      </c>
      <c r="T80" s="28" t="e">
        <f aca="false">_xlfn.iferror(T73/T66,0)</f>
        <v>#NAME?</v>
      </c>
      <c r="U80" s="28" t="e">
        <f aca="false">_xlfn.iferror(U73/U66,0)</f>
        <v>#NAME?</v>
      </c>
      <c r="V80" s="28" t="e">
        <f aca="false">_xlfn.iferror(V73/V66,0)</f>
        <v>#NAME?</v>
      </c>
      <c r="W80" s="28" t="e">
        <f aca="false">_xlfn.iferror(W73/W66,0)</f>
        <v>#NAME?</v>
      </c>
      <c r="X80" s="28" t="e">
        <f aca="false">_xlfn.iferror(X73/X66,0)</f>
        <v>#NAME?</v>
      </c>
      <c r="Y80" s="28" t="e">
        <f aca="false">_xlfn.iferror(Y73/Y66,0)</f>
        <v>#NAME?</v>
      </c>
      <c r="Z80" s="28" t="e">
        <f aca="false">_xlfn.iferror(Z73/Z66,0)</f>
        <v>#NAME?</v>
      </c>
      <c r="AA80" s="28" t="e">
        <f aca="false">_xlfn.iferror(AA73/AA66,0)</f>
        <v>#NAME?</v>
      </c>
      <c r="AB80" s="28" t="e">
        <f aca="false">_xlfn.iferror(AB73/AB66,0)</f>
        <v>#NAME?</v>
      </c>
      <c r="AC80" s="28" t="e">
        <f aca="false">_xlfn.iferror(AC73/AC66,0)</f>
        <v>#NAME?</v>
      </c>
      <c r="AD80" s="28" t="e">
        <f aca="false">_xlfn.iferror(AD73/AD66,0)</f>
        <v>#NAME?</v>
      </c>
      <c r="AE80" s="28" t="e">
        <f aca="false">_xlfn.iferror(AE73/AE66,0)</f>
        <v>#NAME?</v>
      </c>
      <c r="AF80" s="28" t="e">
        <f aca="false">_xlfn.iferror(AF73/AF66,0)</f>
        <v>#NAME?</v>
      </c>
      <c r="AG80" s="28" t="e">
        <f aca="false">_xlfn.iferror(AG73/AG66,0)</f>
        <v>#NAME?</v>
      </c>
      <c r="AH80" s="28" t="e">
        <f aca="false">_xlfn.iferror(AH73/AH66,0)</f>
        <v>#NAME?</v>
      </c>
      <c r="AI80" s="28" t="e">
        <f aca="false">_xlfn.iferror(AI73/AI66,0)</f>
        <v>#NAME?</v>
      </c>
      <c r="AJ80" s="28" t="e">
        <f aca="false">_xlfn.iferror(AJ73/AJ66,0)</f>
        <v>#NAME?</v>
      </c>
      <c r="AK80" s="28" t="e">
        <f aca="false">_xlfn.iferror(AK73/AK66,0)</f>
        <v>#NAME?</v>
      </c>
      <c r="AL80" s="28" t="e">
        <f aca="false">_xlfn.iferror(AL73/AL66,0)</f>
        <v>#NAME?</v>
      </c>
      <c r="AM80" s="28" t="e">
        <f aca="false">_xlfn.iferror(AM73/AM66,0)</f>
        <v>#NAME?</v>
      </c>
      <c r="AN80" s="28" t="e">
        <f aca="false">_xlfn.iferror(AN73/AN66,0)</f>
        <v>#NAME?</v>
      </c>
      <c r="AO80" s="28" t="e">
        <f aca="false">_xlfn.iferror(AO73/AO66,0)</f>
        <v>#NAME?</v>
      </c>
      <c r="AP80" s="28" t="e">
        <f aca="false">_xlfn.iferror(AP73/AP66,0)</f>
        <v>#NAME?</v>
      </c>
      <c r="AQ80" s="28" t="e">
        <f aca="false">_xlfn.iferror(AQ73/AQ66,0)</f>
        <v>#NAME?</v>
      </c>
      <c r="AR80" s="28" t="e">
        <f aca="false">_xlfn.iferror(AR73/AR66,0)</f>
        <v>#NAME?</v>
      </c>
      <c r="AS80" s="28" t="e">
        <f aca="false">_xlfn.iferror(AS73/AS66,0)</f>
        <v>#NAME?</v>
      </c>
      <c r="AT80" s="28" t="e">
        <f aca="false">_xlfn.iferror(AT73/AT66,0)</f>
        <v>#NAME?</v>
      </c>
      <c r="AU80" s="28" t="e">
        <f aca="false">_xlfn.iferror(AU73/AU66,0)</f>
        <v>#NAME?</v>
      </c>
      <c r="AV80" s="28" t="e">
        <f aca="false">_xlfn.iferror(AV73/AV66,0)</f>
        <v>#NAME?</v>
      </c>
      <c r="AW80" s="28" t="e">
        <f aca="false">_xlfn.iferror(AW73/AW66,0)</f>
        <v>#NAME?</v>
      </c>
      <c r="AX80" s="28" t="e">
        <f aca="false">_xlfn.iferror(AX73/AX66,0)</f>
        <v>#NAME?</v>
      </c>
      <c r="AY80" s="28" t="e">
        <f aca="false">_xlfn.iferror(AY73/AY66,0)</f>
        <v>#NAME?</v>
      </c>
      <c r="AZ80" s="28" t="e">
        <f aca="false">_xlfn.iferror(AZ73/AZ66,0)</f>
        <v>#NAME?</v>
      </c>
      <c r="BA80" s="28" t="e">
        <f aca="false">_xlfn.iferror(BA73/BA66,0)</f>
        <v>#NAME?</v>
      </c>
      <c r="BB80" s="28" t="e">
        <f aca="false">_xlfn.iferror(BB73/BB66,0)</f>
        <v>#NAME?</v>
      </c>
      <c r="BC80" s="28" t="e">
        <f aca="false">_xlfn.iferror(BC73/BC66,0)</f>
        <v>#NAME?</v>
      </c>
      <c r="BD80" s="28" t="e">
        <f aca="false">_xlfn.iferror(BD73/BD66,0)</f>
        <v>#NAME?</v>
      </c>
      <c r="BE80" s="28" t="e">
        <f aca="false">_xlfn.iferror(BE73/BE66,0)</f>
        <v>#NAME?</v>
      </c>
      <c r="BF80" s="28" t="e">
        <f aca="false">_xlfn.iferror(BF73/BF66,0)</f>
        <v>#NAME?</v>
      </c>
      <c r="BG80" s="28" t="e">
        <f aca="false">_xlfn.iferror(BG73/BG66,0)</f>
        <v>#NAME?</v>
      </c>
      <c r="BH80" s="28" t="e">
        <f aca="false">_xlfn.iferror(BH73/BH66,0)</f>
        <v>#NAME?</v>
      </c>
      <c r="BI80" s="28" t="e">
        <f aca="false">_xlfn.iferror(BI73/BI66,0)</f>
        <v>#NAME?</v>
      </c>
      <c r="BJ80" s="28" t="e">
        <f aca="false">_xlfn.iferror(BJ73/BJ66,0)</f>
        <v>#NAME?</v>
      </c>
      <c r="BK80" s="28" t="e">
        <f aca="false">_xlfn.iferror(BK73/BK66,0)</f>
        <v>#NAME?</v>
      </c>
      <c r="BL80" s="28" t="e">
        <f aca="false">_xlfn.iferror(BL73/BL66,0)</f>
        <v>#NAME?</v>
      </c>
      <c r="BM80" s="28" t="e">
        <f aca="false">_xlfn.iferror(BM73/BM66,0)</f>
        <v>#NAME?</v>
      </c>
      <c r="BN80" s="28" t="e">
        <f aca="false">_xlfn.iferror(BN73/BN66,0)</f>
        <v>#NAME?</v>
      </c>
      <c r="BO80" s="28" t="e">
        <f aca="false">_xlfn.iferror(BO73/BO66,0)</f>
        <v>#NAME?</v>
      </c>
      <c r="BP80" s="28" t="e">
        <f aca="false">_xlfn.iferror(BP73/BP66,0)</f>
        <v>#NAME?</v>
      </c>
      <c r="BQ80" s="28" t="e">
        <f aca="false">_xlfn.iferror(BQ73/BQ66,0)</f>
        <v>#NAME?</v>
      </c>
      <c r="BR80" s="28" t="e">
        <f aca="false">_xlfn.iferror(BR73/BR66,0)</f>
        <v>#NAME?</v>
      </c>
      <c r="BS80" s="28" t="e">
        <f aca="false">_xlfn.iferror(BS73/BS66,0)</f>
        <v>#NAME?</v>
      </c>
      <c r="BT80" s="28" t="e">
        <f aca="false">_xlfn.iferror(BT73/BT66,0)</f>
        <v>#NAME?</v>
      </c>
      <c r="BU80" s="28" t="e">
        <f aca="false">_xlfn.iferror(BU73/BU66,0)</f>
        <v>#NAME?</v>
      </c>
      <c r="BV80" s="28" t="e">
        <f aca="false">_xlfn.iferror(BV73/BV66,0)</f>
        <v>#NAME?</v>
      </c>
      <c r="BW80" s="28" t="e">
        <f aca="false">_xlfn.iferror(BW73/BW66,0)</f>
        <v>#NAME?</v>
      </c>
      <c r="BX80" s="28" t="e">
        <f aca="false">_xlfn.iferror(BX73/BX66,0)</f>
        <v>#NAME?</v>
      </c>
      <c r="BY80" s="28" t="e">
        <f aca="false">_xlfn.iferror(BY73/BY66,0)</f>
        <v>#NAME?</v>
      </c>
      <c r="BZ80" s="28" t="e">
        <f aca="false">_xlfn.iferror(BZ73/BZ66,0)</f>
        <v>#NAME?</v>
      </c>
      <c r="CA80" s="28" t="e">
        <f aca="false">_xlfn.iferror(CA73/CA66,0)</f>
        <v>#NAME?</v>
      </c>
      <c r="CB80" s="28" t="e">
        <f aca="false">_xlfn.iferror(CB73/CB66,0)</f>
        <v>#NAME?</v>
      </c>
      <c r="CC80" s="28" t="e">
        <f aca="false">_xlfn.iferror(CC73/CC66,0)</f>
        <v>#NAME?</v>
      </c>
      <c r="CD80" s="28" t="e">
        <f aca="false">_xlfn.iferror(CD73/CD66,0)</f>
        <v>#NAME?</v>
      </c>
      <c r="CE80" s="28" t="e">
        <f aca="false">_xlfn.iferror(CE73/CE66,0)</f>
        <v>#NAME?</v>
      </c>
      <c r="CF80" s="28" t="e">
        <f aca="false">_xlfn.iferror(CF73/CF66,0)</f>
        <v>#NAME?</v>
      </c>
      <c r="CG80" s="28" t="e">
        <f aca="false">_xlfn.iferror(CG73/CG66,0)</f>
        <v>#NAME?</v>
      </c>
      <c r="CH80" s="28" t="e">
        <f aca="false">_xlfn.iferror(CH73/CH66,0)</f>
        <v>#NAME?</v>
      </c>
      <c r="CI80" s="28" t="e">
        <f aca="false">_xlfn.iferror(CI73/CI66,0)</f>
        <v>#NAME?</v>
      </c>
      <c r="CJ80" s="28" t="e">
        <f aca="false">_xlfn.iferror(CJ73/CJ66,0)</f>
        <v>#NAME?</v>
      </c>
      <c r="CK80" s="28" t="e">
        <f aca="false">_xlfn.iferror(CK73/CK66,0)</f>
        <v>#NAME?</v>
      </c>
      <c r="CL80" s="28" t="e">
        <f aca="false">_xlfn.iferror(CL73/CL66,0)</f>
        <v>#NAME?</v>
      </c>
      <c r="CM80" s="28" t="e">
        <f aca="false">_xlfn.iferror(CM73/CM66,0)</f>
        <v>#NAME?</v>
      </c>
      <c r="CN80" s="28" t="e">
        <f aca="false">_xlfn.iferror(CN73/CN66,0)</f>
        <v>#NAME?</v>
      </c>
      <c r="CO80" s="28" t="e">
        <f aca="false">_xlfn.iferror(CO73/CO66,0)</f>
        <v>#NAME?</v>
      </c>
      <c r="CP80" s="28" t="e">
        <f aca="false">_xlfn.iferror(CP73/CP66,0)</f>
        <v>#NAME?</v>
      </c>
      <c r="CQ80" s="28" t="e">
        <f aca="false">_xlfn.iferror(CQ73/CQ66,0)</f>
        <v>#NAME?</v>
      </c>
      <c r="CR80" s="28" t="e">
        <f aca="false">_xlfn.iferror(CR73/CR66,0)</f>
        <v>#NAME?</v>
      </c>
      <c r="CS80" s="28" t="e">
        <f aca="false">_xlfn.iferror(CS73/CS66,0)</f>
        <v>#NAME?</v>
      </c>
      <c r="CT80" s="28" t="e">
        <f aca="false">_xlfn.iferror(CT73/CT66,0)</f>
        <v>#NAME?</v>
      </c>
    </row>
    <row r="81" customFormat="false" ht="15" hidden="false" customHeight="true" outlineLevel="1" collapsed="false">
      <c r="A81" s="26"/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</row>
    <row r="82" customFormat="false" ht="15" hidden="false" customHeight="true" outlineLevel="1" collapsed="false">
      <c r="A82" s="31" t="s">
        <v>64</v>
      </c>
      <c r="B82" s="32" t="s">
        <v>31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4" t="e">
        <f aca="false">_xlfn.iferror(O74/D74,0)</f>
        <v>#NAME?</v>
      </c>
      <c r="P82" s="34" t="e">
        <f aca="false">_xlfn.iferror(P74/E74,0)</f>
        <v>#NAME?</v>
      </c>
      <c r="Q82" s="34" t="e">
        <f aca="false">_xlfn.iferror(Q74/F74,0)</f>
        <v>#NAME?</v>
      </c>
      <c r="R82" s="34" t="e">
        <f aca="false">_xlfn.iferror(R74/G74,0)</f>
        <v>#NAME?</v>
      </c>
      <c r="S82" s="34" t="e">
        <f aca="false">_xlfn.iferror(S74/H74,0)</f>
        <v>#NAME?</v>
      </c>
      <c r="T82" s="34" t="e">
        <f aca="false">_xlfn.iferror(T74/I74,0)</f>
        <v>#NAME?</v>
      </c>
      <c r="U82" s="34" t="e">
        <f aca="false">_xlfn.iferror(U74/J74,0)</f>
        <v>#NAME?</v>
      </c>
      <c r="V82" s="34" t="e">
        <f aca="false">_xlfn.iferror(V74/K74,0)</f>
        <v>#NAME?</v>
      </c>
      <c r="W82" s="34" t="e">
        <f aca="false">_xlfn.iferror(W74/L74,0)</f>
        <v>#NAME?</v>
      </c>
      <c r="X82" s="34" t="e">
        <f aca="false">_xlfn.iferror(X74/M74,0)</f>
        <v>#NAME?</v>
      </c>
      <c r="Y82" s="34" t="e">
        <f aca="false">_xlfn.iferror(Y74/N74,0)</f>
        <v>#NAME?</v>
      </c>
      <c r="Z82" s="34" t="e">
        <f aca="false">_xlfn.iferror(Z74/O74,0)</f>
        <v>#NAME?</v>
      </c>
      <c r="AA82" s="34" t="e">
        <f aca="false">_xlfn.iferror(AA74/P74,0)</f>
        <v>#NAME?</v>
      </c>
      <c r="AB82" s="34" t="e">
        <f aca="false">_xlfn.iferror(AB74/Q74,0)</f>
        <v>#NAME?</v>
      </c>
      <c r="AC82" s="34" t="e">
        <f aca="false">_xlfn.iferror(AC74/R74,0)</f>
        <v>#NAME?</v>
      </c>
      <c r="AD82" s="34" t="e">
        <f aca="false">_xlfn.iferror(AD74/S74,0)</f>
        <v>#NAME?</v>
      </c>
      <c r="AE82" s="34" t="e">
        <f aca="false">_xlfn.iferror(AE74/T74,0)</f>
        <v>#NAME?</v>
      </c>
      <c r="AF82" s="34" t="e">
        <f aca="false">_xlfn.iferror(AF74/U74,0)</f>
        <v>#NAME?</v>
      </c>
      <c r="AG82" s="34" t="e">
        <f aca="false">_xlfn.iferror(AG74/V74,0)</f>
        <v>#NAME?</v>
      </c>
      <c r="AH82" s="34" t="e">
        <f aca="false">_xlfn.iferror(AH74/W74,0)</f>
        <v>#NAME?</v>
      </c>
      <c r="AI82" s="34" t="e">
        <f aca="false">_xlfn.iferror(AI74/X74,0)</f>
        <v>#NAME?</v>
      </c>
      <c r="AJ82" s="34" t="e">
        <f aca="false">_xlfn.iferror(AJ74/Y74,0)</f>
        <v>#NAME?</v>
      </c>
      <c r="AK82" s="34" t="e">
        <f aca="false">_xlfn.iferror(AK74/Z74,0)</f>
        <v>#NAME?</v>
      </c>
      <c r="AL82" s="34" t="e">
        <f aca="false">_xlfn.iferror(AL74/AA74,0)</f>
        <v>#NAME?</v>
      </c>
      <c r="AM82" s="34" t="e">
        <f aca="false">_xlfn.iferror(AM74/AB74,0)</f>
        <v>#NAME?</v>
      </c>
      <c r="AN82" s="34" t="e">
        <f aca="false">_xlfn.iferror(AN74/AC74,0)</f>
        <v>#NAME?</v>
      </c>
      <c r="AO82" s="34" t="e">
        <f aca="false">_xlfn.iferror(AO74/AD74,0)</f>
        <v>#NAME?</v>
      </c>
      <c r="AP82" s="34" t="e">
        <f aca="false">_xlfn.iferror(AP74/AE74,0)</f>
        <v>#NAME?</v>
      </c>
      <c r="AQ82" s="34" t="e">
        <f aca="false">_xlfn.iferror(AQ74/AF74,0)</f>
        <v>#NAME?</v>
      </c>
      <c r="AR82" s="34" t="e">
        <f aca="false">_xlfn.iferror(AR74/AG74,0)</f>
        <v>#NAME?</v>
      </c>
      <c r="AS82" s="34" t="e">
        <f aca="false">_xlfn.iferror(AS74/AH74,0)</f>
        <v>#NAME?</v>
      </c>
      <c r="AT82" s="34" t="e">
        <f aca="false">_xlfn.iferror(AT74/AI74,0)</f>
        <v>#NAME?</v>
      </c>
      <c r="AU82" s="34" t="e">
        <f aca="false">_xlfn.iferror(AU74/AJ74,0)</f>
        <v>#NAME?</v>
      </c>
      <c r="AV82" s="34" t="e">
        <f aca="false">_xlfn.iferror(AV74/AK74,0)</f>
        <v>#NAME?</v>
      </c>
      <c r="AW82" s="34" t="e">
        <f aca="false">_xlfn.iferror(AW74/AL74,0)</f>
        <v>#NAME?</v>
      </c>
      <c r="AX82" s="34" t="e">
        <f aca="false">_xlfn.iferror(AX74/AM74,0)</f>
        <v>#NAME?</v>
      </c>
      <c r="AY82" s="34" t="e">
        <f aca="false">_xlfn.iferror(AY74/AN74,0)</f>
        <v>#NAME?</v>
      </c>
      <c r="AZ82" s="34" t="e">
        <f aca="false">_xlfn.iferror(AZ74/AO74,0)</f>
        <v>#NAME?</v>
      </c>
      <c r="BA82" s="34" t="e">
        <f aca="false">_xlfn.iferror(BA74/AP74,0)</f>
        <v>#NAME?</v>
      </c>
      <c r="BB82" s="34" t="e">
        <f aca="false">_xlfn.iferror(BB74/AQ74,0)</f>
        <v>#NAME?</v>
      </c>
      <c r="BC82" s="34" t="e">
        <f aca="false">_xlfn.iferror(BC74/AR74,0)</f>
        <v>#NAME?</v>
      </c>
      <c r="BD82" s="34" t="e">
        <f aca="false">_xlfn.iferror(BD74/AS74,0)</f>
        <v>#NAME?</v>
      </c>
      <c r="BE82" s="34" t="e">
        <f aca="false">_xlfn.iferror(BE74/AT74,0)</f>
        <v>#NAME?</v>
      </c>
      <c r="BF82" s="34" t="e">
        <f aca="false">_xlfn.iferror(BF74/AU74,0)</f>
        <v>#NAME?</v>
      </c>
      <c r="BG82" s="34" t="e">
        <f aca="false">_xlfn.iferror(BG74/AV74,0)</f>
        <v>#NAME?</v>
      </c>
      <c r="BH82" s="34" t="e">
        <f aca="false">_xlfn.iferror(BH74/AW74,0)</f>
        <v>#NAME?</v>
      </c>
      <c r="BI82" s="34" t="e">
        <f aca="false">_xlfn.iferror(BI74/AX74,0)</f>
        <v>#NAME?</v>
      </c>
      <c r="BJ82" s="34" t="e">
        <f aca="false">_xlfn.iferror(BJ74/AY74,0)</f>
        <v>#NAME?</v>
      </c>
      <c r="BK82" s="34" t="e">
        <f aca="false">_xlfn.iferror(BK74/AZ74,0)</f>
        <v>#NAME?</v>
      </c>
      <c r="BL82" s="34" t="e">
        <f aca="false">_xlfn.iferror(BL74/BA74,0)</f>
        <v>#NAME?</v>
      </c>
      <c r="BM82" s="34" t="e">
        <f aca="false">_xlfn.iferror(BM74/BB74,0)</f>
        <v>#NAME?</v>
      </c>
      <c r="BN82" s="34" t="e">
        <f aca="false">_xlfn.iferror(BN74/BC74,0)</f>
        <v>#NAME?</v>
      </c>
      <c r="BO82" s="34" t="e">
        <f aca="false">_xlfn.iferror(BO74/BD74,0)</f>
        <v>#NAME?</v>
      </c>
      <c r="BP82" s="34" t="e">
        <f aca="false">_xlfn.iferror(BP74/BE74,0)</f>
        <v>#NAME?</v>
      </c>
      <c r="BQ82" s="34" t="e">
        <f aca="false">_xlfn.iferror(BQ74/BF74,0)</f>
        <v>#NAME?</v>
      </c>
      <c r="BR82" s="34" t="e">
        <f aca="false">_xlfn.iferror(BR74/BG74,0)</f>
        <v>#NAME?</v>
      </c>
      <c r="BS82" s="34" t="e">
        <f aca="false">_xlfn.iferror(BS74/BH74,0)</f>
        <v>#NAME?</v>
      </c>
      <c r="BT82" s="34" t="e">
        <f aca="false">_xlfn.iferror(BT74/BI74,0)</f>
        <v>#NAME?</v>
      </c>
      <c r="BU82" s="34" t="e">
        <f aca="false">_xlfn.iferror(BU74/BJ74,0)</f>
        <v>#NAME?</v>
      </c>
      <c r="BV82" s="34" t="e">
        <f aca="false">_xlfn.iferror(BV74/BK74,0)</f>
        <v>#NAME?</v>
      </c>
      <c r="BW82" s="34" t="e">
        <f aca="false">_xlfn.iferror(BW74/BL74,0)</f>
        <v>#NAME?</v>
      </c>
      <c r="BX82" s="34" t="e">
        <f aca="false">_xlfn.iferror(BX74/BM74,0)</f>
        <v>#NAME?</v>
      </c>
      <c r="BY82" s="34" t="e">
        <f aca="false">_xlfn.iferror(BY74/BN74,0)</f>
        <v>#NAME?</v>
      </c>
      <c r="BZ82" s="34" t="e">
        <f aca="false">_xlfn.iferror(BZ74/BO74,0)</f>
        <v>#NAME?</v>
      </c>
      <c r="CA82" s="34" t="e">
        <f aca="false">_xlfn.iferror(CA74/BP74,0)</f>
        <v>#NAME?</v>
      </c>
      <c r="CB82" s="34" t="e">
        <f aca="false">_xlfn.iferror(CB74/BQ74,0)</f>
        <v>#NAME?</v>
      </c>
      <c r="CC82" s="34" t="e">
        <f aca="false">_xlfn.iferror(CC74/BR74,0)</f>
        <v>#NAME?</v>
      </c>
      <c r="CD82" s="34" t="e">
        <f aca="false">_xlfn.iferror(CD74/BS74,0)</f>
        <v>#NAME?</v>
      </c>
      <c r="CE82" s="34" t="e">
        <f aca="false">_xlfn.iferror(CE74/BT74,0)</f>
        <v>#NAME?</v>
      </c>
      <c r="CF82" s="34" t="e">
        <f aca="false">_xlfn.iferror(CF74/BU74,0)</f>
        <v>#NAME?</v>
      </c>
      <c r="CG82" s="34" t="e">
        <f aca="false">_xlfn.iferror(CG74/BV74,0)</f>
        <v>#NAME?</v>
      </c>
      <c r="CH82" s="34" t="e">
        <f aca="false">_xlfn.iferror(CH74/BW74,0)</f>
        <v>#NAME?</v>
      </c>
      <c r="CI82" s="34" t="e">
        <f aca="false">_xlfn.iferror(CI74/BX74,0)</f>
        <v>#NAME?</v>
      </c>
      <c r="CJ82" s="34" t="e">
        <f aca="false">_xlfn.iferror(CJ74/BY74,0)</f>
        <v>#NAME?</v>
      </c>
      <c r="CK82" s="34" t="e">
        <f aca="false">_xlfn.iferror(CK74/BZ74,0)</f>
        <v>#NAME?</v>
      </c>
      <c r="CL82" s="34" t="e">
        <f aca="false">_xlfn.iferror(CL74/CA74,0)</f>
        <v>#NAME?</v>
      </c>
      <c r="CM82" s="34" t="e">
        <f aca="false">_xlfn.iferror(CM74/CB74,0)</f>
        <v>#NAME?</v>
      </c>
      <c r="CN82" s="34" t="e">
        <f aca="false">_xlfn.iferror(CN74/CC74,0)</f>
        <v>#NAME?</v>
      </c>
      <c r="CO82" s="34" t="e">
        <f aca="false">_xlfn.iferror(CO74/CD74,0)</f>
        <v>#NAME?</v>
      </c>
      <c r="CP82" s="34" t="e">
        <f aca="false">_xlfn.iferror(CP74/CE74,0)</f>
        <v>#NAME?</v>
      </c>
      <c r="CQ82" s="34" t="e">
        <f aca="false">_xlfn.iferror(CQ74/CF74,0)</f>
        <v>#NAME?</v>
      </c>
      <c r="CR82" s="34" t="e">
        <f aca="false">_xlfn.iferror(CR74/CG74,0)</f>
        <v>#NAME?</v>
      </c>
      <c r="CS82" s="34" t="e">
        <f aca="false">_xlfn.iferror(CS74/CH74,0)</f>
        <v>#NAME?</v>
      </c>
      <c r="CT82" s="34" t="e">
        <f aca="false">_xlfn.iferror(CT74/CI74,0)</f>
        <v>#NAME?</v>
      </c>
    </row>
    <row r="83" customFormat="false" ht="23.25" hidden="false" customHeight="true" outlineLevel="0" collapsed="false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  <c r="BO83" s="35"/>
      <c r="BP83" s="35"/>
      <c r="BQ83" s="35"/>
      <c r="BR83" s="35"/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/>
      <c r="CD83" s="35"/>
      <c r="CE83" s="35"/>
      <c r="CF83" s="35"/>
      <c r="CG83" s="35"/>
      <c r="CH83" s="35"/>
      <c r="CI83" s="35"/>
      <c r="CJ83" s="35"/>
      <c r="CK83" s="35"/>
      <c r="CL83" s="35"/>
      <c r="CM83" s="35"/>
      <c r="CN83" s="35"/>
      <c r="CO83" s="35"/>
      <c r="CP83" s="35"/>
      <c r="CQ83" s="35"/>
      <c r="CR83" s="35"/>
      <c r="CS83" s="35"/>
      <c r="CT83" s="35"/>
    </row>
    <row r="84" customFormat="false" ht="15" hidden="false" customHeight="true" outlineLevel="0" collapsed="false">
      <c r="A84" s="11" t="str">
        <f aca="false">"Clientes ("&amp;B85&amp;")"</f>
        <v>Clientes (BRL)</v>
      </c>
      <c r="B84" s="36" t="s">
        <v>31</v>
      </c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</row>
    <row r="85" customFormat="false" ht="15" hidden="false" customHeight="true" outlineLevel="1" collapsed="false">
      <c r="A85" s="38" t="s">
        <v>65</v>
      </c>
      <c r="B85" s="39" t="s">
        <v>23</v>
      </c>
      <c r="C85" s="40"/>
      <c r="D85" s="40" t="e">
        <f aca="false">C93</f>
        <v>#NAME?</v>
      </c>
      <c r="E85" s="40" t="e">
        <f aca="false">D93</f>
        <v>#NAME?</v>
      </c>
      <c r="F85" s="40" t="e">
        <f aca="false">E93</f>
        <v>#NAME?</v>
      </c>
      <c r="G85" s="40" t="e">
        <f aca="false">F93</f>
        <v>#NAME?</v>
      </c>
      <c r="H85" s="40" t="e">
        <f aca="false">G93</f>
        <v>#NAME?</v>
      </c>
      <c r="I85" s="40" t="e">
        <f aca="false">H93</f>
        <v>#NAME?</v>
      </c>
      <c r="J85" s="40" t="e">
        <f aca="false">I93</f>
        <v>#NAME?</v>
      </c>
      <c r="K85" s="40" t="e">
        <f aca="false">J93</f>
        <v>#NAME?</v>
      </c>
      <c r="L85" s="40" t="e">
        <f aca="false">K93</f>
        <v>#NAME?</v>
      </c>
      <c r="M85" s="40" t="e">
        <f aca="false">L93</f>
        <v>#NAME?</v>
      </c>
      <c r="N85" s="40" t="e">
        <f aca="false">M93</f>
        <v>#NAME?</v>
      </c>
      <c r="O85" s="40" t="e">
        <f aca="false">N93</f>
        <v>#NAME?</v>
      </c>
      <c r="P85" s="40" t="e">
        <f aca="false">O93</f>
        <v>#NAME?</v>
      </c>
      <c r="Q85" s="40" t="e">
        <f aca="false">P93</f>
        <v>#NAME?</v>
      </c>
      <c r="R85" s="40" t="e">
        <f aca="false">Q93</f>
        <v>#NAME?</v>
      </c>
      <c r="S85" s="40" t="e">
        <f aca="false">R93</f>
        <v>#NAME?</v>
      </c>
      <c r="T85" s="40" t="e">
        <f aca="false">S93</f>
        <v>#NAME?</v>
      </c>
      <c r="U85" s="40" t="e">
        <f aca="false">T93</f>
        <v>#NAME?</v>
      </c>
      <c r="V85" s="40" t="e">
        <f aca="false">U93</f>
        <v>#NAME?</v>
      </c>
      <c r="W85" s="40" t="e">
        <f aca="false">V93</f>
        <v>#NAME?</v>
      </c>
      <c r="X85" s="40" t="e">
        <f aca="false">W93</f>
        <v>#NAME?</v>
      </c>
      <c r="Y85" s="40" t="e">
        <f aca="false">X93</f>
        <v>#NAME?</v>
      </c>
      <c r="Z85" s="40" t="e">
        <f aca="false">Y93</f>
        <v>#NAME?</v>
      </c>
      <c r="AA85" s="40" t="e">
        <f aca="false">Z93</f>
        <v>#NAME?</v>
      </c>
      <c r="AB85" s="40" t="e">
        <f aca="false">AA93</f>
        <v>#NAME?</v>
      </c>
      <c r="AC85" s="40" t="e">
        <f aca="false">AB93</f>
        <v>#NAME?</v>
      </c>
      <c r="AD85" s="40" t="e">
        <f aca="false">AC93</f>
        <v>#NAME?</v>
      </c>
      <c r="AE85" s="40" t="e">
        <f aca="false">AD93</f>
        <v>#NAME?</v>
      </c>
      <c r="AF85" s="40" t="e">
        <f aca="false">AE93</f>
        <v>#NAME?</v>
      </c>
      <c r="AG85" s="40" t="e">
        <f aca="false">AF93</f>
        <v>#NAME?</v>
      </c>
      <c r="AH85" s="40" t="e">
        <f aca="false">AG93</f>
        <v>#NAME?</v>
      </c>
      <c r="AI85" s="40" t="e">
        <f aca="false">AH93</f>
        <v>#NAME?</v>
      </c>
      <c r="AJ85" s="40" t="e">
        <f aca="false">AI93</f>
        <v>#NAME?</v>
      </c>
      <c r="AK85" s="40" t="e">
        <f aca="false">AJ93</f>
        <v>#NAME?</v>
      </c>
      <c r="AL85" s="40" t="e">
        <f aca="false">AK93</f>
        <v>#NAME?</v>
      </c>
      <c r="AM85" s="40" t="e">
        <f aca="false">AL93</f>
        <v>#NAME?</v>
      </c>
      <c r="AN85" s="40" t="e">
        <f aca="false">AM93</f>
        <v>#NAME?</v>
      </c>
      <c r="AO85" s="40" t="e">
        <f aca="false">AN93</f>
        <v>#NAME?</v>
      </c>
      <c r="AP85" s="40" t="e">
        <f aca="false">AO93</f>
        <v>#NAME?</v>
      </c>
      <c r="AQ85" s="40" t="e">
        <f aca="false">AP93</f>
        <v>#NAME?</v>
      </c>
      <c r="AR85" s="40" t="e">
        <f aca="false">AQ93</f>
        <v>#NAME?</v>
      </c>
      <c r="AS85" s="40" t="e">
        <f aca="false">AR93</f>
        <v>#NAME?</v>
      </c>
      <c r="AT85" s="40" t="e">
        <f aca="false">AS93</f>
        <v>#NAME?</v>
      </c>
      <c r="AU85" s="40" t="e">
        <f aca="false">AT93</f>
        <v>#NAME?</v>
      </c>
      <c r="AV85" s="40" t="e">
        <f aca="false">AU93</f>
        <v>#NAME?</v>
      </c>
      <c r="AW85" s="40" t="e">
        <f aca="false">AV93</f>
        <v>#NAME?</v>
      </c>
      <c r="AX85" s="40" t="e">
        <f aca="false">AW93</f>
        <v>#NAME?</v>
      </c>
      <c r="AY85" s="40" t="e">
        <f aca="false">AX93</f>
        <v>#NAME?</v>
      </c>
      <c r="AZ85" s="40" t="e">
        <f aca="false">AY93</f>
        <v>#NAME?</v>
      </c>
      <c r="BA85" s="40" t="e">
        <f aca="false">AZ93</f>
        <v>#NAME?</v>
      </c>
      <c r="BB85" s="40" t="e">
        <f aca="false">BA93</f>
        <v>#NAME?</v>
      </c>
      <c r="BC85" s="40" t="e">
        <f aca="false">BB93</f>
        <v>#NAME?</v>
      </c>
      <c r="BD85" s="40" t="e">
        <f aca="false">BC93</f>
        <v>#NAME?</v>
      </c>
      <c r="BE85" s="40" t="e">
        <f aca="false">BD93</f>
        <v>#NAME?</v>
      </c>
      <c r="BF85" s="40" t="e">
        <f aca="false">BE93</f>
        <v>#NAME?</v>
      </c>
      <c r="BG85" s="40" t="e">
        <f aca="false">BF93</f>
        <v>#NAME?</v>
      </c>
      <c r="BH85" s="40" t="e">
        <f aca="false">BG93</f>
        <v>#NAME?</v>
      </c>
      <c r="BI85" s="40" t="e">
        <f aca="false">BH93</f>
        <v>#NAME?</v>
      </c>
      <c r="BJ85" s="40" t="e">
        <f aca="false">BI93</f>
        <v>#NAME?</v>
      </c>
      <c r="BK85" s="40" t="e">
        <f aca="false">BJ93</f>
        <v>#NAME?</v>
      </c>
      <c r="BL85" s="40" t="e">
        <f aca="false">BK93</f>
        <v>#NAME?</v>
      </c>
      <c r="BM85" s="40" t="e">
        <f aca="false">BL93</f>
        <v>#NAME?</v>
      </c>
      <c r="BN85" s="40" t="e">
        <f aca="false">BM93</f>
        <v>#NAME?</v>
      </c>
      <c r="BO85" s="40" t="e">
        <f aca="false">BN93</f>
        <v>#NAME?</v>
      </c>
      <c r="BP85" s="40" t="e">
        <f aca="false">BO93</f>
        <v>#NAME?</v>
      </c>
      <c r="BQ85" s="40" t="e">
        <f aca="false">BP93</f>
        <v>#NAME?</v>
      </c>
      <c r="BR85" s="40" t="e">
        <f aca="false">BQ93</f>
        <v>#NAME?</v>
      </c>
      <c r="BS85" s="40" t="e">
        <f aca="false">BR93</f>
        <v>#NAME?</v>
      </c>
      <c r="BT85" s="40" t="e">
        <f aca="false">BS93</f>
        <v>#NAME?</v>
      </c>
      <c r="BU85" s="40" t="e">
        <f aca="false">BT93</f>
        <v>#NAME?</v>
      </c>
      <c r="BV85" s="40" t="e">
        <f aca="false">BU93</f>
        <v>#NAME?</v>
      </c>
      <c r="BW85" s="40" t="e">
        <f aca="false">BV93</f>
        <v>#NAME?</v>
      </c>
      <c r="BX85" s="40" t="e">
        <f aca="false">BW93</f>
        <v>#NAME?</v>
      </c>
      <c r="BY85" s="40" t="e">
        <f aca="false">BX93</f>
        <v>#NAME?</v>
      </c>
      <c r="BZ85" s="40" t="e">
        <f aca="false">BY93</f>
        <v>#NAME?</v>
      </c>
      <c r="CA85" s="40" t="e">
        <f aca="false">BZ93</f>
        <v>#NAME?</v>
      </c>
      <c r="CB85" s="40" t="e">
        <f aca="false">CA93</f>
        <v>#NAME?</v>
      </c>
      <c r="CC85" s="40" t="e">
        <f aca="false">CB93</f>
        <v>#NAME?</v>
      </c>
      <c r="CD85" s="40" t="e">
        <f aca="false">CC93</f>
        <v>#NAME?</v>
      </c>
      <c r="CE85" s="40" t="e">
        <f aca="false">CD93</f>
        <v>#NAME?</v>
      </c>
      <c r="CF85" s="40" t="e">
        <f aca="false">CE93</f>
        <v>#NAME?</v>
      </c>
      <c r="CG85" s="40" t="e">
        <f aca="false">CF93</f>
        <v>#NAME?</v>
      </c>
      <c r="CH85" s="40" t="e">
        <f aca="false">CG93</f>
        <v>#NAME?</v>
      </c>
      <c r="CI85" s="40" t="e">
        <f aca="false">CH93</f>
        <v>#NAME?</v>
      </c>
      <c r="CJ85" s="40" t="e">
        <f aca="false">CI93</f>
        <v>#NAME?</v>
      </c>
      <c r="CK85" s="40" t="e">
        <f aca="false">CJ93</f>
        <v>#NAME?</v>
      </c>
      <c r="CL85" s="40" t="e">
        <f aca="false">CK93</f>
        <v>#NAME?</v>
      </c>
      <c r="CM85" s="40" t="e">
        <f aca="false">CL93</f>
        <v>#NAME?</v>
      </c>
      <c r="CN85" s="40" t="e">
        <f aca="false">CM93</f>
        <v>#NAME?</v>
      </c>
      <c r="CO85" s="40" t="e">
        <f aca="false">CN93</f>
        <v>#NAME?</v>
      </c>
      <c r="CP85" s="40" t="e">
        <f aca="false">CO93</f>
        <v>#NAME?</v>
      </c>
      <c r="CQ85" s="40" t="e">
        <f aca="false">CP93</f>
        <v>#NAME?</v>
      </c>
      <c r="CR85" s="40" t="e">
        <f aca="false">CQ93</f>
        <v>#NAME?</v>
      </c>
      <c r="CS85" s="40" t="e">
        <f aca="false">CR93</f>
        <v>#NAME?</v>
      </c>
      <c r="CT85" s="40" t="e">
        <f aca="false">CS93</f>
        <v>#NAME?</v>
      </c>
    </row>
    <row r="86" customFormat="false" ht="15" hidden="false" customHeight="true" outlineLevel="1" collapsed="false">
      <c r="A86" s="41" t="s">
        <v>33</v>
      </c>
      <c r="B86" s="41" t="s">
        <v>34</v>
      </c>
      <c r="C86" s="42" t="e">
        <f aca="false">_xlfn.countifs(Eventos!$D:$D,$B86,Eventos!$E:$E,$B85,Eventos!$F:$F,C$1)</f>
        <v>#NAME?</v>
      </c>
      <c r="D86" s="42" t="e">
        <f aca="false">_xlfn.countifs(Eventos!$D:$D,$B86,Eventos!$E:$E,$B85,Eventos!$F:$F,D$1)</f>
        <v>#NAME?</v>
      </c>
      <c r="E86" s="42" t="e">
        <f aca="false">_xlfn.countifs(Eventos!$D:$D,$B86,Eventos!$E:$E,$B85,Eventos!$F:$F,E$1)</f>
        <v>#NAME?</v>
      </c>
      <c r="F86" s="42" t="e">
        <f aca="false">_xlfn.countifs(Eventos!$D:$D,$B86,Eventos!$E:$E,$B85,Eventos!$F:$F,F$1)</f>
        <v>#NAME?</v>
      </c>
      <c r="G86" s="42" t="e">
        <f aca="false">_xlfn.countifs(Eventos!$D:$D,$B86,Eventos!$E:$E,$B85,Eventos!$F:$F,G$1)</f>
        <v>#NAME?</v>
      </c>
      <c r="H86" s="42" t="e">
        <f aca="false">_xlfn.countifs(Eventos!$D:$D,$B86,Eventos!$E:$E,$B85,Eventos!$F:$F,H$1)</f>
        <v>#NAME?</v>
      </c>
      <c r="I86" s="42" t="e">
        <f aca="false">_xlfn.countifs(Eventos!$D:$D,$B86,Eventos!$E:$E,$B85,Eventos!$F:$F,I$1)</f>
        <v>#NAME?</v>
      </c>
      <c r="J86" s="42" t="e">
        <f aca="false">_xlfn.countifs(Eventos!$D:$D,$B86,Eventos!$E:$E,$B85,Eventos!$F:$F,J$1)</f>
        <v>#NAME?</v>
      </c>
      <c r="K86" s="42" t="e">
        <f aca="false">_xlfn.countifs(Eventos!$D:$D,$B86,Eventos!$E:$E,$B85,Eventos!$F:$F,K$1)</f>
        <v>#NAME?</v>
      </c>
      <c r="L86" s="42" t="e">
        <f aca="false">_xlfn.countifs(Eventos!$D:$D,$B86,Eventos!$E:$E,$B85,Eventos!$F:$F,L$1)</f>
        <v>#NAME?</v>
      </c>
      <c r="M86" s="42" t="e">
        <f aca="false">_xlfn.countifs(Eventos!$D:$D,$B86,Eventos!$E:$E,$B85,Eventos!$F:$F,M$1)</f>
        <v>#NAME?</v>
      </c>
      <c r="N86" s="42" t="e">
        <f aca="false">_xlfn.countifs(Eventos!$D:$D,$B86,Eventos!$E:$E,$B85,Eventos!$F:$F,N$1)</f>
        <v>#NAME?</v>
      </c>
      <c r="O86" s="42" t="e">
        <f aca="false">_xlfn.countifs(Eventos!$D:$D,$B86,Eventos!$E:$E,$B85,Eventos!$F:$F,O$1)</f>
        <v>#NAME?</v>
      </c>
      <c r="P86" s="42" t="e">
        <f aca="false">_xlfn.countifs(Eventos!$D:$D,$B86,Eventos!$E:$E,$B85,Eventos!$F:$F,P$1)</f>
        <v>#NAME?</v>
      </c>
      <c r="Q86" s="42" t="e">
        <f aca="false">_xlfn.countifs(Eventos!$D:$D,$B86,Eventos!$E:$E,$B85,Eventos!$F:$F,Q$1)</f>
        <v>#NAME?</v>
      </c>
      <c r="R86" s="42" t="e">
        <f aca="false">_xlfn.countifs(Eventos!$D:$D,$B86,Eventos!$E:$E,$B85,Eventos!$F:$F,R$1)</f>
        <v>#NAME?</v>
      </c>
      <c r="S86" s="42" t="e">
        <f aca="false">_xlfn.countifs(Eventos!$D:$D,$B86,Eventos!$E:$E,$B85,Eventos!$F:$F,S$1)</f>
        <v>#NAME?</v>
      </c>
      <c r="T86" s="42" t="e">
        <f aca="false">_xlfn.countifs(Eventos!$D:$D,$B86,Eventos!$E:$E,$B85,Eventos!$F:$F,T$1)</f>
        <v>#NAME?</v>
      </c>
      <c r="U86" s="42" t="e">
        <f aca="false">_xlfn.countifs(Eventos!$D:$D,$B86,Eventos!$E:$E,$B85,Eventos!$F:$F,U$1)</f>
        <v>#NAME?</v>
      </c>
      <c r="V86" s="42" t="e">
        <f aca="false">_xlfn.countifs(Eventos!$D:$D,$B86,Eventos!$E:$E,$B85,Eventos!$F:$F,V$1)</f>
        <v>#NAME?</v>
      </c>
      <c r="W86" s="42" t="e">
        <f aca="false">_xlfn.countifs(Eventos!$D:$D,$B86,Eventos!$E:$E,$B85,Eventos!$F:$F,W$1)</f>
        <v>#NAME?</v>
      </c>
      <c r="X86" s="42" t="e">
        <f aca="false">_xlfn.countifs(Eventos!$D:$D,$B86,Eventos!$E:$E,$B85,Eventos!$F:$F,X$1)</f>
        <v>#NAME?</v>
      </c>
      <c r="Y86" s="42" t="e">
        <f aca="false">_xlfn.countifs(Eventos!$D:$D,$B86,Eventos!$E:$E,$B85,Eventos!$F:$F,Y$1)</f>
        <v>#NAME?</v>
      </c>
      <c r="Z86" s="42" t="e">
        <f aca="false">_xlfn.countifs(Eventos!$D:$D,$B86,Eventos!$E:$E,$B85,Eventos!$F:$F,Z$1)</f>
        <v>#NAME?</v>
      </c>
      <c r="AA86" s="42" t="e">
        <f aca="false">_xlfn.countifs(Eventos!$D:$D,$B86,Eventos!$E:$E,$B85,Eventos!$F:$F,AA$1)</f>
        <v>#NAME?</v>
      </c>
      <c r="AB86" s="42" t="e">
        <f aca="false">_xlfn.countifs(Eventos!$D:$D,$B86,Eventos!$E:$E,$B85,Eventos!$F:$F,AB$1)</f>
        <v>#NAME?</v>
      </c>
      <c r="AC86" s="42" t="e">
        <f aca="false">_xlfn.countifs(Eventos!$D:$D,$B86,Eventos!$E:$E,$B85,Eventos!$F:$F,AC$1)</f>
        <v>#NAME?</v>
      </c>
      <c r="AD86" s="42" t="e">
        <f aca="false">_xlfn.countifs(Eventos!$D:$D,$B86,Eventos!$E:$E,$B85,Eventos!$F:$F,AD$1)</f>
        <v>#NAME?</v>
      </c>
      <c r="AE86" s="42" t="e">
        <f aca="false">_xlfn.countifs(Eventos!$D:$D,$B86,Eventos!$E:$E,$B85,Eventos!$F:$F,AE$1)</f>
        <v>#NAME?</v>
      </c>
      <c r="AF86" s="42" t="e">
        <f aca="false">_xlfn.countifs(Eventos!$D:$D,$B86,Eventos!$E:$E,$B85,Eventos!$F:$F,AF$1)</f>
        <v>#NAME?</v>
      </c>
      <c r="AG86" s="42" t="e">
        <f aca="false">_xlfn.countifs(Eventos!$D:$D,$B86,Eventos!$E:$E,$B85,Eventos!$F:$F,AG$1)</f>
        <v>#NAME?</v>
      </c>
      <c r="AH86" s="42" t="e">
        <f aca="false">_xlfn.countifs(Eventos!$D:$D,$B86,Eventos!$E:$E,$B85,Eventos!$F:$F,AH$1)</f>
        <v>#NAME?</v>
      </c>
      <c r="AI86" s="42" t="e">
        <f aca="false">_xlfn.countifs(Eventos!$D:$D,$B86,Eventos!$E:$E,$B85,Eventos!$F:$F,AI$1)</f>
        <v>#NAME?</v>
      </c>
      <c r="AJ86" s="42" t="e">
        <f aca="false">_xlfn.countifs(Eventos!$D:$D,$B86,Eventos!$E:$E,$B85,Eventos!$F:$F,AJ$1)</f>
        <v>#NAME?</v>
      </c>
      <c r="AK86" s="42" t="e">
        <f aca="false">_xlfn.countifs(Eventos!$D:$D,$B86,Eventos!$E:$E,$B85,Eventos!$F:$F,AK$1)</f>
        <v>#NAME?</v>
      </c>
      <c r="AL86" s="42" t="e">
        <f aca="false">_xlfn.countifs(Eventos!$D:$D,$B86,Eventos!$E:$E,$B85,Eventos!$F:$F,AL$1)</f>
        <v>#NAME?</v>
      </c>
      <c r="AM86" s="42" t="e">
        <f aca="false">_xlfn.countifs(Eventos!$D:$D,$B86,Eventos!$E:$E,$B85,Eventos!$F:$F,AM$1)</f>
        <v>#NAME?</v>
      </c>
      <c r="AN86" s="42" t="e">
        <f aca="false">_xlfn.countifs(Eventos!$D:$D,$B86,Eventos!$E:$E,$B85,Eventos!$F:$F,AN$1)</f>
        <v>#NAME?</v>
      </c>
      <c r="AO86" s="42" t="e">
        <f aca="false">_xlfn.countifs(Eventos!$D:$D,$B86,Eventos!$E:$E,$B85,Eventos!$F:$F,AO$1)</f>
        <v>#NAME?</v>
      </c>
      <c r="AP86" s="42" t="e">
        <f aca="false">_xlfn.countifs(Eventos!$D:$D,$B86,Eventos!$E:$E,$B85,Eventos!$F:$F,AP$1)</f>
        <v>#NAME?</v>
      </c>
      <c r="AQ86" s="42" t="e">
        <f aca="false">_xlfn.countifs(Eventos!$D:$D,$B86,Eventos!$E:$E,$B85,Eventos!$F:$F,AQ$1)</f>
        <v>#NAME?</v>
      </c>
      <c r="AR86" s="42" t="e">
        <f aca="false">_xlfn.countifs(Eventos!$D:$D,$B86,Eventos!$E:$E,$B85,Eventos!$F:$F,AR$1)</f>
        <v>#NAME?</v>
      </c>
      <c r="AS86" s="42" t="e">
        <f aca="false">_xlfn.countifs(Eventos!$D:$D,$B86,Eventos!$E:$E,$B85,Eventos!$F:$F,AS$1)</f>
        <v>#NAME?</v>
      </c>
      <c r="AT86" s="42" t="e">
        <f aca="false">_xlfn.countifs(Eventos!$D:$D,$B86,Eventos!$E:$E,$B85,Eventos!$F:$F,AT$1)</f>
        <v>#NAME?</v>
      </c>
      <c r="AU86" s="42" t="e">
        <f aca="false">_xlfn.countifs(Eventos!$D:$D,$B86,Eventos!$E:$E,$B85,Eventos!$F:$F,AU$1)</f>
        <v>#NAME?</v>
      </c>
      <c r="AV86" s="42" t="e">
        <f aca="false">_xlfn.countifs(Eventos!$D:$D,$B86,Eventos!$E:$E,$B85,Eventos!$F:$F,AV$1)</f>
        <v>#NAME?</v>
      </c>
      <c r="AW86" s="42" t="e">
        <f aca="false">_xlfn.countifs(Eventos!$D:$D,$B86,Eventos!$E:$E,$B85,Eventos!$F:$F,AW$1)</f>
        <v>#NAME?</v>
      </c>
      <c r="AX86" s="42" t="e">
        <f aca="false">_xlfn.countifs(Eventos!$D:$D,$B86,Eventos!$E:$E,$B85,Eventos!$F:$F,AX$1)</f>
        <v>#NAME?</v>
      </c>
      <c r="AY86" s="42" t="e">
        <f aca="false">_xlfn.countifs(Eventos!$D:$D,$B86,Eventos!$E:$E,$B85,Eventos!$F:$F,AY$1)</f>
        <v>#NAME?</v>
      </c>
      <c r="AZ86" s="42" t="e">
        <f aca="false">_xlfn.countifs(Eventos!$D:$D,$B86,Eventos!$E:$E,$B85,Eventos!$F:$F,AZ$1)</f>
        <v>#NAME?</v>
      </c>
      <c r="BA86" s="42" t="e">
        <f aca="false">_xlfn.countifs(Eventos!$D:$D,$B86,Eventos!$E:$E,$B85,Eventos!$F:$F,BA$1)</f>
        <v>#NAME?</v>
      </c>
      <c r="BB86" s="42" t="e">
        <f aca="false">_xlfn.countifs(Eventos!$D:$D,$B86,Eventos!$E:$E,$B85,Eventos!$F:$F,BB$1)</f>
        <v>#NAME?</v>
      </c>
      <c r="BC86" s="42" t="e">
        <f aca="false">_xlfn.countifs(Eventos!$D:$D,$B86,Eventos!$E:$E,$B85,Eventos!$F:$F,BC$1)</f>
        <v>#NAME?</v>
      </c>
      <c r="BD86" s="42" t="e">
        <f aca="false">_xlfn.countifs(Eventos!$D:$D,$B86,Eventos!$E:$E,$B85,Eventos!$F:$F,BD$1)</f>
        <v>#NAME?</v>
      </c>
      <c r="BE86" s="42" t="e">
        <f aca="false">_xlfn.countifs(Eventos!$D:$D,$B86,Eventos!$E:$E,$B85,Eventos!$F:$F,BE$1)</f>
        <v>#NAME?</v>
      </c>
      <c r="BF86" s="42" t="e">
        <f aca="false">_xlfn.countifs(Eventos!$D:$D,$B86,Eventos!$E:$E,$B85,Eventos!$F:$F,BF$1)</f>
        <v>#NAME?</v>
      </c>
      <c r="BG86" s="42" t="e">
        <f aca="false">_xlfn.countifs(Eventos!$D:$D,$B86,Eventos!$E:$E,$B85,Eventos!$F:$F,BG$1)</f>
        <v>#NAME?</v>
      </c>
      <c r="BH86" s="42" t="e">
        <f aca="false">_xlfn.countifs(Eventos!$D:$D,$B86,Eventos!$E:$E,$B85,Eventos!$F:$F,BH$1)</f>
        <v>#NAME?</v>
      </c>
      <c r="BI86" s="42" t="e">
        <f aca="false">_xlfn.countifs(Eventos!$D:$D,$B86,Eventos!$E:$E,$B85,Eventos!$F:$F,BI$1)</f>
        <v>#NAME?</v>
      </c>
      <c r="BJ86" s="42" t="e">
        <f aca="false">_xlfn.countifs(Eventos!$D:$D,$B86,Eventos!$E:$E,$B85,Eventos!$F:$F,BJ$1)</f>
        <v>#NAME?</v>
      </c>
      <c r="BK86" s="42" t="e">
        <f aca="false">_xlfn.countifs(Eventos!$D:$D,$B86,Eventos!$E:$E,$B85,Eventos!$F:$F,BK$1)</f>
        <v>#NAME?</v>
      </c>
      <c r="BL86" s="42" t="e">
        <f aca="false">_xlfn.countifs(Eventos!$D:$D,$B86,Eventos!$E:$E,$B85,Eventos!$F:$F,BL$1)</f>
        <v>#NAME?</v>
      </c>
      <c r="BM86" s="42" t="e">
        <f aca="false">_xlfn.countifs(Eventos!$D:$D,$B86,Eventos!$E:$E,$B85,Eventos!$F:$F,BM$1)</f>
        <v>#NAME?</v>
      </c>
      <c r="BN86" s="42" t="e">
        <f aca="false">_xlfn.countifs(Eventos!$D:$D,$B86,Eventos!$E:$E,$B85,Eventos!$F:$F,BN$1)</f>
        <v>#NAME?</v>
      </c>
      <c r="BO86" s="42" t="e">
        <f aca="false">_xlfn.countifs(Eventos!$D:$D,$B86,Eventos!$E:$E,$B85,Eventos!$F:$F,BO$1)</f>
        <v>#NAME?</v>
      </c>
      <c r="BP86" s="42" t="e">
        <f aca="false">_xlfn.countifs(Eventos!$D:$D,$B86,Eventos!$E:$E,$B85,Eventos!$F:$F,BP$1)</f>
        <v>#NAME?</v>
      </c>
      <c r="BQ86" s="42" t="e">
        <f aca="false">_xlfn.countifs(Eventos!$D:$D,$B86,Eventos!$E:$E,$B85,Eventos!$F:$F,BQ$1)</f>
        <v>#NAME?</v>
      </c>
      <c r="BR86" s="42" t="e">
        <f aca="false">_xlfn.countifs(Eventos!$D:$D,$B86,Eventos!$E:$E,$B85,Eventos!$F:$F,BR$1)</f>
        <v>#NAME?</v>
      </c>
      <c r="BS86" s="42" t="e">
        <f aca="false">_xlfn.countifs(Eventos!$D:$D,$B86,Eventos!$E:$E,$B85,Eventos!$F:$F,BS$1)</f>
        <v>#NAME?</v>
      </c>
      <c r="BT86" s="42" t="e">
        <f aca="false">_xlfn.countifs(Eventos!$D:$D,$B86,Eventos!$E:$E,$B85,Eventos!$F:$F,BT$1)</f>
        <v>#NAME?</v>
      </c>
      <c r="BU86" s="42" t="e">
        <f aca="false">_xlfn.countifs(Eventos!$D:$D,$B86,Eventos!$E:$E,$B85,Eventos!$F:$F,BU$1)</f>
        <v>#NAME?</v>
      </c>
      <c r="BV86" s="42" t="e">
        <f aca="false">_xlfn.countifs(Eventos!$D:$D,$B86,Eventos!$E:$E,$B85,Eventos!$F:$F,BV$1)</f>
        <v>#NAME?</v>
      </c>
      <c r="BW86" s="42" t="e">
        <f aca="false">_xlfn.countifs(Eventos!$D:$D,$B86,Eventos!$E:$E,$B85,Eventos!$F:$F,BW$1)</f>
        <v>#NAME?</v>
      </c>
      <c r="BX86" s="42" t="e">
        <f aca="false">_xlfn.countifs(Eventos!$D:$D,$B86,Eventos!$E:$E,$B85,Eventos!$F:$F,BX$1)</f>
        <v>#NAME?</v>
      </c>
      <c r="BY86" s="42" t="e">
        <f aca="false">_xlfn.countifs(Eventos!$D:$D,$B86,Eventos!$E:$E,$B85,Eventos!$F:$F,BY$1)</f>
        <v>#NAME?</v>
      </c>
      <c r="BZ86" s="42" t="e">
        <f aca="false">_xlfn.countifs(Eventos!$D:$D,$B86,Eventos!$E:$E,$B85,Eventos!$F:$F,BZ$1)</f>
        <v>#NAME?</v>
      </c>
      <c r="CA86" s="42" t="e">
        <f aca="false">_xlfn.countifs(Eventos!$D:$D,$B86,Eventos!$E:$E,$B85,Eventos!$F:$F,CA$1)</f>
        <v>#NAME?</v>
      </c>
      <c r="CB86" s="42" t="e">
        <f aca="false">_xlfn.countifs(Eventos!$D:$D,$B86,Eventos!$E:$E,$B85,Eventos!$F:$F,CB$1)</f>
        <v>#NAME?</v>
      </c>
      <c r="CC86" s="42" t="e">
        <f aca="false">_xlfn.countifs(Eventos!$D:$D,$B86,Eventos!$E:$E,$B85,Eventos!$F:$F,CC$1)</f>
        <v>#NAME?</v>
      </c>
      <c r="CD86" s="42" t="e">
        <f aca="false">_xlfn.countifs(Eventos!$D:$D,$B86,Eventos!$E:$E,$B85,Eventos!$F:$F,CD$1)</f>
        <v>#NAME?</v>
      </c>
      <c r="CE86" s="42" t="e">
        <f aca="false">_xlfn.countifs(Eventos!$D:$D,$B86,Eventos!$E:$E,$B85,Eventos!$F:$F,CE$1)</f>
        <v>#NAME?</v>
      </c>
      <c r="CF86" s="42" t="e">
        <f aca="false">_xlfn.countifs(Eventos!$D:$D,$B86,Eventos!$E:$E,$B85,Eventos!$F:$F,CF$1)</f>
        <v>#NAME?</v>
      </c>
      <c r="CG86" s="42" t="e">
        <f aca="false">_xlfn.countifs(Eventos!$D:$D,$B86,Eventos!$E:$E,$B85,Eventos!$F:$F,CG$1)</f>
        <v>#NAME?</v>
      </c>
      <c r="CH86" s="42" t="e">
        <f aca="false">_xlfn.countifs(Eventos!$D:$D,$B86,Eventos!$E:$E,$B85,Eventos!$F:$F,CH$1)</f>
        <v>#NAME?</v>
      </c>
      <c r="CI86" s="42" t="e">
        <f aca="false">_xlfn.countifs(Eventos!$D:$D,$B86,Eventos!$E:$E,$B85,Eventos!$F:$F,CI$1)</f>
        <v>#NAME?</v>
      </c>
      <c r="CJ86" s="42" t="e">
        <f aca="false">_xlfn.countifs(Eventos!$D:$D,$B86,Eventos!$E:$E,$B85,Eventos!$F:$F,CJ$1)</f>
        <v>#NAME?</v>
      </c>
      <c r="CK86" s="42" t="e">
        <f aca="false">_xlfn.countifs(Eventos!$D:$D,$B86,Eventos!$E:$E,$B85,Eventos!$F:$F,CK$1)</f>
        <v>#NAME?</v>
      </c>
      <c r="CL86" s="42" t="e">
        <f aca="false">_xlfn.countifs(Eventos!$D:$D,$B86,Eventos!$E:$E,$B85,Eventos!$F:$F,CL$1)</f>
        <v>#NAME?</v>
      </c>
      <c r="CM86" s="42" t="e">
        <f aca="false">_xlfn.countifs(Eventos!$D:$D,$B86,Eventos!$E:$E,$B85,Eventos!$F:$F,CM$1)</f>
        <v>#NAME?</v>
      </c>
      <c r="CN86" s="42" t="e">
        <f aca="false">_xlfn.countifs(Eventos!$D:$D,$B86,Eventos!$E:$E,$B85,Eventos!$F:$F,CN$1)</f>
        <v>#NAME?</v>
      </c>
      <c r="CO86" s="42" t="e">
        <f aca="false">_xlfn.countifs(Eventos!$D:$D,$B86,Eventos!$E:$E,$B85,Eventos!$F:$F,CO$1)</f>
        <v>#NAME?</v>
      </c>
      <c r="CP86" s="42" t="e">
        <f aca="false">_xlfn.countifs(Eventos!$D:$D,$B86,Eventos!$E:$E,$B85,Eventos!$F:$F,CP$1)</f>
        <v>#NAME?</v>
      </c>
      <c r="CQ86" s="42" t="e">
        <f aca="false">_xlfn.countifs(Eventos!$D:$D,$B86,Eventos!$E:$E,$B85,Eventos!$F:$F,CQ$1)</f>
        <v>#NAME?</v>
      </c>
      <c r="CR86" s="42" t="e">
        <f aca="false">_xlfn.countifs(Eventos!$D:$D,$B86,Eventos!$E:$E,$B85,Eventos!$F:$F,CR$1)</f>
        <v>#NAME?</v>
      </c>
      <c r="CS86" s="42" t="e">
        <f aca="false">_xlfn.countifs(Eventos!$D:$D,$B86,Eventos!$E:$E,$B85,Eventos!$F:$F,CS$1)</f>
        <v>#NAME?</v>
      </c>
      <c r="CT86" s="42" t="e">
        <f aca="false">_xlfn.countifs(Eventos!$D:$D,$B86,Eventos!$E:$E,$B85,Eventos!$F:$F,CT$1)</f>
        <v>#NAME?</v>
      </c>
    </row>
    <row r="87" customFormat="false" ht="15" hidden="false" customHeight="true" outlineLevel="1" collapsed="false">
      <c r="A87" s="63" t="s">
        <v>35</v>
      </c>
      <c r="B87" s="63" t="s">
        <v>36</v>
      </c>
      <c r="C87" s="64" t="e">
        <f aca="false">_xlfn.countifs(Eventos!$D:$D,$B87,Eventos!$E:$E,$B85,Eventos!$F:$F,C$1)</f>
        <v>#NAME?</v>
      </c>
      <c r="D87" s="64" t="e">
        <f aca="false">_xlfn.countifs(Eventos!$D:$D,$B87,Eventos!$E:$E,$B85,Eventos!$F:$F,D$1)</f>
        <v>#NAME?</v>
      </c>
      <c r="E87" s="64" t="e">
        <f aca="false">_xlfn.countifs(Eventos!$D:$D,$B87,Eventos!$E:$E,$B85,Eventos!$F:$F,E$1)</f>
        <v>#NAME?</v>
      </c>
      <c r="F87" s="64" t="e">
        <f aca="false">_xlfn.countifs(Eventos!$D:$D,$B87,Eventos!$E:$E,$B85,Eventos!$F:$F,F$1)</f>
        <v>#NAME?</v>
      </c>
      <c r="G87" s="64" t="e">
        <f aca="false">_xlfn.countifs(Eventos!$D:$D,$B87,Eventos!$E:$E,$B85,Eventos!$F:$F,G$1)</f>
        <v>#NAME?</v>
      </c>
      <c r="H87" s="64" t="e">
        <f aca="false">_xlfn.countifs(Eventos!$D:$D,$B87,Eventos!$E:$E,$B85,Eventos!$F:$F,H$1)</f>
        <v>#NAME?</v>
      </c>
      <c r="I87" s="64" t="e">
        <f aca="false">_xlfn.countifs(Eventos!$D:$D,$B87,Eventos!$E:$E,$B85,Eventos!$F:$F,I$1)</f>
        <v>#NAME?</v>
      </c>
      <c r="J87" s="64" t="e">
        <f aca="false">_xlfn.countifs(Eventos!$D:$D,$B87,Eventos!$E:$E,$B85,Eventos!$F:$F,J$1)</f>
        <v>#NAME?</v>
      </c>
      <c r="K87" s="64" t="e">
        <f aca="false">_xlfn.countifs(Eventos!$D:$D,$B87,Eventos!$E:$E,$B85,Eventos!$F:$F,K$1)</f>
        <v>#NAME?</v>
      </c>
      <c r="L87" s="64" t="e">
        <f aca="false">_xlfn.countifs(Eventos!$D:$D,$B87,Eventos!$E:$E,$B85,Eventos!$F:$F,L$1)</f>
        <v>#NAME?</v>
      </c>
      <c r="M87" s="64" t="e">
        <f aca="false">_xlfn.countifs(Eventos!$D:$D,$B87,Eventos!$E:$E,$B85,Eventos!$F:$F,M$1)</f>
        <v>#NAME?</v>
      </c>
      <c r="N87" s="64" t="e">
        <f aca="false">_xlfn.countifs(Eventos!$D:$D,$B87,Eventos!$E:$E,$B85,Eventos!$F:$F,N$1)</f>
        <v>#NAME?</v>
      </c>
      <c r="O87" s="64" t="e">
        <f aca="false">_xlfn.countifs(Eventos!$D:$D,$B87,Eventos!$E:$E,$B85,Eventos!$F:$F,O$1)</f>
        <v>#NAME?</v>
      </c>
      <c r="P87" s="64" t="e">
        <f aca="false">_xlfn.countifs(Eventos!$D:$D,$B87,Eventos!$E:$E,$B85,Eventos!$F:$F,P$1)</f>
        <v>#NAME?</v>
      </c>
      <c r="Q87" s="64" t="e">
        <f aca="false">_xlfn.countifs(Eventos!$D:$D,$B87,Eventos!$E:$E,$B85,Eventos!$F:$F,Q$1)</f>
        <v>#NAME?</v>
      </c>
      <c r="R87" s="64" t="e">
        <f aca="false">_xlfn.countifs(Eventos!$D:$D,$B87,Eventos!$E:$E,$B85,Eventos!$F:$F,R$1)</f>
        <v>#NAME?</v>
      </c>
      <c r="S87" s="64" t="e">
        <f aca="false">_xlfn.countifs(Eventos!$D:$D,$B87,Eventos!$E:$E,$B85,Eventos!$F:$F,S$1)</f>
        <v>#NAME?</v>
      </c>
      <c r="T87" s="64" t="e">
        <f aca="false">_xlfn.countifs(Eventos!$D:$D,$B87,Eventos!$E:$E,$B85,Eventos!$F:$F,T$1)</f>
        <v>#NAME?</v>
      </c>
      <c r="U87" s="64" t="e">
        <f aca="false">_xlfn.countifs(Eventos!$D:$D,$B87,Eventos!$E:$E,$B85,Eventos!$F:$F,U$1)</f>
        <v>#NAME?</v>
      </c>
      <c r="V87" s="64" t="e">
        <f aca="false">_xlfn.countifs(Eventos!$D:$D,$B87,Eventos!$E:$E,$B85,Eventos!$F:$F,V$1)</f>
        <v>#NAME?</v>
      </c>
      <c r="W87" s="64" t="e">
        <f aca="false">_xlfn.countifs(Eventos!$D:$D,$B87,Eventos!$E:$E,$B85,Eventos!$F:$F,W$1)</f>
        <v>#NAME?</v>
      </c>
      <c r="X87" s="64" t="e">
        <f aca="false">_xlfn.countifs(Eventos!$D:$D,$B87,Eventos!$E:$E,$B85,Eventos!$F:$F,X$1)</f>
        <v>#NAME?</v>
      </c>
      <c r="Y87" s="64" t="e">
        <f aca="false">_xlfn.countifs(Eventos!$D:$D,$B87,Eventos!$E:$E,$B85,Eventos!$F:$F,Y$1)</f>
        <v>#NAME?</v>
      </c>
      <c r="Z87" s="64" t="e">
        <f aca="false">_xlfn.countifs(Eventos!$D:$D,$B87,Eventos!$E:$E,$B85,Eventos!$F:$F,Z$1)</f>
        <v>#NAME?</v>
      </c>
      <c r="AA87" s="64" t="e">
        <f aca="false">_xlfn.countifs(Eventos!$D:$D,$B87,Eventos!$E:$E,$B85,Eventos!$F:$F,AA$1)</f>
        <v>#NAME?</v>
      </c>
      <c r="AB87" s="64" t="e">
        <f aca="false">_xlfn.countifs(Eventos!$D:$D,$B87,Eventos!$E:$E,$B85,Eventos!$F:$F,AB$1)</f>
        <v>#NAME?</v>
      </c>
      <c r="AC87" s="64" t="e">
        <f aca="false">_xlfn.countifs(Eventos!$D:$D,$B87,Eventos!$E:$E,$B85,Eventos!$F:$F,AC$1)</f>
        <v>#NAME?</v>
      </c>
      <c r="AD87" s="64" t="e">
        <f aca="false">_xlfn.countifs(Eventos!$D:$D,$B87,Eventos!$E:$E,$B85,Eventos!$F:$F,AD$1)</f>
        <v>#NAME?</v>
      </c>
      <c r="AE87" s="64" t="e">
        <f aca="false">_xlfn.countifs(Eventos!$D:$D,$B87,Eventos!$E:$E,$B85,Eventos!$F:$F,AE$1)</f>
        <v>#NAME?</v>
      </c>
      <c r="AF87" s="64" t="e">
        <f aca="false">_xlfn.countifs(Eventos!$D:$D,$B87,Eventos!$E:$E,$B85,Eventos!$F:$F,AF$1)</f>
        <v>#NAME?</v>
      </c>
      <c r="AG87" s="64" t="e">
        <f aca="false">_xlfn.countifs(Eventos!$D:$D,$B87,Eventos!$E:$E,$B85,Eventos!$F:$F,AG$1)</f>
        <v>#NAME?</v>
      </c>
      <c r="AH87" s="64" t="e">
        <f aca="false">_xlfn.countifs(Eventos!$D:$D,$B87,Eventos!$E:$E,$B85,Eventos!$F:$F,AH$1)</f>
        <v>#NAME?</v>
      </c>
      <c r="AI87" s="64" t="e">
        <f aca="false">_xlfn.countifs(Eventos!$D:$D,$B87,Eventos!$E:$E,$B85,Eventos!$F:$F,AI$1)</f>
        <v>#NAME?</v>
      </c>
      <c r="AJ87" s="64" t="e">
        <f aca="false">_xlfn.countifs(Eventos!$D:$D,$B87,Eventos!$E:$E,$B85,Eventos!$F:$F,AJ$1)</f>
        <v>#NAME?</v>
      </c>
      <c r="AK87" s="64" t="e">
        <f aca="false">_xlfn.countifs(Eventos!$D:$D,$B87,Eventos!$E:$E,$B85,Eventos!$F:$F,AK$1)</f>
        <v>#NAME?</v>
      </c>
      <c r="AL87" s="64" t="e">
        <f aca="false">_xlfn.countifs(Eventos!$D:$D,$B87,Eventos!$E:$E,$B85,Eventos!$F:$F,AL$1)</f>
        <v>#NAME?</v>
      </c>
      <c r="AM87" s="64" t="e">
        <f aca="false">_xlfn.countifs(Eventos!$D:$D,$B87,Eventos!$E:$E,$B85,Eventos!$F:$F,AM$1)</f>
        <v>#NAME?</v>
      </c>
      <c r="AN87" s="64" t="e">
        <f aca="false">_xlfn.countifs(Eventos!$D:$D,$B87,Eventos!$E:$E,$B85,Eventos!$F:$F,AN$1)</f>
        <v>#NAME?</v>
      </c>
      <c r="AO87" s="64" t="e">
        <f aca="false">_xlfn.countifs(Eventos!$D:$D,$B87,Eventos!$E:$E,$B85,Eventos!$F:$F,AO$1)</f>
        <v>#NAME?</v>
      </c>
      <c r="AP87" s="64" t="e">
        <f aca="false">_xlfn.countifs(Eventos!$D:$D,$B87,Eventos!$E:$E,$B85,Eventos!$F:$F,AP$1)</f>
        <v>#NAME?</v>
      </c>
      <c r="AQ87" s="64" t="e">
        <f aca="false">_xlfn.countifs(Eventos!$D:$D,$B87,Eventos!$E:$E,$B85,Eventos!$F:$F,AQ$1)</f>
        <v>#NAME?</v>
      </c>
      <c r="AR87" s="64" t="e">
        <f aca="false">_xlfn.countifs(Eventos!$D:$D,$B87,Eventos!$E:$E,$B85,Eventos!$F:$F,AR$1)</f>
        <v>#NAME?</v>
      </c>
      <c r="AS87" s="64" t="e">
        <f aca="false">_xlfn.countifs(Eventos!$D:$D,$B87,Eventos!$E:$E,$B85,Eventos!$F:$F,AS$1)</f>
        <v>#NAME?</v>
      </c>
      <c r="AT87" s="64" t="e">
        <f aca="false">_xlfn.countifs(Eventos!$D:$D,$B87,Eventos!$E:$E,$B85,Eventos!$F:$F,AT$1)</f>
        <v>#NAME?</v>
      </c>
      <c r="AU87" s="64" t="e">
        <f aca="false">_xlfn.countifs(Eventos!$D:$D,$B87,Eventos!$E:$E,$B85,Eventos!$F:$F,AU$1)</f>
        <v>#NAME?</v>
      </c>
      <c r="AV87" s="64" t="e">
        <f aca="false">_xlfn.countifs(Eventos!$D:$D,$B87,Eventos!$E:$E,$B85,Eventos!$F:$F,AV$1)</f>
        <v>#NAME?</v>
      </c>
      <c r="AW87" s="64" t="e">
        <f aca="false">_xlfn.countifs(Eventos!$D:$D,$B87,Eventos!$E:$E,$B85,Eventos!$F:$F,AW$1)</f>
        <v>#NAME?</v>
      </c>
      <c r="AX87" s="64" t="e">
        <f aca="false">_xlfn.countifs(Eventos!$D:$D,$B87,Eventos!$E:$E,$B85,Eventos!$F:$F,AX$1)</f>
        <v>#NAME?</v>
      </c>
      <c r="AY87" s="64" t="e">
        <f aca="false">_xlfn.countifs(Eventos!$D:$D,$B87,Eventos!$E:$E,$B85,Eventos!$F:$F,AY$1)</f>
        <v>#NAME?</v>
      </c>
      <c r="AZ87" s="64" t="e">
        <f aca="false">_xlfn.countifs(Eventos!$D:$D,$B87,Eventos!$E:$E,$B85,Eventos!$F:$F,AZ$1)</f>
        <v>#NAME?</v>
      </c>
      <c r="BA87" s="64" t="e">
        <f aca="false">_xlfn.countifs(Eventos!$D:$D,$B87,Eventos!$E:$E,$B85,Eventos!$F:$F,BA$1)</f>
        <v>#NAME?</v>
      </c>
      <c r="BB87" s="64" t="e">
        <f aca="false">_xlfn.countifs(Eventos!$D:$D,$B87,Eventos!$E:$E,$B85,Eventos!$F:$F,BB$1)</f>
        <v>#NAME?</v>
      </c>
      <c r="BC87" s="64" t="e">
        <f aca="false">_xlfn.countifs(Eventos!$D:$D,$B87,Eventos!$E:$E,$B85,Eventos!$F:$F,BC$1)</f>
        <v>#NAME?</v>
      </c>
      <c r="BD87" s="64" t="e">
        <f aca="false">_xlfn.countifs(Eventos!$D:$D,$B87,Eventos!$E:$E,$B85,Eventos!$F:$F,BD$1)</f>
        <v>#NAME?</v>
      </c>
      <c r="BE87" s="64" t="e">
        <f aca="false">_xlfn.countifs(Eventos!$D:$D,$B87,Eventos!$E:$E,$B85,Eventos!$F:$F,BE$1)</f>
        <v>#NAME?</v>
      </c>
      <c r="BF87" s="64" t="e">
        <f aca="false">_xlfn.countifs(Eventos!$D:$D,$B87,Eventos!$E:$E,$B85,Eventos!$F:$F,BF$1)</f>
        <v>#NAME?</v>
      </c>
      <c r="BG87" s="64" t="e">
        <f aca="false">_xlfn.countifs(Eventos!$D:$D,$B87,Eventos!$E:$E,$B85,Eventos!$F:$F,BG$1)</f>
        <v>#NAME?</v>
      </c>
      <c r="BH87" s="64" t="e">
        <f aca="false">_xlfn.countifs(Eventos!$D:$D,$B87,Eventos!$E:$E,$B85,Eventos!$F:$F,BH$1)</f>
        <v>#NAME?</v>
      </c>
      <c r="BI87" s="64" t="e">
        <f aca="false">_xlfn.countifs(Eventos!$D:$D,$B87,Eventos!$E:$E,$B85,Eventos!$F:$F,BI$1)</f>
        <v>#NAME?</v>
      </c>
      <c r="BJ87" s="64" t="e">
        <f aca="false">_xlfn.countifs(Eventos!$D:$D,$B87,Eventos!$E:$E,$B85,Eventos!$F:$F,BJ$1)</f>
        <v>#NAME?</v>
      </c>
      <c r="BK87" s="64" t="e">
        <f aca="false">_xlfn.countifs(Eventos!$D:$D,$B87,Eventos!$E:$E,$B85,Eventos!$F:$F,BK$1)</f>
        <v>#NAME?</v>
      </c>
      <c r="BL87" s="64" t="e">
        <f aca="false">_xlfn.countifs(Eventos!$D:$D,$B87,Eventos!$E:$E,$B85,Eventos!$F:$F,BL$1)</f>
        <v>#NAME?</v>
      </c>
      <c r="BM87" s="64" t="e">
        <f aca="false">_xlfn.countifs(Eventos!$D:$D,$B87,Eventos!$E:$E,$B85,Eventos!$F:$F,BM$1)</f>
        <v>#NAME?</v>
      </c>
      <c r="BN87" s="64" t="e">
        <f aca="false">_xlfn.countifs(Eventos!$D:$D,$B87,Eventos!$E:$E,$B85,Eventos!$F:$F,BN$1)</f>
        <v>#NAME?</v>
      </c>
      <c r="BO87" s="64" t="e">
        <f aca="false">_xlfn.countifs(Eventos!$D:$D,$B87,Eventos!$E:$E,$B85,Eventos!$F:$F,BO$1)</f>
        <v>#NAME?</v>
      </c>
      <c r="BP87" s="64" t="e">
        <f aca="false">_xlfn.countifs(Eventos!$D:$D,$B87,Eventos!$E:$E,$B85,Eventos!$F:$F,BP$1)</f>
        <v>#NAME?</v>
      </c>
      <c r="BQ87" s="64" t="e">
        <f aca="false">_xlfn.countifs(Eventos!$D:$D,$B87,Eventos!$E:$E,$B85,Eventos!$F:$F,BQ$1)</f>
        <v>#NAME?</v>
      </c>
      <c r="BR87" s="64" t="e">
        <f aca="false">_xlfn.countifs(Eventos!$D:$D,$B87,Eventos!$E:$E,$B85,Eventos!$F:$F,BR$1)</f>
        <v>#NAME?</v>
      </c>
      <c r="BS87" s="64" t="e">
        <f aca="false">_xlfn.countifs(Eventos!$D:$D,$B87,Eventos!$E:$E,$B85,Eventos!$F:$F,BS$1)</f>
        <v>#NAME?</v>
      </c>
      <c r="BT87" s="64" t="e">
        <f aca="false">_xlfn.countifs(Eventos!$D:$D,$B87,Eventos!$E:$E,$B85,Eventos!$F:$F,BT$1)</f>
        <v>#NAME?</v>
      </c>
      <c r="BU87" s="64" t="e">
        <f aca="false">_xlfn.countifs(Eventos!$D:$D,$B87,Eventos!$E:$E,$B85,Eventos!$F:$F,BU$1)</f>
        <v>#NAME?</v>
      </c>
      <c r="BV87" s="64" t="e">
        <f aca="false">_xlfn.countifs(Eventos!$D:$D,$B87,Eventos!$E:$E,$B85,Eventos!$F:$F,BV$1)</f>
        <v>#NAME?</v>
      </c>
      <c r="BW87" s="64" t="e">
        <f aca="false">_xlfn.countifs(Eventos!$D:$D,$B87,Eventos!$E:$E,$B85,Eventos!$F:$F,BW$1)</f>
        <v>#NAME?</v>
      </c>
      <c r="BX87" s="64" t="e">
        <f aca="false">_xlfn.countifs(Eventos!$D:$D,$B87,Eventos!$E:$E,$B85,Eventos!$F:$F,BX$1)</f>
        <v>#NAME?</v>
      </c>
      <c r="BY87" s="64" t="e">
        <f aca="false">_xlfn.countifs(Eventos!$D:$D,$B87,Eventos!$E:$E,$B85,Eventos!$F:$F,BY$1)</f>
        <v>#NAME?</v>
      </c>
      <c r="BZ87" s="64" t="e">
        <f aca="false">_xlfn.countifs(Eventos!$D:$D,$B87,Eventos!$E:$E,$B85,Eventos!$F:$F,BZ$1)</f>
        <v>#NAME?</v>
      </c>
      <c r="CA87" s="64" t="e">
        <f aca="false">_xlfn.countifs(Eventos!$D:$D,$B87,Eventos!$E:$E,$B85,Eventos!$F:$F,CA$1)</f>
        <v>#NAME?</v>
      </c>
      <c r="CB87" s="64" t="e">
        <f aca="false">_xlfn.countifs(Eventos!$D:$D,$B87,Eventos!$E:$E,$B85,Eventos!$F:$F,CB$1)</f>
        <v>#NAME?</v>
      </c>
      <c r="CC87" s="64" t="e">
        <f aca="false">_xlfn.countifs(Eventos!$D:$D,$B87,Eventos!$E:$E,$B85,Eventos!$F:$F,CC$1)</f>
        <v>#NAME?</v>
      </c>
      <c r="CD87" s="64" t="e">
        <f aca="false">_xlfn.countifs(Eventos!$D:$D,$B87,Eventos!$E:$E,$B85,Eventos!$F:$F,CD$1)</f>
        <v>#NAME?</v>
      </c>
      <c r="CE87" s="64" t="e">
        <f aca="false">_xlfn.countifs(Eventos!$D:$D,$B87,Eventos!$E:$E,$B85,Eventos!$F:$F,CE$1)</f>
        <v>#NAME?</v>
      </c>
      <c r="CF87" s="64" t="e">
        <f aca="false">_xlfn.countifs(Eventos!$D:$D,$B87,Eventos!$E:$E,$B85,Eventos!$F:$F,CF$1)</f>
        <v>#NAME?</v>
      </c>
      <c r="CG87" s="64" t="e">
        <f aca="false">_xlfn.countifs(Eventos!$D:$D,$B87,Eventos!$E:$E,$B85,Eventos!$F:$F,CG$1)</f>
        <v>#NAME?</v>
      </c>
      <c r="CH87" s="64" t="e">
        <f aca="false">_xlfn.countifs(Eventos!$D:$D,$B87,Eventos!$E:$E,$B85,Eventos!$F:$F,CH$1)</f>
        <v>#NAME?</v>
      </c>
      <c r="CI87" s="64" t="e">
        <f aca="false">_xlfn.countifs(Eventos!$D:$D,$B87,Eventos!$E:$E,$B85,Eventos!$F:$F,CI$1)</f>
        <v>#NAME?</v>
      </c>
      <c r="CJ87" s="64" t="e">
        <f aca="false">_xlfn.countifs(Eventos!$D:$D,$B87,Eventos!$E:$E,$B85,Eventos!$F:$F,CJ$1)</f>
        <v>#NAME?</v>
      </c>
      <c r="CK87" s="64" t="e">
        <f aca="false">_xlfn.countifs(Eventos!$D:$D,$B87,Eventos!$E:$E,$B85,Eventos!$F:$F,CK$1)</f>
        <v>#NAME?</v>
      </c>
      <c r="CL87" s="64" t="e">
        <f aca="false">_xlfn.countifs(Eventos!$D:$D,$B87,Eventos!$E:$E,$B85,Eventos!$F:$F,CL$1)</f>
        <v>#NAME?</v>
      </c>
      <c r="CM87" s="64" t="e">
        <f aca="false">_xlfn.countifs(Eventos!$D:$D,$B87,Eventos!$E:$E,$B85,Eventos!$F:$F,CM$1)</f>
        <v>#NAME?</v>
      </c>
      <c r="CN87" s="64" t="e">
        <f aca="false">_xlfn.countifs(Eventos!$D:$D,$B87,Eventos!$E:$E,$B85,Eventos!$F:$F,CN$1)</f>
        <v>#NAME?</v>
      </c>
      <c r="CO87" s="64" t="e">
        <f aca="false">_xlfn.countifs(Eventos!$D:$D,$B87,Eventos!$E:$E,$B85,Eventos!$F:$F,CO$1)</f>
        <v>#NAME?</v>
      </c>
      <c r="CP87" s="64" t="e">
        <f aca="false">_xlfn.countifs(Eventos!$D:$D,$B87,Eventos!$E:$E,$B85,Eventos!$F:$F,CP$1)</f>
        <v>#NAME?</v>
      </c>
      <c r="CQ87" s="64" t="e">
        <f aca="false">_xlfn.countifs(Eventos!$D:$D,$B87,Eventos!$E:$E,$B85,Eventos!$F:$F,CQ$1)</f>
        <v>#NAME?</v>
      </c>
      <c r="CR87" s="64" t="e">
        <f aca="false">_xlfn.countifs(Eventos!$D:$D,$B87,Eventos!$E:$E,$B85,Eventos!$F:$F,CR$1)</f>
        <v>#NAME?</v>
      </c>
      <c r="CS87" s="64" t="e">
        <f aca="false">_xlfn.countifs(Eventos!$D:$D,$B87,Eventos!$E:$E,$B85,Eventos!$F:$F,CS$1)</f>
        <v>#NAME?</v>
      </c>
      <c r="CT87" s="64" t="e">
        <f aca="false">_xlfn.countifs(Eventos!$D:$D,$B87,Eventos!$E:$E,$B85,Eventos!$F:$F,CT$1)</f>
        <v>#NAME?</v>
      </c>
    </row>
    <row r="88" customFormat="false" ht="15" hidden="false" customHeight="true" outlineLevel="1" collapsed="false">
      <c r="A88" s="41" t="s">
        <v>37</v>
      </c>
      <c r="B88" s="41" t="s">
        <v>38</v>
      </c>
      <c r="C88" s="42" t="e">
        <f aca="false">_xlfn.countifs(Eventos!$D:$D,$B88,Eventos!$E:$E,$B85,Eventos!$F:$F,C$1)</f>
        <v>#NAME?</v>
      </c>
      <c r="D88" s="42" t="e">
        <f aca="false">_xlfn.countifs(Eventos!$D:$D,$B88,Eventos!$E:$E,$B85,Eventos!$F:$F,D$1)</f>
        <v>#NAME?</v>
      </c>
      <c r="E88" s="42" t="e">
        <f aca="false">_xlfn.countifs(Eventos!$D:$D,$B88,Eventos!$E:$E,$B85,Eventos!$F:$F,E$1)</f>
        <v>#NAME?</v>
      </c>
      <c r="F88" s="42" t="e">
        <f aca="false">_xlfn.countifs(Eventos!$D:$D,$B88,Eventos!$E:$E,$B85,Eventos!$F:$F,F$1)</f>
        <v>#NAME?</v>
      </c>
      <c r="G88" s="42" t="e">
        <f aca="false">_xlfn.countifs(Eventos!$D:$D,$B88,Eventos!$E:$E,$B85,Eventos!$F:$F,G$1)</f>
        <v>#NAME?</v>
      </c>
      <c r="H88" s="42" t="e">
        <f aca="false">_xlfn.countifs(Eventos!$D:$D,$B88,Eventos!$E:$E,$B85,Eventos!$F:$F,H$1)</f>
        <v>#NAME?</v>
      </c>
      <c r="I88" s="42" t="e">
        <f aca="false">_xlfn.countifs(Eventos!$D:$D,$B88,Eventos!$E:$E,$B85,Eventos!$F:$F,I$1)</f>
        <v>#NAME?</v>
      </c>
      <c r="J88" s="42" t="e">
        <f aca="false">_xlfn.countifs(Eventos!$D:$D,$B88,Eventos!$E:$E,$B85,Eventos!$F:$F,J$1)</f>
        <v>#NAME?</v>
      </c>
      <c r="K88" s="42" t="e">
        <f aca="false">_xlfn.countifs(Eventos!$D:$D,$B88,Eventos!$E:$E,$B85,Eventos!$F:$F,K$1)</f>
        <v>#NAME?</v>
      </c>
      <c r="L88" s="42" t="e">
        <f aca="false">_xlfn.countifs(Eventos!$D:$D,$B88,Eventos!$E:$E,$B85,Eventos!$F:$F,L$1)</f>
        <v>#NAME?</v>
      </c>
      <c r="M88" s="42" t="e">
        <f aca="false">_xlfn.countifs(Eventos!$D:$D,$B88,Eventos!$E:$E,$B85,Eventos!$F:$F,M$1)</f>
        <v>#NAME?</v>
      </c>
      <c r="N88" s="42" t="e">
        <f aca="false">_xlfn.countifs(Eventos!$D:$D,$B88,Eventos!$E:$E,$B85,Eventos!$F:$F,N$1)</f>
        <v>#NAME?</v>
      </c>
      <c r="O88" s="42" t="e">
        <f aca="false">_xlfn.countifs(Eventos!$D:$D,$B88,Eventos!$E:$E,$B85,Eventos!$F:$F,O$1)</f>
        <v>#NAME?</v>
      </c>
      <c r="P88" s="42" t="e">
        <f aca="false">_xlfn.countifs(Eventos!$D:$D,$B88,Eventos!$E:$E,$B85,Eventos!$F:$F,P$1)</f>
        <v>#NAME?</v>
      </c>
      <c r="Q88" s="42" t="e">
        <f aca="false">_xlfn.countifs(Eventos!$D:$D,$B88,Eventos!$E:$E,$B85,Eventos!$F:$F,Q$1)</f>
        <v>#NAME?</v>
      </c>
      <c r="R88" s="42" t="e">
        <f aca="false">_xlfn.countifs(Eventos!$D:$D,$B88,Eventos!$E:$E,$B85,Eventos!$F:$F,R$1)</f>
        <v>#NAME?</v>
      </c>
      <c r="S88" s="42" t="e">
        <f aca="false">_xlfn.countifs(Eventos!$D:$D,$B88,Eventos!$E:$E,$B85,Eventos!$F:$F,S$1)</f>
        <v>#NAME?</v>
      </c>
      <c r="T88" s="42" t="e">
        <f aca="false">_xlfn.countifs(Eventos!$D:$D,$B88,Eventos!$E:$E,$B85,Eventos!$F:$F,T$1)</f>
        <v>#NAME?</v>
      </c>
      <c r="U88" s="42" t="e">
        <f aca="false">_xlfn.countifs(Eventos!$D:$D,$B88,Eventos!$E:$E,$B85,Eventos!$F:$F,U$1)</f>
        <v>#NAME?</v>
      </c>
      <c r="V88" s="42" t="e">
        <f aca="false">_xlfn.countifs(Eventos!$D:$D,$B88,Eventos!$E:$E,$B85,Eventos!$F:$F,V$1)</f>
        <v>#NAME?</v>
      </c>
      <c r="W88" s="42" t="e">
        <f aca="false">_xlfn.countifs(Eventos!$D:$D,$B88,Eventos!$E:$E,$B85,Eventos!$F:$F,W$1)</f>
        <v>#NAME?</v>
      </c>
      <c r="X88" s="42" t="e">
        <f aca="false">_xlfn.countifs(Eventos!$D:$D,$B88,Eventos!$E:$E,$B85,Eventos!$F:$F,X$1)</f>
        <v>#NAME?</v>
      </c>
      <c r="Y88" s="42" t="e">
        <f aca="false">_xlfn.countifs(Eventos!$D:$D,$B88,Eventos!$E:$E,$B85,Eventos!$F:$F,Y$1)</f>
        <v>#NAME?</v>
      </c>
      <c r="Z88" s="42" t="e">
        <f aca="false">_xlfn.countifs(Eventos!$D:$D,$B88,Eventos!$E:$E,$B85,Eventos!$F:$F,Z$1)</f>
        <v>#NAME?</v>
      </c>
      <c r="AA88" s="42" t="e">
        <f aca="false">_xlfn.countifs(Eventos!$D:$D,$B88,Eventos!$E:$E,$B85,Eventos!$F:$F,AA$1)</f>
        <v>#NAME?</v>
      </c>
      <c r="AB88" s="42" t="e">
        <f aca="false">_xlfn.countifs(Eventos!$D:$D,$B88,Eventos!$E:$E,$B85,Eventos!$F:$F,AB$1)</f>
        <v>#NAME?</v>
      </c>
      <c r="AC88" s="42" t="e">
        <f aca="false">_xlfn.countifs(Eventos!$D:$D,$B88,Eventos!$E:$E,$B85,Eventos!$F:$F,AC$1)</f>
        <v>#NAME?</v>
      </c>
      <c r="AD88" s="42" t="e">
        <f aca="false">_xlfn.countifs(Eventos!$D:$D,$B88,Eventos!$E:$E,$B85,Eventos!$F:$F,AD$1)</f>
        <v>#NAME?</v>
      </c>
      <c r="AE88" s="42" t="e">
        <f aca="false">_xlfn.countifs(Eventos!$D:$D,$B88,Eventos!$E:$E,$B85,Eventos!$F:$F,AE$1)</f>
        <v>#NAME?</v>
      </c>
      <c r="AF88" s="42" t="e">
        <f aca="false">_xlfn.countifs(Eventos!$D:$D,$B88,Eventos!$E:$E,$B85,Eventos!$F:$F,AF$1)</f>
        <v>#NAME?</v>
      </c>
      <c r="AG88" s="42" t="e">
        <f aca="false">_xlfn.countifs(Eventos!$D:$D,$B88,Eventos!$E:$E,$B85,Eventos!$F:$F,AG$1)</f>
        <v>#NAME?</v>
      </c>
      <c r="AH88" s="42" t="e">
        <f aca="false">_xlfn.countifs(Eventos!$D:$D,$B88,Eventos!$E:$E,$B85,Eventos!$F:$F,AH$1)</f>
        <v>#NAME?</v>
      </c>
      <c r="AI88" s="42" t="e">
        <f aca="false">_xlfn.countifs(Eventos!$D:$D,$B88,Eventos!$E:$E,$B85,Eventos!$F:$F,AI$1)</f>
        <v>#NAME?</v>
      </c>
      <c r="AJ88" s="42" t="e">
        <f aca="false">_xlfn.countifs(Eventos!$D:$D,$B88,Eventos!$E:$E,$B85,Eventos!$F:$F,AJ$1)</f>
        <v>#NAME?</v>
      </c>
      <c r="AK88" s="42" t="e">
        <f aca="false">_xlfn.countifs(Eventos!$D:$D,$B88,Eventos!$E:$E,$B85,Eventos!$F:$F,AK$1)</f>
        <v>#NAME?</v>
      </c>
      <c r="AL88" s="42" t="e">
        <f aca="false">_xlfn.countifs(Eventos!$D:$D,$B88,Eventos!$E:$E,$B85,Eventos!$F:$F,AL$1)</f>
        <v>#NAME?</v>
      </c>
      <c r="AM88" s="42" t="e">
        <f aca="false">_xlfn.countifs(Eventos!$D:$D,$B88,Eventos!$E:$E,$B85,Eventos!$F:$F,AM$1)</f>
        <v>#NAME?</v>
      </c>
      <c r="AN88" s="42" t="e">
        <f aca="false">_xlfn.countifs(Eventos!$D:$D,$B88,Eventos!$E:$E,$B85,Eventos!$F:$F,AN$1)</f>
        <v>#NAME?</v>
      </c>
      <c r="AO88" s="42" t="e">
        <f aca="false">_xlfn.countifs(Eventos!$D:$D,$B88,Eventos!$E:$E,$B85,Eventos!$F:$F,AO$1)</f>
        <v>#NAME?</v>
      </c>
      <c r="AP88" s="42" t="e">
        <f aca="false">_xlfn.countifs(Eventos!$D:$D,$B88,Eventos!$E:$E,$B85,Eventos!$F:$F,AP$1)</f>
        <v>#NAME?</v>
      </c>
      <c r="AQ88" s="42" t="e">
        <f aca="false">_xlfn.countifs(Eventos!$D:$D,$B88,Eventos!$E:$E,$B85,Eventos!$F:$F,AQ$1)</f>
        <v>#NAME?</v>
      </c>
      <c r="AR88" s="42" t="e">
        <f aca="false">_xlfn.countifs(Eventos!$D:$D,$B88,Eventos!$E:$E,$B85,Eventos!$F:$F,AR$1)</f>
        <v>#NAME?</v>
      </c>
      <c r="AS88" s="42" t="e">
        <f aca="false">_xlfn.countifs(Eventos!$D:$D,$B88,Eventos!$E:$E,$B85,Eventos!$F:$F,AS$1)</f>
        <v>#NAME?</v>
      </c>
      <c r="AT88" s="42" t="e">
        <f aca="false">_xlfn.countifs(Eventos!$D:$D,$B88,Eventos!$E:$E,$B85,Eventos!$F:$F,AT$1)</f>
        <v>#NAME?</v>
      </c>
      <c r="AU88" s="42" t="e">
        <f aca="false">_xlfn.countifs(Eventos!$D:$D,$B88,Eventos!$E:$E,$B85,Eventos!$F:$F,AU$1)</f>
        <v>#NAME?</v>
      </c>
      <c r="AV88" s="42" t="e">
        <f aca="false">_xlfn.countifs(Eventos!$D:$D,$B88,Eventos!$E:$E,$B85,Eventos!$F:$F,AV$1)</f>
        <v>#NAME?</v>
      </c>
      <c r="AW88" s="42" t="e">
        <f aca="false">_xlfn.countifs(Eventos!$D:$D,$B88,Eventos!$E:$E,$B85,Eventos!$F:$F,AW$1)</f>
        <v>#NAME?</v>
      </c>
      <c r="AX88" s="42" t="e">
        <f aca="false">_xlfn.countifs(Eventos!$D:$D,$B88,Eventos!$E:$E,$B85,Eventos!$F:$F,AX$1)</f>
        <v>#NAME?</v>
      </c>
      <c r="AY88" s="42" t="e">
        <f aca="false">_xlfn.countifs(Eventos!$D:$D,$B88,Eventos!$E:$E,$B85,Eventos!$F:$F,AY$1)</f>
        <v>#NAME?</v>
      </c>
      <c r="AZ88" s="42" t="e">
        <f aca="false">_xlfn.countifs(Eventos!$D:$D,$B88,Eventos!$E:$E,$B85,Eventos!$F:$F,AZ$1)</f>
        <v>#NAME?</v>
      </c>
      <c r="BA88" s="42" t="e">
        <f aca="false">_xlfn.countifs(Eventos!$D:$D,$B88,Eventos!$E:$E,$B85,Eventos!$F:$F,BA$1)</f>
        <v>#NAME?</v>
      </c>
      <c r="BB88" s="42" t="e">
        <f aca="false">_xlfn.countifs(Eventos!$D:$D,$B88,Eventos!$E:$E,$B85,Eventos!$F:$F,BB$1)</f>
        <v>#NAME?</v>
      </c>
      <c r="BC88" s="42" t="e">
        <f aca="false">_xlfn.countifs(Eventos!$D:$D,$B88,Eventos!$E:$E,$B85,Eventos!$F:$F,BC$1)</f>
        <v>#NAME?</v>
      </c>
      <c r="BD88" s="42" t="e">
        <f aca="false">_xlfn.countifs(Eventos!$D:$D,$B88,Eventos!$E:$E,$B85,Eventos!$F:$F,BD$1)</f>
        <v>#NAME?</v>
      </c>
      <c r="BE88" s="42" t="e">
        <f aca="false">_xlfn.countifs(Eventos!$D:$D,$B88,Eventos!$E:$E,$B85,Eventos!$F:$F,BE$1)</f>
        <v>#NAME?</v>
      </c>
      <c r="BF88" s="42" t="e">
        <f aca="false">_xlfn.countifs(Eventos!$D:$D,$B88,Eventos!$E:$E,$B85,Eventos!$F:$F,BF$1)</f>
        <v>#NAME?</v>
      </c>
      <c r="BG88" s="42" t="e">
        <f aca="false">_xlfn.countifs(Eventos!$D:$D,$B88,Eventos!$E:$E,$B85,Eventos!$F:$F,BG$1)</f>
        <v>#NAME?</v>
      </c>
      <c r="BH88" s="42" t="e">
        <f aca="false">_xlfn.countifs(Eventos!$D:$D,$B88,Eventos!$E:$E,$B85,Eventos!$F:$F,BH$1)</f>
        <v>#NAME?</v>
      </c>
      <c r="BI88" s="42" t="e">
        <f aca="false">_xlfn.countifs(Eventos!$D:$D,$B88,Eventos!$E:$E,$B85,Eventos!$F:$F,BI$1)</f>
        <v>#NAME?</v>
      </c>
      <c r="BJ88" s="42" t="e">
        <f aca="false">_xlfn.countifs(Eventos!$D:$D,$B88,Eventos!$E:$E,$B85,Eventos!$F:$F,BJ$1)</f>
        <v>#NAME?</v>
      </c>
      <c r="BK88" s="42" t="e">
        <f aca="false">_xlfn.countifs(Eventos!$D:$D,$B88,Eventos!$E:$E,$B85,Eventos!$F:$F,BK$1)</f>
        <v>#NAME?</v>
      </c>
      <c r="BL88" s="42" t="e">
        <f aca="false">_xlfn.countifs(Eventos!$D:$D,$B88,Eventos!$E:$E,$B85,Eventos!$F:$F,BL$1)</f>
        <v>#NAME?</v>
      </c>
      <c r="BM88" s="42" t="e">
        <f aca="false">_xlfn.countifs(Eventos!$D:$D,$B88,Eventos!$E:$E,$B85,Eventos!$F:$F,BM$1)</f>
        <v>#NAME?</v>
      </c>
      <c r="BN88" s="42" t="e">
        <f aca="false">_xlfn.countifs(Eventos!$D:$D,$B88,Eventos!$E:$E,$B85,Eventos!$F:$F,BN$1)</f>
        <v>#NAME?</v>
      </c>
      <c r="BO88" s="42" t="e">
        <f aca="false">_xlfn.countifs(Eventos!$D:$D,$B88,Eventos!$E:$E,$B85,Eventos!$F:$F,BO$1)</f>
        <v>#NAME?</v>
      </c>
      <c r="BP88" s="42" t="e">
        <f aca="false">_xlfn.countifs(Eventos!$D:$D,$B88,Eventos!$E:$E,$B85,Eventos!$F:$F,BP$1)</f>
        <v>#NAME?</v>
      </c>
      <c r="BQ88" s="42" t="e">
        <f aca="false">_xlfn.countifs(Eventos!$D:$D,$B88,Eventos!$E:$E,$B85,Eventos!$F:$F,BQ$1)</f>
        <v>#NAME?</v>
      </c>
      <c r="BR88" s="42" t="e">
        <f aca="false">_xlfn.countifs(Eventos!$D:$D,$B88,Eventos!$E:$E,$B85,Eventos!$F:$F,BR$1)</f>
        <v>#NAME?</v>
      </c>
      <c r="BS88" s="42" t="e">
        <f aca="false">_xlfn.countifs(Eventos!$D:$D,$B88,Eventos!$E:$E,$B85,Eventos!$F:$F,BS$1)</f>
        <v>#NAME?</v>
      </c>
      <c r="BT88" s="42" t="e">
        <f aca="false">_xlfn.countifs(Eventos!$D:$D,$B88,Eventos!$E:$E,$B85,Eventos!$F:$F,BT$1)</f>
        <v>#NAME?</v>
      </c>
      <c r="BU88" s="42" t="e">
        <f aca="false">_xlfn.countifs(Eventos!$D:$D,$B88,Eventos!$E:$E,$B85,Eventos!$F:$F,BU$1)</f>
        <v>#NAME?</v>
      </c>
      <c r="BV88" s="42" t="e">
        <f aca="false">_xlfn.countifs(Eventos!$D:$D,$B88,Eventos!$E:$E,$B85,Eventos!$F:$F,BV$1)</f>
        <v>#NAME?</v>
      </c>
      <c r="BW88" s="42" t="e">
        <f aca="false">_xlfn.countifs(Eventos!$D:$D,$B88,Eventos!$E:$E,$B85,Eventos!$F:$F,BW$1)</f>
        <v>#NAME?</v>
      </c>
      <c r="BX88" s="42" t="e">
        <f aca="false">_xlfn.countifs(Eventos!$D:$D,$B88,Eventos!$E:$E,$B85,Eventos!$F:$F,BX$1)</f>
        <v>#NAME?</v>
      </c>
      <c r="BY88" s="42" t="e">
        <f aca="false">_xlfn.countifs(Eventos!$D:$D,$B88,Eventos!$E:$E,$B85,Eventos!$F:$F,BY$1)</f>
        <v>#NAME?</v>
      </c>
      <c r="BZ88" s="42" t="e">
        <f aca="false">_xlfn.countifs(Eventos!$D:$D,$B88,Eventos!$E:$E,$B85,Eventos!$F:$F,BZ$1)</f>
        <v>#NAME?</v>
      </c>
      <c r="CA88" s="42" t="e">
        <f aca="false">_xlfn.countifs(Eventos!$D:$D,$B88,Eventos!$E:$E,$B85,Eventos!$F:$F,CA$1)</f>
        <v>#NAME?</v>
      </c>
      <c r="CB88" s="42" t="e">
        <f aca="false">_xlfn.countifs(Eventos!$D:$D,$B88,Eventos!$E:$E,$B85,Eventos!$F:$F,CB$1)</f>
        <v>#NAME?</v>
      </c>
      <c r="CC88" s="42" t="e">
        <f aca="false">_xlfn.countifs(Eventos!$D:$D,$B88,Eventos!$E:$E,$B85,Eventos!$F:$F,CC$1)</f>
        <v>#NAME?</v>
      </c>
      <c r="CD88" s="42" t="e">
        <f aca="false">_xlfn.countifs(Eventos!$D:$D,$B88,Eventos!$E:$E,$B85,Eventos!$F:$F,CD$1)</f>
        <v>#NAME?</v>
      </c>
      <c r="CE88" s="42" t="e">
        <f aca="false">_xlfn.countifs(Eventos!$D:$D,$B88,Eventos!$E:$E,$B85,Eventos!$F:$F,CE$1)</f>
        <v>#NAME?</v>
      </c>
      <c r="CF88" s="42" t="e">
        <f aca="false">_xlfn.countifs(Eventos!$D:$D,$B88,Eventos!$E:$E,$B85,Eventos!$F:$F,CF$1)</f>
        <v>#NAME?</v>
      </c>
      <c r="CG88" s="42" t="e">
        <f aca="false">_xlfn.countifs(Eventos!$D:$D,$B88,Eventos!$E:$E,$B85,Eventos!$F:$F,CG$1)</f>
        <v>#NAME?</v>
      </c>
      <c r="CH88" s="42" t="e">
        <f aca="false">_xlfn.countifs(Eventos!$D:$D,$B88,Eventos!$E:$E,$B85,Eventos!$F:$F,CH$1)</f>
        <v>#NAME?</v>
      </c>
      <c r="CI88" s="42" t="e">
        <f aca="false">_xlfn.countifs(Eventos!$D:$D,$B88,Eventos!$E:$E,$B85,Eventos!$F:$F,CI$1)</f>
        <v>#NAME?</v>
      </c>
      <c r="CJ88" s="42" t="e">
        <f aca="false">_xlfn.countifs(Eventos!$D:$D,$B88,Eventos!$E:$E,$B85,Eventos!$F:$F,CJ$1)</f>
        <v>#NAME?</v>
      </c>
      <c r="CK88" s="42" t="e">
        <f aca="false">_xlfn.countifs(Eventos!$D:$D,$B88,Eventos!$E:$E,$B85,Eventos!$F:$F,CK$1)</f>
        <v>#NAME?</v>
      </c>
      <c r="CL88" s="42" t="e">
        <f aca="false">_xlfn.countifs(Eventos!$D:$D,$B88,Eventos!$E:$E,$B85,Eventos!$F:$F,CL$1)</f>
        <v>#NAME?</v>
      </c>
      <c r="CM88" s="42" t="e">
        <f aca="false">_xlfn.countifs(Eventos!$D:$D,$B88,Eventos!$E:$E,$B85,Eventos!$F:$F,CM$1)</f>
        <v>#NAME?</v>
      </c>
      <c r="CN88" s="42" t="e">
        <f aca="false">_xlfn.countifs(Eventos!$D:$D,$B88,Eventos!$E:$E,$B85,Eventos!$F:$F,CN$1)</f>
        <v>#NAME?</v>
      </c>
      <c r="CO88" s="42" t="e">
        <f aca="false">_xlfn.countifs(Eventos!$D:$D,$B88,Eventos!$E:$E,$B85,Eventos!$F:$F,CO$1)</f>
        <v>#NAME?</v>
      </c>
      <c r="CP88" s="42" t="e">
        <f aca="false">_xlfn.countifs(Eventos!$D:$D,$B88,Eventos!$E:$E,$B85,Eventos!$F:$F,CP$1)</f>
        <v>#NAME?</v>
      </c>
      <c r="CQ88" s="42" t="e">
        <f aca="false">_xlfn.countifs(Eventos!$D:$D,$B88,Eventos!$E:$E,$B85,Eventos!$F:$F,CQ$1)</f>
        <v>#NAME?</v>
      </c>
      <c r="CR88" s="42" t="e">
        <f aca="false">_xlfn.countifs(Eventos!$D:$D,$B88,Eventos!$E:$E,$B85,Eventos!$F:$F,CR$1)</f>
        <v>#NAME?</v>
      </c>
      <c r="CS88" s="42" t="e">
        <f aca="false">_xlfn.countifs(Eventos!$D:$D,$B88,Eventos!$E:$E,$B85,Eventos!$F:$F,CS$1)</f>
        <v>#NAME?</v>
      </c>
      <c r="CT88" s="42" t="e">
        <f aca="false">_xlfn.countifs(Eventos!$D:$D,$B88,Eventos!$E:$E,$B85,Eventos!$F:$F,CT$1)</f>
        <v>#NAME?</v>
      </c>
    </row>
    <row r="89" customFormat="false" ht="15" hidden="false" customHeight="true" outlineLevel="1" collapsed="false">
      <c r="A89" s="63" t="s">
        <v>39</v>
      </c>
      <c r="B89" s="63" t="s">
        <v>40</v>
      </c>
      <c r="C89" s="64" t="e">
        <f aca="false">_xlfn.countifs(Eventos!$D:$D,$B89,Eventos!$E:$E,$B85,Eventos!$F:$F,C$1)</f>
        <v>#NAME?</v>
      </c>
      <c r="D89" s="64" t="e">
        <f aca="false">_xlfn.countifs(Eventos!$D:$D,$B89,Eventos!$E:$E,$B85,Eventos!$F:$F,D$1)</f>
        <v>#NAME?</v>
      </c>
      <c r="E89" s="64" t="e">
        <f aca="false">_xlfn.countifs(Eventos!$D:$D,$B89,Eventos!$E:$E,$B85,Eventos!$F:$F,E$1)</f>
        <v>#NAME?</v>
      </c>
      <c r="F89" s="64" t="e">
        <f aca="false">_xlfn.countifs(Eventos!$D:$D,$B89,Eventos!$E:$E,$B85,Eventos!$F:$F,F$1)</f>
        <v>#NAME?</v>
      </c>
      <c r="G89" s="64" t="e">
        <f aca="false">_xlfn.countifs(Eventos!$D:$D,$B89,Eventos!$E:$E,$B85,Eventos!$F:$F,G$1)</f>
        <v>#NAME?</v>
      </c>
      <c r="H89" s="64" t="e">
        <f aca="false">_xlfn.countifs(Eventos!$D:$D,$B89,Eventos!$E:$E,$B85,Eventos!$F:$F,H$1)</f>
        <v>#NAME?</v>
      </c>
      <c r="I89" s="64" t="e">
        <f aca="false">_xlfn.countifs(Eventos!$D:$D,$B89,Eventos!$E:$E,$B85,Eventos!$F:$F,I$1)</f>
        <v>#NAME?</v>
      </c>
      <c r="J89" s="64" t="e">
        <f aca="false">_xlfn.countifs(Eventos!$D:$D,$B89,Eventos!$E:$E,$B85,Eventos!$F:$F,J$1)</f>
        <v>#NAME?</v>
      </c>
      <c r="K89" s="64" t="e">
        <f aca="false">_xlfn.countifs(Eventos!$D:$D,$B89,Eventos!$E:$E,$B85,Eventos!$F:$F,K$1)</f>
        <v>#NAME?</v>
      </c>
      <c r="L89" s="64" t="e">
        <f aca="false">_xlfn.countifs(Eventos!$D:$D,$B89,Eventos!$E:$E,$B85,Eventos!$F:$F,L$1)</f>
        <v>#NAME?</v>
      </c>
      <c r="M89" s="64" t="e">
        <f aca="false">_xlfn.countifs(Eventos!$D:$D,$B89,Eventos!$E:$E,$B85,Eventos!$F:$F,M$1)</f>
        <v>#NAME?</v>
      </c>
      <c r="N89" s="64" t="e">
        <f aca="false">_xlfn.countifs(Eventos!$D:$D,$B89,Eventos!$E:$E,$B85,Eventos!$F:$F,N$1)</f>
        <v>#NAME?</v>
      </c>
      <c r="O89" s="64" t="e">
        <f aca="false">_xlfn.countifs(Eventos!$D:$D,$B89,Eventos!$E:$E,$B85,Eventos!$F:$F,O$1)</f>
        <v>#NAME?</v>
      </c>
      <c r="P89" s="64" t="e">
        <f aca="false">_xlfn.countifs(Eventos!$D:$D,$B89,Eventos!$E:$E,$B85,Eventos!$F:$F,P$1)</f>
        <v>#NAME?</v>
      </c>
      <c r="Q89" s="64" t="e">
        <f aca="false">_xlfn.countifs(Eventos!$D:$D,$B89,Eventos!$E:$E,$B85,Eventos!$F:$F,Q$1)</f>
        <v>#NAME?</v>
      </c>
      <c r="R89" s="64" t="e">
        <f aca="false">_xlfn.countifs(Eventos!$D:$D,$B89,Eventos!$E:$E,$B85,Eventos!$F:$F,R$1)</f>
        <v>#NAME?</v>
      </c>
      <c r="S89" s="64" t="e">
        <f aca="false">_xlfn.countifs(Eventos!$D:$D,$B89,Eventos!$E:$E,$B85,Eventos!$F:$F,S$1)</f>
        <v>#NAME?</v>
      </c>
      <c r="T89" s="64" t="e">
        <f aca="false">_xlfn.countifs(Eventos!$D:$D,$B89,Eventos!$E:$E,$B85,Eventos!$F:$F,T$1)</f>
        <v>#NAME?</v>
      </c>
      <c r="U89" s="64" t="e">
        <f aca="false">_xlfn.countifs(Eventos!$D:$D,$B89,Eventos!$E:$E,$B85,Eventos!$F:$F,U$1)</f>
        <v>#NAME?</v>
      </c>
      <c r="V89" s="64" t="e">
        <f aca="false">_xlfn.countifs(Eventos!$D:$D,$B89,Eventos!$E:$E,$B85,Eventos!$F:$F,V$1)</f>
        <v>#NAME?</v>
      </c>
      <c r="W89" s="64" t="e">
        <f aca="false">_xlfn.countifs(Eventos!$D:$D,$B89,Eventos!$E:$E,$B85,Eventos!$F:$F,W$1)</f>
        <v>#NAME?</v>
      </c>
      <c r="X89" s="64" t="e">
        <f aca="false">_xlfn.countifs(Eventos!$D:$D,$B89,Eventos!$E:$E,$B85,Eventos!$F:$F,X$1)</f>
        <v>#NAME?</v>
      </c>
      <c r="Y89" s="64" t="e">
        <f aca="false">_xlfn.countifs(Eventos!$D:$D,$B89,Eventos!$E:$E,$B85,Eventos!$F:$F,Y$1)</f>
        <v>#NAME?</v>
      </c>
      <c r="Z89" s="64" t="e">
        <f aca="false">_xlfn.countifs(Eventos!$D:$D,$B89,Eventos!$E:$E,$B85,Eventos!$F:$F,Z$1)</f>
        <v>#NAME?</v>
      </c>
      <c r="AA89" s="64" t="e">
        <f aca="false">_xlfn.countifs(Eventos!$D:$D,$B89,Eventos!$E:$E,$B85,Eventos!$F:$F,AA$1)</f>
        <v>#NAME?</v>
      </c>
      <c r="AB89" s="64" t="e">
        <f aca="false">_xlfn.countifs(Eventos!$D:$D,$B89,Eventos!$E:$E,$B85,Eventos!$F:$F,AB$1)</f>
        <v>#NAME?</v>
      </c>
      <c r="AC89" s="64" t="e">
        <f aca="false">_xlfn.countifs(Eventos!$D:$D,$B89,Eventos!$E:$E,$B85,Eventos!$F:$F,AC$1)</f>
        <v>#NAME?</v>
      </c>
      <c r="AD89" s="64" t="e">
        <f aca="false">_xlfn.countifs(Eventos!$D:$D,$B89,Eventos!$E:$E,$B85,Eventos!$F:$F,AD$1)</f>
        <v>#NAME?</v>
      </c>
      <c r="AE89" s="64" t="e">
        <f aca="false">_xlfn.countifs(Eventos!$D:$D,$B89,Eventos!$E:$E,$B85,Eventos!$F:$F,AE$1)</f>
        <v>#NAME?</v>
      </c>
      <c r="AF89" s="64" t="e">
        <f aca="false">_xlfn.countifs(Eventos!$D:$D,$B89,Eventos!$E:$E,$B85,Eventos!$F:$F,AF$1)</f>
        <v>#NAME?</v>
      </c>
      <c r="AG89" s="64" t="e">
        <f aca="false">_xlfn.countifs(Eventos!$D:$D,$B89,Eventos!$E:$E,$B85,Eventos!$F:$F,AG$1)</f>
        <v>#NAME?</v>
      </c>
      <c r="AH89" s="64" t="e">
        <f aca="false">_xlfn.countifs(Eventos!$D:$D,$B89,Eventos!$E:$E,$B85,Eventos!$F:$F,AH$1)</f>
        <v>#NAME?</v>
      </c>
      <c r="AI89" s="64" t="e">
        <f aca="false">_xlfn.countifs(Eventos!$D:$D,$B89,Eventos!$E:$E,$B85,Eventos!$F:$F,AI$1)</f>
        <v>#NAME?</v>
      </c>
      <c r="AJ89" s="64" t="e">
        <f aca="false">_xlfn.countifs(Eventos!$D:$D,$B89,Eventos!$E:$E,$B85,Eventos!$F:$F,AJ$1)</f>
        <v>#NAME?</v>
      </c>
      <c r="AK89" s="64" t="e">
        <f aca="false">_xlfn.countifs(Eventos!$D:$D,$B89,Eventos!$E:$E,$B85,Eventos!$F:$F,AK$1)</f>
        <v>#NAME?</v>
      </c>
      <c r="AL89" s="64" t="e">
        <f aca="false">_xlfn.countifs(Eventos!$D:$D,$B89,Eventos!$E:$E,$B85,Eventos!$F:$F,AL$1)</f>
        <v>#NAME?</v>
      </c>
      <c r="AM89" s="64" t="e">
        <f aca="false">_xlfn.countifs(Eventos!$D:$D,$B89,Eventos!$E:$E,$B85,Eventos!$F:$F,AM$1)</f>
        <v>#NAME?</v>
      </c>
      <c r="AN89" s="64" t="e">
        <f aca="false">_xlfn.countifs(Eventos!$D:$D,$B89,Eventos!$E:$E,$B85,Eventos!$F:$F,AN$1)</f>
        <v>#NAME?</v>
      </c>
      <c r="AO89" s="64" t="e">
        <f aca="false">_xlfn.countifs(Eventos!$D:$D,$B89,Eventos!$E:$E,$B85,Eventos!$F:$F,AO$1)</f>
        <v>#NAME?</v>
      </c>
      <c r="AP89" s="64" t="e">
        <f aca="false">_xlfn.countifs(Eventos!$D:$D,$B89,Eventos!$E:$E,$B85,Eventos!$F:$F,AP$1)</f>
        <v>#NAME?</v>
      </c>
      <c r="AQ89" s="64" t="e">
        <f aca="false">_xlfn.countifs(Eventos!$D:$D,$B89,Eventos!$E:$E,$B85,Eventos!$F:$F,AQ$1)</f>
        <v>#NAME?</v>
      </c>
      <c r="AR89" s="64" t="e">
        <f aca="false">_xlfn.countifs(Eventos!$D:$D,$B89,Eventos!$E:$E,$B85,Eventos!$F:$F,AR$1)</f>
        <v>#NAME?</v>
      </c>
      <c r="AS89" s="64" t="e">
        <f aca="false">_xlfn.countifs(Eventos!$D:$D,$B89,Eventos!$E:$E,$B85,Eventos!$F:$F,AS$1)</f>
        <v>#NAME?</v>
      </c>
      <c r="AT89" s="64" t="e">
        <f aca="false">_xlfn.countifs(Eventos!$D:$D,$B89,Eventos!$E:$E,$B85,Eventos!$F:$F,AT$1)</f>
        <v>#NAME?</v>
      </c>
      <c r="AU89" s="64" t="e">
        <f aca="false">_xlfn.countifs(Eventos!$D:$D,$B89,Eventos!$E:$E,$B85,Eventos!$F:$F,AU$1)</f>
        <v>#NAME?</v>
      </c>
      <c r="AV89" s="64" t="e">
        <f aca="false">_xlfn.countifs(Eventos!$D:$D,$B89,Eventos!$E:$E,$B85,Eventos!$F:$F,AV$1)</f>
        <v>#NAME?</v>
      </c>
      <c r="AW89" s="64" t="e">
        <f aca="false">_xlfn.countifs(Eventos!$D:$D,$B89,Eventos!$E:$E,$B85,Eventos!$F:$F,AW$1)</f>
        <v>#NAME?</v>
      </c>
      <c r="AX89" s="64" t="e">
        <f aca="false">_xlfn.countifs(Eventos!$D:$D,$B89,Eventos!$E:$E,$B85,Eventos!$F:$F,AX$1)</f>
        <v>#NAME?</v>
      </c>
      <c r="AY89" s="64" t="e">
        <f aca="false">_xlfn.countifs(Eventos!$D:$D,$B89,Eventos!$E:$E,$B85,Eventos!$F:$F,AY$1)</f>
        <v>#NAME?</v>
      </c>
      <c r="AZ89" s="64" t="e">
        <f aca="false">_xlfn.countifs(Eventos!$D:$D,$B89,Eventos!$E:$E,$B85,Eventos!$F:$F,AZ$1)</f>
        <v>#NAME?</v>
      </c>
      <c r="BA89" s="64" t="e">
        <f aca="false">_xlfn.countifs(Eventos!$D:$D,$B89,Eventos!$E:$E,$B85,Eventos!$F:$F,BA$1)</f>
        <v>#NAME?</v>
      </c>
      <c r="BB89" s="64" t="e">
        <f aca="false">_xlfn.countifs(Eventos!$D:$D,$B89,Eventos!$E:$E,$B85,Eventos!$F:$F,BB$1)</f>
        <v>#NAME?</v>
      </c>
      <c r="BC89" s="64" t="e">
        <f aca="false">_xlfn.countifs(Eventos!$D:$D,$B89,Eventos!$E:$E,$B85,Eventos!$F:$F,BC$1)</f>
        <v>#NAME?</v>
      </c>
      <c r="BD89" s="64" t="e">
        <f aca="false">_xlfn.countifs(Eventos!$D:$D,$B89,Eventos!$E:$E,$B85,Eventos!$F:$F,BD$1)</f>
        <v>#NAME?</v>
      </c>
      <c r="BE89" s="64" t="e">
        <f aca="false">_xlfn.countifs(Eventos!$D:$D,$B89,Eventos!$E:$E,$B85,Eventos!$F:$F,BE$1)</f>
        <v>#NAME?</v>
      </c>
      <c r="BF89" s="64" t="e">
        <f aca="false">_xlfn.countifs(Eventos!$D:$D,$B89,Eventos!$E:$E,$B85,Eventos!$F:$F,BF$1)</f>
        <v>#NAME?</v>
      </c>
      <c r="BG89" s="64" t="e">
        <f aca="false">_xlfn.countifs(Eventos!$D:$D,$B89,Eventos!$E:$E,$B85,Eventos!$F:$F,BG$1)</f>
        <v>#NAME?</v>
      </c>
      <c r="BH89" s="64" t="e">
        <f aca="false">_xlfn.countifs(Eventos!$D:$D,$B89,Eventos!$E:$E,$B85,Eventos!$F:$F,BH$1)</f>
        <v>#NAME?</v>
      </c>
      <c r="BI89" s="64" t="e">
        <f aca="false">_xlfn.countifs(Eventos!$D:$D,$B89,Eventos!$E:$E,$B85,Eventos!$F:$F,BI$1)</f>
        <v>#NAME?</v>
      </c>
      <c r="BJ89" s="64" t="e">
        <f aca="false">_xlfn.countifs(Eventos!$D:$D,$B89,Eventos!$E:$E,$B85,Eventos!$F:$F,BJ$1)</f>
        <v>#NAME?</v>
      </c>
      <c r="BK89" s="64" t="e">
        <f aca="false">_xlfn.countifs(Eventos!$D:$D,$B89,Eventos!$E:$E,$B85,Eventos!$F:$F,BK$1)</f>
        <v>#NAME?</v>
      </c>
      <c r="BL89" s="64" t="e">
        <f aca="false">_xlfn.countifs(Eventos!$D:$D,$B89,Eventos!$E:$E,$B85,Eventos!$F:$F,BL$1)</f>
        <v>#NAME?</v>
      </c>
      <c r="BM89" s="64" t="e">
        <f aca="false">_xlfn.countifs(Eventos!$D:$D,$B89,Eventos!$E:$E,$B85,Eventos!$F:$F,BM$1)</f>
        <v>#NAME?</v>
      </c>
      <c r="BN89" s="64" t="e">
        <f aca="false">_xlfn.countifs(Eventos!$D:$D,$B89,Eventos!$E:$E,$B85,Eventos!$F:$F,BN$1)</f>
        <v>#NAME?</v>
      </c>
      <c r="BO89" s="64" t="e">
        <f aca="false">_xlfn.countifs(Eventos!$D:$D,$B89,Eventos!$E:$E,$B85,Eventos!$F:$F,BO$1)</f>
        <v>#NAME?</v>
      </c>
      <c r="BP89" s="64" t="e">
        <f aca="false">_xlfn.countifs(Eventos!$D:$D,$B89,Eventos!$E:$E,$B85,Eventos!$F:$F,BP$1)</f>
        <v>#NAME?</v>
      </c>
      <c r="BQ89" s="64" t="e">
        <f aca="false">_xlfn.countifs(Eventos!$D:$D,$B89,Eventos!$E:$E,$B85,Eventos!$F:$F,BQ$1)</f>
        <v>#NAME?</v>
      </c>
      <c r="BR89" s="64" t="e">
        <f aca="false">_xlfn.countifs(Eventos!$D:$D,$B89,Eventos!$E:$E,$B85,Eventos!$F:$F,BR$1)</f>
        <v>#NAME?</v>
      </c>
      <c r="BS89" s="64" t="e">
        <f aca="false">_xlfn.countifs(Eventos!$D:$D,$B89,Eventos!$E:$E,$B85,Eventos!$F:$F,BS$1)</f>
        <v>#NAME?</v>
      </c>
      <c r="BT89" s="64" t="e">
        <f aca="false">_xlfn.countifs(Eventos!$D:$D,$B89,Eventos!$E:$E,$B85,Eventos!$F:$F,BT$1)</f>
        <v>#NAME?</v>
      </c>
      <c r="BU89" s="64" t="e">
        <f aca="false">_xlfn.countifs(Eventos!$D:$D,$B89,Eventos!$E:$E,$B85,Eventos!$F:$F,BU$1)</f>
        <v>#NAME?</v>
      </c>
      <c r="BV89" s="64" t="e">
        <f aca="false">_xlfn.countifs(Eventos!$D:$D,$B89,Eventos!$E:$E,$B85,Eventos!$F:$F,BV$1)</f>
        <v>#NAME?</v>
      </c>
      <c r="BW89" s="64" t="e">
        <f aca="false">_xlfn.countifs(Eventos!$D:$D,$B89,Eventos!$E:$E,$B85,Eventos!$F:$F,BW$1)</f>
        <v>#NAME?</v>
      </c>
      <c r="BX89" s="64" t="e">
        <f aca="false">_xlfn.countifs(Eventos!$D:$D,$B89,Eventos!$E:$E,$B85,Eventos!$F:$F,BX$1)</f>
        <v>#NAME?</v>
      </c>
      <c r="BY89" s="64" t="e">
        <f aca="false">_xlfn.countifs(Eventos!$D:$D,$B89,Eventos!$E:$E,$B85,Eventos!$F:$F,BY$1)</f>
        <v>#NAME?</v>
      </c>
      <c r="BZ89" s="64" t="e">
        <f aca="false">_xlfn.countifs(Eventos!$D:$D,$B89,Eventos!$E:$E,$B85,Eventos!$F:$F,BZ$1)</f>
        <v>#NAME?</v>
      </c>
      <c r="CA89" s="64" t="e">
        <f aca="false">_xlfn.countifs(Eventos!$D:$D,$B89,Eventos!$E:$E,$B85,Eventos!$F:$F,CA$1)</f>
        <v>#NAME?</v>
      </c>
      <c r="CB89" s="64" t="e">
        <f aca="false">_xlfn.countifs(Eventos!$D:$D,$B89,Eventos!$E:$E,$B85,Eventos!$F:$F,CB$1)</f>
        <v>#NAME?</v>
      </c>
      <c r="CC89" s="64" t="e">
        <f aca="false">_xlfn.countifs(Eventos!$D:$D,$B89,Eventos!$E:$E,$B85,Eventos!$F:$F,CC$1)</f>
        <v>#NAME?</v>
      </c>
      <c r="CD89" s="64" t="e">
        <f aca="false">_xlfn.countifs(Eventos!$D:$D,$B89,Eventos!$E:$E,$B85,Eventos!$F:$F,CD$1)</f>
        <v>#NAME?</v>
      </c>
      <c r="CE89" s="64" t="e">
        <f aca="false">_xlfn.countifs(Eventos!$D:$D,$B89,Eventos!$E:$E,$B85,Eventos!$F:$F,CE$1)</f>
        <v>#NAME?</v>
      </c>
      <c r="CF89" s="64" t="e">
        <f aca="false">_xlfn.countifs(Eventos!$D:$D,$B89,Eventos!$E:$E,$B85,Eventos!$F:$F,CF$1)</f>
        <v>#NAME?</v>
      </c>
      <c r="CG89" s="64" t="e">
        <f aca="false">_xlfn.countifs(Eventos!$D:$D,$B89,Eventos!$E:$E,$B85,Eventos!$F:$F,CG$1)</f>
        <v>#NAME?</v>
      </c>
      <c r="CH89" s="64" t="e">
        <f aca="false">_xlfn.countifs(Eventos!$D:$D,$B89,Eventos!$E:$E,$B85,Eventos!$F:$F,CH$1)</f>
        <v>#NAME?</v>
      </c>
      <c r="CI89" s="64" t="e">
        <f aca="false">_xlfn.countifs(Eventos!$D:$D,$B89,Eventos!$E:$E,$B85,Eventos!$F:$F,CI$1)</f>
        <v>#NAME?</v>
      </c>
      <c r="CJ89" s="64" t="e">
        <f aca="false">_xlfn.countifs(Eventos!$D:$D,$B89,Eventos!$E:$E,$B85,Eventos!$F:$F,CJ$1)</f>
        <v>#NAME?</v>
      </c>
      <c r="CK89" s="64" t="e">
        <f aca="false">_xlfn.countifs(Eventos!$D:$D,$B89,Eventos!$E:$E,$B85,Eventos!$F:$F,CK$1)</f>
        <v>#NAME?</v>
      </c>
      <c r="CL89" s="64" t="e">
        <f aca="false">_xlfn.countifs(Eventos!$D:$D,$B89,Eventos!$E:$E,$B85,Eventos!$F:$F,CL$1)</f>
        <v>#NAME?</v>
      </c>
      <c r="CM89" s="64" t="e">
        <f aca="false">_xlfn.countifs(Eventos!$D:$D,$B89,Eventos!$E:$E,$B85,Eventos!$F:$F,CM$1)</f>
        <v>#NAME?</v>
      </c>
      <c r="CN89" s="64" t="e">
        <f aca="false">_xlfn.countifs(Eventos!$D:$D,$B89,Eventos!$E:$E,$B85,Eventos!$F:$F,CN$1)</f>
        <v>#NAME?</v>
      </c>
      <c r="CO89" s="64" t="e">
        <f aca="false">_xlfn.countifs(Eventos!$D:$D,$B89,Eventos!$E:$E,$B85,Eventos!$F:$F,CO$1)</f>
        <v>#NAME?</v>
      </c>
      <c r="CP89" s="64" t="e">
        <f aca="false">_xlfn.countifs(Eventos!$D:$D,$B89,Eventos!$E:$E,$B85,Eventos!$F:$F,CP$1)</f>
        <v>#NAME?</v>
      </c>
      <c r="CQ89" s="64" t="e">
        <f aca="false">_xlfn.countifs(Eventos!$D:$D,$B89,Eventos!$E:$E,$B85,Eventos!$F:$F,CQ$1)</f>
        <v>#NAME?</v>
      </c>
      <c r="CR89" s="64" t="e">
        <f aca="false">_xlfn.countifs(Eventos!$D:$D,$B89,Eventos!$E:$E,$B85,Eventos!$F:$F,CR$1)</f>
        <v>#NAME?</v>
      </c>
      <c r="CS89" s="64" t="e">
        <f aca="false">_xlfn.countifs(Eventos!$D:$D,$B89,Eventos!$E:$E,$B85,Eventos!$F:$F,CS$1)</f>
        <v>#NAME?</v>
      </c>
      <c r="CT89" s="64" t="e">
        <f aca="false">_xlfn.countifs(Eventos!$D:$D,$B89,Eventos!$E:$E,$B85,Eventos!$F:$F,CT$1)</f>
        <v>#NAME?</v>
      </c>
    </row>
    <row r="90" customFormat="false" ht="15" hidden="false" customHeight="true" outlineLevel="1" collapsed="false">
      <c r="A90" s="63" t="s">
        <v>41</v>
      </c>
      <c r="B90" s="63" t="s">
        <v>42</v>
      </c>
      <c r="C90" s="64" t="e">
        <f aca="false">_xlfn.countifs(Eventos!$D:$D,$B90,Eventos!$E:$E,$B85,Eventos!$F:$F,C$1)</f>
        <v>#NAME?</v>
      </c>
      <c r="D90" s="64" t="e">
        <f aca="false">_xlfn.countifs(Eventos!$D:$D,$B90,Eventos!$E:$E,$B85,Eventos!$F:$F,D$1)</f>
        <v>#NAME?</v>
      </c>
      <c r="E90" s="64" t="e">
        <f aca="false">_xlfn.countifs(Eventos!$D:$D,$B90,Eventos!$E:$E,$B85,Eventos!$F:$F,E$1)</f>
        <v>#NAME?</v>
      </c>
      <c r="F90" s="64" t="e">
        <f aca="false">_xlfn.countifs(Eventos!$D:$D,$B90,Eventos!$E:$E,$B85,Eventos!$F:$F,F$1)</f>
        <v>#NAME?</v>
      </c>
      <c r="G90" s="64" t="e">
        <f aca="false">_xlfn.countifs(Eventos!$D:$D,$B90,Eventos!$E:$E,$B85,Eventos!$F:$F,G$1)</f>
        <v>#NAME?</v>
      </c>
      <c r="H90" s="64" t="e">
        <f aca="false">_xlfn.countifs(Eventos!$D:$D,$B90,Eventos!$E:$E,$B85,Eventos!$F:$F,H$1)</f>
        <v>#NAME?</v>
      </c>
      <c r="I90" s="64" t="e">
        <f aca="false">_xlfn.countifs(Eventos!$D:$D,$B90,Eventos!$E:$E,$B85,Eventos!$F:$F,I$1)</f>
        <v>#NAME?</v>
      </c>
      <c r="J90" s="64" t="e">
        <f aca="false">_xlfn.countifs(Eventos!$D:$D,$B90,Eventos!$E:$E,$B85,Eventos!$F:$F,J$1)</f>
        <v>#NAME?</v>
      </c>
      <c r="K90" s="64" t="e">
        <f aca="false">_xlfn.countifs(Eventos!$D:$D,$B90,Eventos!$E:$E,$B85,Eventos!$F:$F,K$1)</f>
        <v>#NAME?</v>
      </c>
      <c r="L90" s="64" t="e">
        <f aca="false">_xlfn.countifs(Eventos!$D:$D,$B90,Eventos!$E:$E,$B85,Eventos!$F:$F,L$1)</f>
        <v>#NAME?</v>
      </c>
      <c r="M90" s="64" t="e">
        <f aca="false">_xlfn.countifs(Eventos!$D:$D,$B90,Eventos!$E:$E,$B85,Eventos!$F:$F,M$1)</f>
        <v>#NAME?</v>
      </c>
      <c r="N90" s="64" t="e">
        <f aca="false">_xlfn.countifs(Eventos!$D:$D,$B90,Eventos!$E:$E,$B85,Eventos!$F:$F,N$1)</f>
        <v>#NAME?</v>
      </c>
      <c r="O90" s="64" t="e">
        <f aca="false">_xlfn.countifs(Eventos!$D:$D,$B90,Eventos!$E:$E,$B85,Eventos!$F:$F,O$1)</f>
        <v>#NAME?</v>
      </c>
      <c r="P90" s="64" t="e">
        <f aca="false">_xlfn.countifs(Eventos!$D:$D,$B90,Eventos!$E:$E,$B85,Eventos!$F:$F,P$1)</f>
        <v>#NAME?</v>
      </c>
      <c r="Q90" s="64" t="e">
        <f aca="false">_xlfn.countifs(Eventos!$D:$D,$B90,Eventos!$E:$E,$B85,Eventos!$F:$F,Q$1)</f>
        <v>#NAME?</v>
      </c>
      <c r="R90" s="64" t="e">
        <f aca="false">_xlfn.countifs(Eventos!$D:$D,$B90,Eventos!$E:$E,$B85,Eventos!$F:$F,R$1)</f>
        <v>#NAME?</v>
      </c>
      <c r="S90" s="64" t="e">
        <f aca="false">_xlfn.countifs(Eventos!$D:$D,$B90,Eventos!$E:$E,$B85,Eventos!$F:$F,S$1)</f>
        <v>#NAME?</v>
      </c>
      <c r="T90" s="64" t="e">
        <f aca="false">_xlfn.countifs(Eventos!$D:$D,$B90,Eventos!$E:$E,$B85,Eventos!$F:$F,T$1)</f>
        <v>#NAME?</v>
      </c>
      <c r="U90" s="64" t="e">
        <f aca="false">_xlfn.countifs(Eventos!$D:$D,$B90,Eventos!$E:$E,$B85,Eventos!$F:$F,U$1)</f>
        <v>#NAME?</v>
      </c>
      <c r="V90" s="64" t="e">
        <f aca="false">_xlfn.countifs(Eventos!$D:$D,$B90,Eventos!$E:$E,$B85,Eventos!$F:$F,V$1)</f>
        <v>#NAME?</v>
      </c>
      <c r="W90" s="64" t="e">
        <f aca="false">_xlfn.countifs(Eventos!$D:$D,$B90,Eventos!$E:$E,$B85,Eventos!$F:$F,W$1)</f>
        <v>#NAME?</v>
      </c>
      <c r="X90" s="64" t="e">
        <f aca="false">_xlfn.countifs(Eventos!$D:$D,$B90,Eventos!$E:$E,$B85,Eventos!$F:$F,X$1)</f>
        <v>#NAME?</v>
      </c>
      <c r="Y90" s="64" t="e">
        <f aca="false">_xlfn.countifs(Eventos!$D:$D,$B90,Eventos!$E:$E,$B85,Eventos!$F:$F,Y$1)</f>
        <v>#NAME?</v>
      </c>
      <c r="Z90" s="64" t="e">
        <f aca="false">_xlfn.countifs(Eventos!$D:$D,$B90,Eventos!$E:$E,$B85,Eventos!$F:$F,Z$1)</f>
        <v>#NAME?</v>
      </c>
      <c r="AA90" s="64" t="e">
        <f aca="false">_xlfn.countifs(Eventos!$D:$D,$B90,Eventos!$E:$E,$B85,Eventos!$F:$F,AA$1)</f>
        <v>#NAME?</v>
      </c>
      <c r="AB90" s="64" t="e">
        <f aca="false">_xlfn.countifs(Eventos!$D:$D,$B90,Eventos!$E:$E,$B85,Eventos!$F:$F,AB$1)</f>
        <v>#NAME?</v>
      </c>
      <c r="AC90" s="64" t="e">
        <f aca="false">_xlfn.countifs(Eventos!$D:$D,$B90,Eventos!$E:$E,$B85,Eventos!$F:$F,AC$1)</f>
        <v>#NAME?</v>
      </c>
      <c r="AD90" s="64" t="e">
        <f aca="false">_xlfn.countifs(Eventos!$D:$D,$B90,Eventos!$E:$E,$B85,Eventos!$F:$F,AD$1)</f>
        <v>#NAME?</v>
      </c>
      <c r="AE90" s="64" t="e">
        <f aca="false">_xlfn.countifs(Eventos!$D:$D,$B90,Eventos!$E:$E,$B85,Eventos!$F:$F,AE$1)</f>
        <v>#NAME?</v>
      </c>
      <c r="AF90" s="64" t="e">
        <f aca="false">_xlfn.countifs(Eventos!$D:$D,$B90,Eventos!$E:$E,$B85,Eventos!$F:$F,AF$1)</f>
        <v>#NAME?</v>
      </c>
      <c r="AG90" s="64" t="e">
        <f aca="false">_xlfn.countifs(Eventos!$D:$D,$B90,Eventos!$E:$E,$B85,Eventos!$F:$F,AG$1)</f>
        <v>#NAME?</v>
      </c>
      <c r="AH90" s="64" t="e">
        <f aca="false">_xlfn.countifs(Eventos!$D:$D,$B90,Eventos!$E:$E,$B85,Eventos!$F:$F,AH$1)</f>
        <v>#NAME?</v>
      </c>
      <c r="AI90" s="64" t="e">
        <f aca="false">_xlfn.countifs(Eventos!$D:$D,$B90,Eventos!$E:$E,$B85,Eventos!$F:$F,AI$1)</f>
        <v>#NAME?</v>
      </c>
      <c r="AJ90" s="64" t="e">
        <f aca="false">_xlfn.countifs(Eventos!$D:$D,$B90,Eventos!$E:$E,$B85,Eventos!$F:$F,AJ$1)</f>
        <v>#NAME?</v>
      </c>
      <c r="AK90" s="64" t="e">
        <f aca="false">_xlfn.countifs(Eventos!$D:$D,$B90,Eventos!$E:$E,$B85,Eventos!$F:$F,AK$1)</f>
        <v>#NAME?</v>
      </c>
      <c r="AL90" s="64" t="e">
        <f aca="false">_xlfn.countifs(Eventos!$D:$D,$B90,Eventos!$E:$E,$B85,Eventos!$F:$F,AL$1)</f>
        <v>#NAME?</v>
      </c>
      <c r="AM90" s="64" t="e">
        <f aca="false">_xlfn.countifs(Eventos!$D:$D,$B90,Eventos!$E:$E,$B85,Eventos!$F:$F,AM$1)</f>
        <v>#NAME?</v>
      </c>
      <c r="AN90" s="64" t="e">
        <f aca="false">_xlfn.countifs(Eventos!$D:$D,$B90,Eventos!$E:$E,$B85,Eventos!$F:$F,AN$1)</f>
        <v>#NAME?</v>
      </c>
      <c r="AO90" s="64" t="e">
        <f aca="false">_xlfn.countifs(Eventos!$D:$D,$B90,Eventos!$E:$E,$B85,Eventos!$F:$F,AO$1)</f>
        <v>#NAME?</v>
      </c>
      <c r="AP90" s="64" t="e">
        <f aca="false">_xlfn.countifs(Eventos!$D:$D,$B90,Eventos!$E:$E,$B85,Eventos!$F:$F,AP$1)</f>
        <v>#NAME?</v>
      </c>
      <c r="AQ90" s="64" t="e">
        <f aca="false">_xlfn.countifs(Eventos!$D:$D,$B90,Eventos!$E:$E,$B85,Eventos!$F:$F,AQ$1)</f>
        <v>#NAME?</v>
      </c>
      <c r="AR90" s="64" t="e">
        <f aca="false">_xlfn.countifs(Eventos!$D:$D,$B90,Eventos!$E:$E,$B85,Eventos!$F:$F,AR$1)</f>
        <v>#NAME?</v>
      </c>
      <c r="AS90" s="64" t="e">
        <f aca="false">_xlfn.countifs(Eventos!$D:$D,$B90,Eventos!$E:$E,$B85,Eventos!$F:$F,AS$1)</f>
        <v>#NAME?</v>
      </c>
      <c r="AT90" s="64" t="e">
        <f aca="false">_xlfn.countifs(Eventos!$D:$D,$B90,Eventos!$E:$E,$B85,Eventos!$F:$F,AT$1)</f>
        <v>#NAME?</v>
      </c>
      <c r="AU90" s="64" t="e">
        <f aca="false">_xlfn.countifs(Eventos!$D:$D,$B90,Eventos!$E:$E,$B85,Eventos!$F:$F,AU$1)</f>
        <v>#NAME?</v>
      </c>
      <c r="AV90" s="64" t="e">
        <f aca="false">_xlfn.countifs(Eventos!$D:$D,$B90,Eventos!$E:$E,$B85,Eventos!$F:$F,AV$1)</f>
        <v>#NAME?</v>
      </c>
      <c r="AW90" s="64" t="e">
        <f aca="false">_xlfn.countifs(Eventos!$D:$D,$B90,Eventos!$E:$E,$B85,Eventos!$F:$F,AW$1)</f>
        <v>#NAME?</v>
      </c>
      <c r="AX90" s="64" t="e">
        <f aca="false">_xlfn.countifs(Eventos!$D:$D,$B90,Eventos!$E:$E,$B85,Eventos!$F:$F,AX$1)</f>
        <v>#NAME?</v>
      </c>
      <c r="AY90" s="64" t="e">
        <f aca="false">_xlfn.countifs(Eventos!$D:$D,$B90,Eventos!$E:$E,$B85,Eventos!$F:$F,AY$1)</f>
        <v>#NAME?</v>
      </c>
      <c r="AZ90" s="64" t="e">
        <f aca="false">_xlfn.countifs(Eventos!$D:$D,$B90,Eventos!$E:$E,$B85,Eventos!$F:$F,AZ$1)</f>
        <v>#NAME?</v>
      </c>
      <c r="BA90" s="64" t="e">
        <f aca="false">_xlfn.countifs(Eventos!$D:$D,$B90,Eventos!$E:$E,$B85,Eventos!$F:$F,BA$1)</f>
        <v>#NAME?</v>
      </c>
      <c r="BB90" s="64" t="e">
        <f aca="false">_xlfn.countifs(Eventos!$D:$D,$B90,Eventos!$E:$E,$B85,Eventos!$F:$F,BB$1)</f>
        <v>#NAME?</v>
      </c>
      <c r="BC90" s="64" t="e">
        <f aca="false">_xlfn.countifs(Eventos!$D:$D,$B90,Eventos!$E:$E,$B85,Eventos!$F:$F,BC$1)</f>
        <v>#NAME?</v>
      </c>
      <c r="BD90" s="64" t="e">
        <f aca="false">_xlfn.countifs(Eventos!$D:$D,$B90,Eventos!$E:$E,$B85,Eventos!$F:$F,BD$1)</f>
        <v>#NAME?</v>
      </c>
      <c r="BE90" s="64" t="e">
        <f aca="false">_xlfn.countifs(Eventos!$D:$D,$B90,Eventos!$E:$E,$B85,Eventos!$F:$F,BE$1)</f>
        <v>#NAME?</v>
      </c>
      <c r="BF90" s="64" t="e">
        <f aca="false">_xlfn.countifs(Eventos!$D:$D,$B90,Eventos!$E:$E,$B85,Eventos!$F:$F,BF$1)</f>
        <v>#NAME?</v>
      </c>
      <c r="BG90" s="64" t="e">
        <f aca="false">_xlfn.countifs(Eventos!$D:$D,$B90,Eventos!$E:$E,$B85,Eventos!$F:$F,BG$1)</f>
        <v>#NAME?</v>
      </c>
      <c r="BH90" s="64" t="e">
        <f aca="false">_xlfn.countifs(Eventos!$D:$D,$B90,Eventos!$E:$E,$B85,Eventos!$F:$F,BH$1)</f>
        <v>#NAME?</v>
      </c>
      <c r="BI90" s="64" t="e">
        <f aca="false">_xlfn.countifs(Eventos!$D:$D,$B90,Eventos!$E:$E,$B85,Eventos!$F:$F,BI$1)</f>
        <v>#NAME?</v>
      </c>
      <c r="BJ90" s="64" t="e">
        <f aca="false">_xlfn.countifs(Eventos!$D:$D,$B90,Eventos!$E:$E,$B85,Eventos!$F:$F,BJ$1)</f>
        <v>#NAME?</v>
      </c>
      <c r="BK90" s="64" t="e">
        <f aca="false">_xlfn.countifs(Eventos!$D:$D,$B90,Eventos!$E:$E,$B85,Eventos!$F:$F,BK$1)</f>
        <v>#NAME?</v>
      </c>
      <c r="BL90" s="64" t="e">
        <f aca="false">_xlfn.countifs(Eventos!$D:$D,$B90,Eventos!$E:$E,$B85,Eventos!$F:$F,BL$1)</f>
        <v>#NAME?</v>
      </c>
      <c r="BM90" s="64" t="e">
        <f aca="false">_xlfn.countifs(Eventos!$D:$D,$B90,Eventos!$E:$E,$B85,Eventos!$F:$F,BM$1)</f>
        <v>#NAME?</v>
      </c>
      <c r="BN90" s="64" t="e">
        <f aca="false">_xlfn.countifs(Eventos!$D:$D,$B90,Eventos!$E:$E,$B85,Eventos!$F:$F,BN$1)</f>
        <v>#NAME?</v>
      </c>
      <c r="BO90" s="64" t="e">
        <f aca="false">_xlfn.countifs(Eventos!$D:$D,$B90,Eventos!$E:$E,$B85,Eventos!$F:$F,BO$1)</f>
        <v>#NAME?</v>
      </c>
      <c r="BP90" s="64" t="e">
        <f aca="false">_xlfn.countifs(Eventos!$D:$D,$B90,Eventos!$E:$E,$B85,Eventos!$F:$F,BP$1)</f>
        <v>#NAME?</v>
      </c>
      <c r="BQ90" s="64" t="e">
        <f aca="false">_xlfn.countifs(Eventos!$D:$D,$B90,Eventos!$E:$E,$B85,Eventos!$F:$F,BQ$1)</f>
        <v>#NAME?</v>
      </c>
      <c r="BR90" s="64" t="e">
        <f aca="false">_xlfn.countifs(Eventos!$D:$D,$B90,Eventos!$E:$E,$B85,Eventos!$F:$F,BR$1)</f>
        <v>#NAME?</v>
      </c>
      <c r="BS90" s="64" t="e">
        <f aca="false">_xlfn.countifs(Eventos!$D:$D,$B90,Eventos!$E:$E,$B85,Eventos!$F:$F,BS$1)</f>
        <v>#NAME?</v>
      </c>
      <c r="BT90" s="64" t="e">
        <f aca="false">_xlfn.countifs(Eventos!$D:$D,$B90,Eventos!$E:$E,$B85,Eventos!$F:$F,BT$1)</f>
        <v>#NAME?</v>
      </c>
      <c r="BU90" s="64" t="e">
        <f aca="false">_xlfn.countifs(Eventos!$D:$D,$B90,Eventos!$E:$E,$B85,Eventos!$F:$F,BU$1)</f>
        <v>#NAME?</v>
      </c>
      <c r="BV90" s="64" t="e">
        <f aca="false">_xlfn.countifs(Eventos!$D:$D,$B90,Eventos!$E:$E,$B85,Eventos!$F:$F,BV$1)</f>
        <v>#NAME?</v>
      </c>
      <c r="BW90" s="64" t="e">
        <f aca="false">_xlfn.countifs(Eventos!$D:$D,$B90,Eventos!$E:$E,$B85,Eventos!$F:$F,BW$1)</f>
        <v>#NAME?</v>
      </c>
      <c r="BX90" s="64" t="e">
        <f aca="false">_xlfn.countifs(Eventos!$D:$D,$B90,Eventos!$E:$E,$B85,Eventos!$F:$F,BX$1)</f>
        <v>#NAME?</v>
      </c>
      <c r="BY90" s="64" t="e">
        <f aca="false">_xlfn.countifs(Eventos!$D:$D,$B90,Eventos!$E:$E,$B85,Eventos!$F:$F,BY$1)</f>
        <v>#NAME?</v>
      </c>
      <c r="BZ90" s="64" t="e">
        <f aca="false">_xlfn.countifs(Eventos!$D:$D,$B90,Eventos!$E:$E,$B85,Eventos!$F:$F,BZ$1)</f>
        <v>#NAME?</v>
      </c>
      <c r="CA90" s="64" t="e">
        <f aca="false">_xlfn.countifs(Eventos!$D:$D,$B90,Eventos!$E:$E,$B85,Eventos!$F:$F,CA$1)</f>
        <v>#NAME?</v>
      </c>
      <c r="CB90" s="64" t="e">
        <f aca="false">_xlfn.countifs(Eventos!$D:$D,$B90,Eventos!$E:$E,$B85,Eventos!$F:$F,CB$1)</f>
        <v>#NAME?</v>
      </c>
      <c r="CC90" s="64" t="e">
        <f aca="false">_xlfn.countifs(Eventos!$D:$D,$B90,Eventos!$E:$E,$B85,Eventos!$F:$F,CC$1)</f>
        <v>#NAME?</v>
      </c>
      <c r="CD90" s="64" t="e">
        <f aca="false">_xlfn.countifs(Eventos!$D:$D,$B90,Eventos!$E:$E,$B85,Eventos!$F:$F,CD$1)</f>
        <v>#NAME?</v>
      </c>
      <c r="CE90" s="64" t="e">
        <f aca="false">_xlfn.countifs(Eventos!$D:$D,$B90,Eventos!$E:$E,$B85,Eventos!$F:$F,CE$1)</f>
        <v>#NAME?</v>
      </c>
      <c r="CF90" s="64" t="e">
        <f aca="false">_xlfn.countifs(Eventos!$D:$D,$B90,Eventos!$E:$E,$B85,Eventos!$F:$F,CF$1)</f>
        <v>#NAME?</v>
      </c>
      <c r="CG90" s="64" t="e">
        <f aca="false">_xlfn.countifs(Eventos!$D:$D,$B90,Eventos!$E:$E,$B85,Eventos!$F:$F,CG$1)</f>
        <v>#NAME?</v>
      </c>
      <c r="CH90" s="64" t="e">
        <f aca="false">_xlfn.countifs(Eventos!$D:$D,$B90,Eventos!$E:$E,$B85,Eventos!$F:$F,CH$1)</f>
        <v>#NAME?</v>
      </c>
      <c r="CI90" s="64" t="e">
        <f aca="false">_xlfn.countifs(Eventos!$D:$D,$B90,Eventos!$E:$E,$B85,Eventos!$F:$F,CI$1)</f>
        <v>#NAME?</v>
      </c>
      <c r="CJ90" s="64" t="e">
        <f aca="false">_xlfn.countifs(Eventos!$D:$D,$B90,Eventos!$E:$E,$B85,Eventos!$F:$F,CJ$1)</f>
        <v>#NAME?</v>
      </c>
      <c r="CK90" s="64" t="e">
        <f aca="false">_xlfn.countifs(Eventos!$D:$D,$B90,Eventos!$E:$E,$B85,Eventos!$F:$F,CK$1)</f>
        <v>#NAME?</v>
      </c>
      <c r="CL90" s="64" t="e">
        <f aca="false">_xlfn.countifs(Eventos!$D:$D,$B90,Eventos!$E:$E,$B85,Eventos!$F:$F,CL$1)</f>
        <v>#NAME?</v>
      </c>
      <c r="CM90" s="64" t="e">
        <f aca="false">_xlfn.countifs(Eventos!$D:$D,$B90,Eventos!$E:$E,$B85,Eventos!$F:$F,CM$1)</f>
        <v>#NAME?</v>
      </c>
      <c r="CN90" s="64" t="e">
        <f aca="false">_xlfn.countifs(Eventos!$D:$D,$B90,Eventos!$E:$E,$B85,Eventos!$F:$F,CN$1)</f>
        <v>#NAME?</v>
      </c>
      <c r="CO90" s="64" t="e">
        <f aca="false">_xlfn.countifs(Eventos!$D:$D,$B90,Eventos!$E:$E,$B85,Eventos!$F:$F,CO$1)</f>
        <v>#NAME?</v>
      </c>
      <c r="CP90" s="64" t="e">
        <f aca="false">_xlfn.countifs(Eventos!$D:$D,$B90,Eventos!$E:$E,$B85,Eventos!$F:$F,CP$1)</f>
        <v>#NAME?</v>
      </c>
      <c r="CQ90" s="64" t="e">
        <f aca="false">_xlfn.countifs(Eventos!$D:$D,$B90,Eventos!$E:$E,$B85,Eventos!$F:$F,CQ$1)</f>
        <v>#NAME?</v>
      </c>
      <c r="CR90" s="64" t="e">
        <f aca="false">_xlfn.countifs(Eventos!$D:$D,$B90,Eventos!$E:$E,$B85,Eventos!$F:$F,CR$1)</f>
        <v>#NAME?</v>
      </c>
      <c r="CS90" s="64" t="e">
        <f aca="false">_xlfn.countifs(Eventos!$D:$D,$B90,Eventos!$E:$E,$B85,Eventos!$F:$F,CS$1)</f>
        <v>#NAME?</v>
      </c>
      <c r="CT90" s="64" t="e">
        <f aca="false">_xlfn.countifs(Eventos!$D:$D,$B90,Eventos!$E:$E,$B85,Eventos!$F:$F,CT$1)</f>
        <v>#NAME?</v>
      </c>
    </row>
    <row r="91" customFormat="false" ht="15" hidden="false" customHeight="true" outlineLevel="1" collapsed="false">
      <c r="A91" s="43" t="s">
        <v>43</v>
      </c>
      <c r="B91" s="43" t="s">
        <v>44</v>
      </c>
      <c r="C91" s="44" t="e">
        <f aca="false">-_xlfn.countifs(Eventos!$D:$D,$B91,Eventos!$E:$E,$B85,Eventos!$F:$F,C$1)</f>
        <v>#NAME?</v>
      </c>
      <c r="D91" s="44" t="e">
        <f aca="false">-_xlfn.countifs(Eventos!$D:$D,$B91,Eventos!$E:$E,$B85,Eventos!$F:$F,D$1)</f>
        <v>#NAME?</v>
      </c>
      <c r="E91" s="44" t="e">
        <f aca="false">-_xlfn.countifs(Eventos!$D:$D,$B91,Eventos!$E:$E,$B85,Eventos!$F:$F,E$1)</f>
        <v>#NAME?</v>
      </c>
      <c r="F91" s="44" t="e">
        <f aca="false">-_xlfn.countifs(Eventos!$D:$D,$B91,Eventos!$E:$E,$B85,Eventos!$F:$F,F$1)</f>
        <v>#NAME?</v>
      </c>
      <c r="G91" s="44" t="e">
        <f aca="false">-_xlfn.countifs(Eventos!$D:$D,$B91,Eventos!$E:$E,$B85,Eventos!$F:$F,G$1)</f>
        <v>#NAME?</v>
      </c>
      <c r="H91" s="44" t="e">
        <f aca="false">-_xlfn.countifs(Eventos!$D:$D,$B91,Eventos!$E:$E,$B85,Eventos!$F:$F,H$1)</f>
        <v>#NAME?</v>
      </c>
      <c r="I91" s="44" t="e">
        <f aca="false">-_xlfn.countifs(Eventos!$D:$D,$B91,Eventos!$E:$E,$B85,Eventos!$F:$F,I$1)</f>
        <v>#NAME?</v>
      </c>
      <c r="J91" s="44" t="e">
        <f aca="false">-_xlfn.countifs(Eventos!$D:$D,$B91,Eventos!$E:$E,$B85,Eventos!$F:$F,J$1)</f>
        <v>#NAME?</v>
      </c>
      <c r="K91" s="44" t="e">
        <f aca="false">-_xlfn.countifs(Eventos!$D:$D,$B91,Eventos!$E:$E,$B85,Eventos!$F:$F,K$1)</f>
        <v>#NAME?</v>
      </c>
      <c r="L91" s="44" t="e">
        <f aca="false">-_xlfn.countifs(Eventos!$D:$D,$B91,Eventos!$E:$E,$B85,Eventos!$F:$F,L$1)</f>
        <v>#NAME?</v>
      </c>
      <c r="M91" s="44" t="e">
        <f aca="false">-_xlfn.countifs(Eventos!$D:$D,$B91,Eventos!$E:$E,$B85,Eventos!$F:$F,M$1)</f>
        <v>#NAME?</v>
      </c>
      <c r="N91" s="44" t="e">
        <f aca="false">-_xlfn.countifs(Eventos!$D:$D,$B91,Eventos!$E:$E,$B85,Eventos!$F:$F,N$1)</f>
        <v>#NAME?</v>
      </c>
      <c r="O91" s="44" t="e">
        <f aca="false">-_xlfn.countifs(Eventos!$D:$D,$B91,Eventos!$E:$E,$B85,Eventos!$F:$F,O$1)</f>
        <v>#NAME?</v>
      </c>
      <c r="P91" s="44" t="e">
        <f aca="false">-_xlfn.countifs(Eventos!$D:$D,$B91,Eventos!$E:$E,$B85,Eventos!$F:$F,P$1)</f>
        <v>#NAME?</v>
      </c>
      <c r="Q91" s="44" t="e">
        <f aca="false">-_xlfn.countifs(Eventos!$D:$D,$B91,Eventos!$E:$E,$B85,Eventos!$F:$F,Q$1)</f>
        <v>#NAME?</v>
      </c>
      <c r="R91" s="44" t="e">
        <f aca="false">-_xlfn.countifs(Eventos!$D:$D,$B91,Eventos!$E:$E,$B85,Eventos!$F:$F,R$1)</f>
        <v>#NAME?</v>
      </c>
      <c r="S91" s="44" t="e">
        <f aca="false">-_xlfn.countifs(Eventos!$D:$D,$B91,Eventos!$E:$E,$B85,Eventos!$F:$F,S$1)</f>
        <v>#NAME?</v>
      </c>
      <c r="T91" s="44" t="e">
        <f aca="false">-_xlfn.countifs(Eventos!$D:$D,$B91,Eventos!$E:$E,$B85,Eventos!$F:$F,T$1)</f>
        <v>#NAME?</v>
      </c>
      <c r="U91" s="44" t="e">
        <f aca="false">-_xlfn.countifs(Eventos!$D:$D,$B91,Eventos!$E:$E,$B85,Eventos!$F:$F,U$1)</f>
        <v>#NAME?</v>
      </c>
      <c r="V91" s="44" t="e">
        <f aca="false">-_xlfn.countifs(Eventos!$D:$D,$B91,Eventos!$E:$E,$B85,Eventos!$F:$F,V$1)</f>
        <v>#NAME?</v>
      </c>
      <c r="W91" s="44" t="e">
        <f aca="false">-_xlfn.countifs(Eventos!$D:$D,$B91,Eventos!$E:$E,$B85,Eventos!$F:$F,W$1)</f>
        <v>#NAME?</v>
      </c>
      <c r="X91" s="44" t="e">
        <f aca="false">-_xlfn.countifs(Eventos!$D:$D,$B91,Eventos!$E:$E,$B85,Eventos!$F:$F,X$1)</f>
        <v>#NAME?</v>
      </c>
      <c r="Y91" s="44" t="e">
        <f aca="false">-_xlfn.countifs(Eventos!$D:$D,$B91,Eventos!$E:$E,$B85,Eventos!$F:$F,Y$1)</f>
        <v>#NAME?</v>
      </c>
      <c r="Z91" s="44" t="e">
        <f aca="false">-_xlfn.countifs(Eventos!$D:$D,$B91,Eventos!$E:$E,$B85,Eventos!$F:$F,Z$1)</f>
        <v>#NAME?</v>
      </c>
      <c r="AA91" s="44" t="e">
        <f aca="false">-_xlfn.countifs(Eventos!$D:$D,$B91,Eventos!$E:$E,$B85,Eventos!$F:$F,AA$1)</f>
        <v>#NAME?</v>
      </c>
      <c r="AB91" s="44" t="e">
        <f aca="false">-_xlfn.countifs(Eventos!$D:$D,$B91,Eventos!$E:$E,$B85,Eventos!$F:$F,AB$1)</f>
        <v>#NAME?</v>
      </c>
      <c r="AC91" s="44" t="e">
        <f aca="false">-_xlfn.countifs(Eventos!$D:$D,$B91,Eventos!$E:$E,$B85,Eventos!$F:$F,AC$1)</f>
        <v>#NAME?</v>
      </c>
      <c r="AD91" s="44" t="e">
        <f aca="false">-_xlfn.countifs(Eventos!$D:$D,$B91,Eventos!$E:$E,$B85,Eventos!$F:$F,AD$1)</f>
        <v>#NAME?</v>
      </c>
      <c r="AE91" s="44" t="e">
        <f aca="false">-_xlfn.countifs(Eventos!$D:$D,$B91,Eventos!$E:$E,$B85,Eventos!$F:$F,AE$1)</f>
        <v>#NAME?</v>
      </c>
      <c r="AF91" s="44" t="e">
        <f aca="false">-_xlfn.countifs(Eventos!$D:$D,$B91,Eventos!$E:$E,$B85,Eventos!$F:$F,AF$1)</f>
        <v>#NAME?</v>
      </c>
      <c r="AG91" s="44" t="e">
        <f aca="false">-_xlfn.countifs(Eventos!$D:$D,$B91,Eventos!$E:$E,$B85,Eventos!$F:$F,AG$1)</f>
        <v>#NAME?</v>
      </c>
      <c r="AH91" s="44" t="e">
        <f aca="false">-_xlfn.countifs(Eventos!$D:$D,$B91,Eventos!$E:$E,$B85,Eventos!$F:$F,AH$1)</f>
        <v>#NAME?</v>
      </c>
      <c r="AI91" s="44" t="e">
        <f aca="false">-_xlfn.countifs(Eventos!$D:$D,$B91,Eventos!$E:$E,$B85,Eventos!$F:$F,AI$1)</f>
        <v>#NAME?</v>
      </c>
      <c r="AJ91" s="44" t="e">
        <f aca="false">-_xlfn.countifs(Eventos!$D:$D,$B91,Eventos!$E:$E,$B85,Eventos!$F:$F,AJ$1)</f>
        <v>#NAME?</v>
      </c>
      <c r="AK91" s="44" t="e">
        <f aca="false">-_xlfn.countifs(Eventos!$D:$D,$B91,Eventos!$E:$E,$B85,Eventos!$F:$F,AK$1)</f>
        <v>#NAME?</v>
      </c>
      <c r="AL91" s="44" t="e">
        <f aca="false">-_xlfn.countifs(Eventos!$D:$D,$B91,Eventos!$E:$E,$B85,Eventos!$F:$F,AL$1)</f>
        <v>#NAME?</v>
      </c>
      <c r="AM91" s="44" t="e">
        <f aca="false">-_xlfn.countifs(Eventos!$D:$D,$B91,Eventos!$E:$E,$B85,Eventos!$F:$F,AM$1)</f>
        <v>#NAME?</v>
      </c>
      <c r="AN91" s="44" t="e">
        <f aca="false">-_xlfn.countifs(Eventos!$D:$D,$B91,Eventos!$E:$E,$B85,Eventos!$F:$F,AN$1)</f>
        <v>#NAME?</v>
      </c>
      <c r="AO91" s="44" t="e">
        <f aca="false">-_xlfn.countifs(Eventos!$D:$D,$B91,Eventos!$E:$E,$B85,Eventos!$F:$F,AO$1)</f>
        <v>#NAME?</v>
      </c>
      <c r="AP91" s="44" t="e">
        <f aca="false">-_xlfn.countifs(Eventos!$D:$D,$B91,Eventos!$E:$E,$B85,Eventos!$F:$F,AP$1)</f>
        <v>#NAME?</v>
      </c>
      <c r="AQ91" s="44" t="e">
        <f aca="false">-_xlfn.countifs(Eventos!$D:$D,$B91,Eventos!$E:$E,$B85,Eventos!$F:$F,AQ$1)</f>
        <v>#NAME?</v>
      </c>
      <c r="AR91" s="44" t="e">
        <f aca="false">-_xlfn.countifs(Eventos!$D:$D,$B91,Eventos!$E:$E,$B85,Eventos!$F:$F,AR$1)</f>
        <v>#NAME?</v>
      </c>
      <c r="AS91" s="44" t="e">
        <f aca="false">-_xlfn.countifs(Eventos!$D:$D,$B91,Eventos!$E:$E,$B85,Eventos!$F:$F,AS$1)</f>
        <v>#NAME?</v>
      </c>
      <c r="AT91" s="44" t="e">
        <f aca="false">-_xlfn.countifs(Eventos!$D:$D,$B91,Eventos!$E:$E,$B85,Eventos!$F:$F,AT$1)</f>
        <v>#NAME?</v>
      </c>
      <c r="AU91" s="44" t="e">
        <f aca="false">-_xlfn.countifs(Eventos!$D:$D,$B91,Eventos!$E:$E,$B85,Eventos!$F:$F,AU$1)</f>
        <v>#NAME?</v>
      </c>
      <c r="AV91" s="44" t="e">
        <f aca="false">-_xlfn.countifs(Eventos!$D:$D,$B91,Eventos!$E:$E,$B85,Eventos!$F:$F,AV$1)</f>
        <v>#NAME?</v>
      </c>
      <c r="AW91" s="44" t="e">
        <f aca="false">-_xlfn.countifs(Eventos!$D:$D,$B91,Eventos!$E:$E,$B85,Eventos!$F:$F,AW$1)</f>
        <v>#NAME?</v>
      </c>
      <c r="AX91" s="44" t="e">
        <f aca="false">-_xlfn.countifs(Eventos!$D:$D,$B91,Eventos!$E:$E,$B85,Eventos!$F:$F,AX$1)</f>
        <v>#NAME?</v>
      </c>
      <c r="AY91" s="44" t="e">
        <f aca="false">-_xlfn.countifs(Eventos!$D:$D,$B91,Eventos!$E:$E,$B85,Eventos!$F:$F,AY$1)</f>
        <v>#NAME?</v>
      </c>
      <c r="AZ91" s="44" t="e">
        <f aca="false">-_xlfn.countifs(Eventos!$D:$D,$B91,Eventos!$E:$E,$B85,Eventos!$F:$F,AZ$1)</f>
        <v>#NAME?</v>
      </c>
      <c r="BA91" s="44" t="e">
        <f aca="false">-_xlfn.countifs(Eventos!$D:$D,$B91,Eventos!$E:$E,$B85,Eventos!$F:$F,BA$1)</f>
        <v>#NAME?</v>
      </c>
      <c r="BB91" s="44" t="e">
        <f aca="false">-_xlfn.countifs(Eventos!$D:$D,$B91,Eventos!$E:$E,$B85,Eventos!$F:$F,BB$1)</f>
        <v>#NAME?</v>
      </c>
      <c r="BC91" s="44" t="e">
        <f aca="false">-_xlfn.countifs(Eventos!$D:$D,$B91,Eventos!$E:$E,$B85,Eventos!$F:$F,BC$1)</f>
        <v>#NAME?</v>
      </c>
      <c r="BD91" s="44" t="e">
        <f aca="false">-_xlfn.countifs(Eventos!$D:$D,$B91,Eventos!$E:$E,$B85,Eventos!$F:$F,BD$1)</f>
        <v>#NAME?</v>
      </c>
      <c r="BE91" s="44" t="e">
        <f aca="false">-_xlfn.countifs(Eventos!$D:$D,$B91,Eventos!$E:$E,$B85,Eventos!$F:$F,BE$1)</f>
        <v>#NAME?</v>
      </c>
      <c r="BF91" s="44" t="e">
        <f aca="false">-_xlfn.countifs(Eventos!$D:$D,$B91,Eventos!$E:$E,$B85,Eventos!$F:$F,BF$1)</f>
        <v>#NAME?</v>
      </c>
      <c r="BG91" s="44" t="e">
        <f aca="false">-_xlfn.countifs(Eventos!$D:$D,$B91,Eventos!$E:$E,$B85,Eventos!$F:$F,BG$1)</f>
        <v>#NAME?</v>
      </c>
      <c r="BH91" s="44" t="e">
        <f aca="false">-_xlfn.countifs(Eventos!$D:$D,$B91,Eventos!$E:$E,$B85,Eventos!$F:$F,BH$1)</f>
        <v>#NAME?</v>
      </c>
      <c r="BI91" s="44" t="e">
        <f aca="false">-_xlfn.countifs(Eventos!$D:$D,$B91,Eventos!$E:$E,$B85,Eventos!$F:$F,BI$1)</f>
        <v>#NAME?</v>
      </c>
      <c r="BJ91" s="44" t="e">
        <f aca="false">-_xlfn.countifs(Eventos!$D:$D,$B91,Eventos!$E:$E,$B85,Eventos!$F:$F,BJ$1)</f>
        <v>#NAME?</v>
      </c>
      <c r="BK91" s="44" t="e">
        <f aca="false">-_xlfn.countifs(Eventos!$D:$D,$B91,Eventos!$E:$E,$B85,Eventos!$F:$F,BK$1)</f>
        <v>#NAME?</v>
      </c>
      <c r="BL91" s="44" t="e">
        <f aca="false">-_xlfn.countifs(Eventos!$D:$D,$B91,Eventos!$E:$E,$B85,Eventos!$F:$F,BL$1)</f>
        <v>#NAME?</v>
      </c>
      <c r="BM91" s="44" t="e">
        <f aca="false">-_xlfn.countifs(Eventos!$D:$D,$B91,Eventos!$E:$E,$B85,Eventos!$F:$F,BM$1)</f>
        <v>#NAME?</v>
      </c>
      <c r="BN91" s="44" t="e">
        <f aca="false">-_xlfn.countifs(Eventos!$D:$D,$B91,Eventos!$E:$E,$B85,Eventos!$F:$F,BN$1)</f>
        <v>#NAME?</v>
      </c>
      <c r="BO91" s="44" t="e">
        <f aca="false">-_xlfn.countifs(Eventos!$D:$D,$B91,Eventos!$E:$E,$B85,Eventos!$F:$F,BO$1)</f>
        <v>#NAME?</v>
      </c>
      <c r="BP91" s="44" t="e">
        <f aca="false">-_xlfn.countifs(Eventos!$D:$D,$B91,Eventos!$E:$E,$B85,Eventos!$F:$F,BP$1)</f>
        <v>#NAME?</v>
      </c>
      <c r="BQ91" s="44" t="e">
        <f aca="false">-_xlfn.countifs(Eventos!$D:$D,$B91,Eventos!$E:$E,$B85,Eventos!$F:$F,BQ$1)</f>
        <v>#NAME?</v>
      </c>
      <c r="BR91" s="44" t="e">
        <f aca="false">-_xlfn.countifs(Eventos!$D:$D,$B91,Eventos!$E:$E,$B85,Eventos!$F:$F,BR$1)</f>
        <v>#NAME?</v>
      </c>
      <c r="BS91" s="44" t="e">
        <f aca="false">-_xlfn.countifs(Eventos!$D:$D,$B91,Eventos!$E:$E,$B85,Eventos!$F:$F,BS$1)</f>
        <v>#NAME?</v>
      </c>
      <c r="BT91" s="44" t="e">
        <f aca="false">-_xlfn.countifs(Eventos!$D:$D,$B91,Eventos!$E:$E,$B85,Eventos!$F:$F,BT$1)</f>
        <v>#NAME?</v>
      </c>
      <c r="BU91" s="44" t="e">
        <f aca="false">-_xlfn.countifs(Eventos!$D:$D,$B91,Eventos!$E:$E,$B85,Eventos!$F:$F,BU$1)</f>
        <v>#NAME?</v>
      </c>
      <c r="BV91" s="44" t="e">
        <f aca="false">-_xlfn.countifs(Eventos!$D:$D,$B91,Eventos!$E:$E,$B85,Eventos!$F:$F,BV$1)</f>
        <v>#NAME?</v>
      </c>
      <c r="BW91" s="44" t="e">
        <f aca="false">-_xlfn.countifs(Eventos!$D:$D,$B91,Eventos!$E:$E,$B85,Eventos!$F:$F,BW$1)</f>
        <v>#NAME?</v>
      </c>
      <c r="BX91" s="44" t="e">
        <f aca="false">-_xlfn.countifs(Eventos!$D:$D,$B91,Eventos!$E:$E,$B85,Eventos!$F:$F,BX$1)</f>
        <v>#NAME?</v>
      </c>
      <c r="BY91" s="44" t="e">
        <f aca="false">-_xlfn.countifs(Eventos!$D:$D,$B91,Eventos!$E:$E,$B85,Eventos!$F:$F,BY$1)</f>
        <v>#NAME?</v>
      </c>
      <c r="BZ91" s="44" t="e">
        <f aca="false">-_xlfn.countifs(Eventos!$D:$D,$B91,Eventos!$E:$E,$B85,Eventos!$F:$F,BZ$1)</f>
        <v>#NAME?</v>
      </c>
      <c r="CA91" s="44" t="e">
        <f aca="false">-_xlfn.countifs(Eventos!$D:$D,$B91,Eventos!$E:$E,$B85,Eventos!$F:$F,CA$1)</f>
        <v>#NAME?</v>
      </c>
      <c r="CB91" s="44" t="e">
        <f aca="false">-_xlfn.countifs(Eventos!$D:$D,$B91,Eventos!$E:$E,$B85,Eventos!$F:$F,CB$1)</f>
        <v>#NAME?</v>
      </c>
      <c r="CC91" s="44" t="e">
        <f aca="false">-_xlfn.countifs(Eventos!$D:$D,$B91,Eventos!$E:$E,$B85,Eventos!$F:$F,CC$1)</f>
        <v>#NAME?</v>
      </c>
      <c r="CD91" s="44" t="e">
        <f aca="false">-_xlfn.countifs(Eventos!$D:$D,$B91,Eventos!$E:$E,$B85,Eventos!$F:$F,CD$1)</f>
        <v>#NAME?</v>
      </c>
      <c r="CE91" s="44" t="e">
        <f aca="false">-_xlfn.countifs(Eventos!$D:$D,$B91,Eventos!$E:$E,$B85,Eventos!$F:$F,CE$1)</f>
        <v>#NAME?</v>
      </c>
      <c r="CF91" s="44" t="e">
        <f aca="false">-_xlfn.countifs(Eventos!$D:$D,$B91,Eventos!$E:$E,$B85,Eventos!$F:$F,CF$1)</f>
        <v>#NAME?</v>
      </c>
      <c r="CG91" s="44" t="e">
        <f aca="false">-_xlfn.countifs(Eventos!$D:$D,$B91,Eventos!$E:$E,$B85,Eventos!$F:$F,CG$1)</f>
        <v>#NAME?</v>
      </c>
      <c r="CH91" s="44" t="e">
        <f aca="false">-_xlfn.countifs(Eventos!$D:$D,$B91,Eventos!$E:$E,$B85,Eventos!$F:$F,CH$1)</f>
        <v>#NAME?</v>
      </c>
      <c r="CI91" s="44" t="e">
        <f aca="false">-_xlfn.countifs(Eventos!$D:$D,$B91,Eventos!$E:$E,$B85,Eventos!$F:$F,CI$1)</f>
        <v>#NAME?</v>
      </c>
      <c r="CJ91" s="44" t="e">
        <f aca="false">-_xlfn.countifs(Eventos!$D:$D,$B91,Eventos!$E:$E,$B85,Eventos!$F:$F,CJ$1)</f>
        <v>#NAME?</v>
      </c>
      <c r="CK91" s="44" t="e">
        <f aca="false">-_xlfn.countifs(Eventos!$D:$D,$B91,Eventos!$E:$E,$B85,Eventos!$F:$F,CK$1)</f>
        <v>#NAME?</v>
      </c>
      <c r="CL91" s="44" t="e">
        <f aca="false">-_xlfn.countifs(Eventos!$D:$D,$B91,Eventos!$E:$E,$B85,Eventos!$F:$F,CL$1)</f>
        <v>#NAME?</v>
      </c>
      <c r="CM91" s="44" t="e">
        <f aca="false">-_xlfn.countifs(Eventos!$D:$D,$B91,Eventos!$E:$E,$B85,Eventos!$F:$F,CM$1)</f>
        <v>#NAME?</v>
      </c>
      <c r="CN91" s="44" t="e">
        <f aca="false">-_xlfn.countifs(Eventos!$D:$D,$B91,Eventos!$E:$E,$B85,Eventos!$F:$F,CN$1)</f>
        <v>#NAME?</v>
      </c>
      <c r="CO91" s="44" t="e">
        <f aca="false">-_xlfn.countifs(Eventos!$D:$D,$B91,Eventos!$E:$E,$B85,Eventos!$F:$F,CO$1)</f>
        <v>#NAME?</v>
      </c>
      <c r="CP91" s="44" t="e">
        <f aca="false">-_xlfn.countifs(Eventos!$D:$D,$B91,Eventos!$E:$E,$B85,Eventos!$F:$F,CP$1)</f>
        <v>#NAME?</v>
      </c>
      <c r="CQ91" s="44" t="e">
        <f aca="false">-_xlfn.countifs(Eventos!$D:$D,$B91,Eventos!$E:$E,$B85,Eventos!$F:$F,CQ$1)</f>
        <v>#NAME?</v>
      </c>
      <c r="CR91" s="44" t="e">
        <f aca="false">-_xlfn.countifs(Eventos!$D:$D,$B91,Eventos!$E:$E,$B85,Eventos!$F:$F,CR$1)</f>
        <v>#NAME?</v>
      </c>
      <c r="CS91" s="44" t="e">
        <f aca="false">-_xlfn.countifs(Eventos!$D:$D,$B91,Eventos!$E:$E,$B85,Eventos!$F:$F,CS$1)</f>
        <v>#NAME?</v>
      </c>
      <c r="CT91" s="44" t="e">
        <f aca="false">-_xlfn.countifs(Eventos!$D:$D,$B91,Eventos!$E:$E,$B85,Eventos!$F:$F,CT$1)</f>
        <v>#NAME?</v>
      </c>
    </row>
    <row r="92" customFormat="false" ht="15" hidden="false" customHeight="true" outlineLevel="1" collapsed="false">
      <c r="A92" s="63" t="s">
        <v>45</v>
      </c>
      <c r="B92" s="63" t="s">
        <v>46</v>
      </c>
      <c r="C92" s="64" t="e">
        <f aca="false">_xlfn.countifs(Eventos!$D:$D,$B92,Eventos!$E:$E,$B85,Eventos!$F:$F,C$1)</f>
        <v>#NAME?</v>
      </c>
      <c r="D92" s="64" t="e">
        <f aca="false">_xlfn.countifs(Eventos!$D:$D,$B92,Eventos!$E:$E,$B85,Eventos!$F:$F,D$1)</f>
        <v>#NAME?</v>
      </c>
      <c r="E92" s="64" t="e">
        <f aca="false">_xlfn.countifs(Eventos!$D:$D,$B92,Eventos!$E:$E,$B85,Eventos!$F:$F,E$1)</f>
        <v>#NAME?</v>
      </c>
      <c r="F92" s="64" t="e">
        <f aca="false">_xlfn.countifs(Eventos!$D:$D,$B92,Eventos!$E:$E,$B85,Eventos!$F:$F,F$1)</f>
        <v>#NAME?</v>
      </c>
      <c r="G92" s="64" t="e">
        <f aca="false">_xlfn.countifs(Eventos!$D:$D,$B92,Eventos!$E:$E,$B85,Eventos!$F:$F,G$1)</f>
        <v>#NAME?</v>
      </c>
      <c r="H92" s="64" t="e">
        <f aca="false">_xlfn.countifs(Eventos!$D:$D,$B92,Eventos!$E:$E,$B85,Eventos!$F:$F,H$1)</f>
        <v>#NAME?</v>
      </c>
      <c r="I92" s="64" t="e">
        <f aca="false">_xlfn.countifs(Eventos!$D:$D,$B92,Eventos!$E:$E,$B85,Eventos!$F:$F,I$1)</f>
        <v>#NAME?</v>
      </c>
      <c r="J92" s="64" t="e">
        <f aca="false">_xlfn.countifs(Eventos!$D:$D,$B92,Eventos!$E:$E,$B85,Eventos!$F:$F,J$1)</f>
        <v>#NAME?</v>
      </c>
      <c r="K92" s="64" t="e">
        <f aca="false">_xlfn.countifs(Eventos!$D:$D,$B92,Eventos!$E:$E,$B85,Eventos!$F:$F,K$1)</f>
        <v>#NAME?</v>
      </c>
      <c r="L92" s="64" t="e">
        <f aca="false">_xlfn.countifs(Eventos!$D:$D,$B92,Eventos!$E:$E,$B85,Eventos!$F:$F,L$1)</f>
        <v>#NAME?</v>
      </c>
      <c r="M92" s="64" t="e">
        <f aca="false">_xlfn.countifs(Eventos!$D:$D,$B92,Eventos!$E:$E,$B85,Eventos!$F:$F,M$1)</f>
        <v>#NAME?</v>
      </c>
      <c r="N92" s="64" t="e">
        <f aca="false">_xlfn.countifs(Eventos!$D:$D,$B92,Eventos!$E:$E,$B85,Eventos!$F:$F,N$1)</f>
        <v>#NAME?</v>
      </c>
      <c r="O92" s="64" t="e">
        <f aca="false">_xlfn.countifs(Eventos!$D:$D,$B92,Eventos!$E:$E,$B85,Eventos!$F:$F,O$1)</f>
        <v>#NAME?</v>
      </c>
      <c r="P92" s="64" t="e">
        <f aca="false">_xlfn.countifs(Eventos!$D:$D,$B92,Eventos!$E:$E,$B85,Eventos!$F:$F,P$1)</f>
        <v>#NAME?</v>
      </c>
      <c r="Q92" s="64" t="e">
        <f aca="false">_xlfn.countifs(Eventos!$D:$D,$B92,Eventos!$E:$E,$B85,Eventos!$F:$F,Q$1)</f>
        <v>#NAME?</v>
      </c>
      <c r="R92" s="64" t="e">
        <f aca="false">_xlfn.countifs(Eventos!$D:$D,$B92,Eventos!$E:$E,$B85,Eventos!$F:$F,R$1)</f>
        <v>#NAME?</v>
      </c>
      <c r="S92" s="64" t="e">
        <f aca="false">_xlfn.countifs(Eventos!$D:$D,$B92,Eventos!$E:$E,$B85,Eventos!$F:$F,S$1)</f>
        <v>#NAME?</v>
      </c>
      <c r="T92" s="64" t="e">
        <f aca="false">_xlfn.countifs(Eventos!$D:$D,$B92,Eventos!$E:$E,$B85,Eventos!$F:$F,T$1)</f>
        <v>#NAME?</v>
      </c>
      <c r="U92" s="64" t="e">
        <f aca="false">_xlfn.countifs(Eventos!$D:$D,$B92,Eventos!$E:$E,$B85,Eventos!$F:$F,U$1)</f>
        <v>#NAME?</v>
      </c>
      <c r="V92" s="64" t="e">
        <f aca="false">_xlfn.countifs(Eventos!$D:$D,$B92,Eventos!$E:$E,$B85,Eventos!$F:$F,V$1)</f>
        <v>#NAME?</v>
      </c>
      <c r="W92" s="64" t="e">
        <f aca="false">_xlfn.countifs(Eventos!$D:$D,$B92,Eventos!$E:$E,$B85,Eventos!$F:$F,W$1)</f>
        <v>#NAME?</v>
      </c>
      <c r="X92" s="64" t="e">
        <f aca="false">_xlfn.countifs(Eventos!$D:$D,$B92,Eventos!$E:$E,$B85,Eventos!$F:$F,X$1)</f>
        <v>#NAME?</v>
      </c>
      <c r="Y92" s="64" t="e">
        <f aca="false">_xlfn.countifs(Eventos!$D:$D,$B92,Eventos!$E:$E,$B85,Eventos!$F:$F,Y$1)</f>
        <v>#NAME?</v>
      </c>
      <c r="Z92" s="64" t="e">
        <f aca="false">_xlfn.countifs(Eventos!$D:$D,$B92,Eventos!$E:$E,$B85,Eventos!$F:$F,Z$1)</f>
        <v>#NAME?</v>
      </c>
      <c r="AA92" s="64" t="e">
        <f aca="false">_xlfn.countifs(Eventos!$D:$D,$B92,Eventos!$E:$E,$B85,Eventos!$F:$F,AA$1)</f>
        <v>#NAME?</v>
      </c>
      <c r="AB92" s="64" t="e">
        <f aca="false">_xlfn.countifs(Eventos!$D:$D,$B92,Eventos!$E:$E,$B85,Eventos!$F:$F,AB$1)</f>
        <v>#NAME?</v>
      </c>
      <c r="AC92" s="64" t="e">
        <f aca="false">_xlfn.countifs(Eventos!$D:$D,$B92,Eventos!$E:$E,$B85,Eventos!$F:$F,AC$1)</f>
        <v>#NAME?</v>
      </c>
      <c r="AD92" s="64" t="e">
        <f aca="false">_xlfn.countifs(Eventos!$D:$D,$B92,Eventos!$E:$E,$B85,Eventos!$F:$F,AD$1)</f>
        <v>#NAME?</v>
      </c>
      <c r="AE92" s="64" t="e">
        <f aca="false">_xlfn.countifs(Eventos!$D:$D,$B92,Eventos!$E:$E,$B85,Eventos!$F:$F,AE$1)</f>
        <v>#NAME?</v>
      </c>
      <c r="AF92" s="64" t="e">
        <f aca="false">_xlfn.countifs(Eventos!$D:$D,$B92,Eventos!$E:$E,$B85,Eventos!$F:$F,AF$1)</f>
        <v>#NAME?</v>
      </c>
      <c r="AG92" s="64" t="e">
        <f aca="false">_xlfn.countifs(Eventos!$D:$D,$B92,Eventos!$E:$E,$B85,Eventos!$F:$F,AG$1)</f>
        <v>#NAME?</v>
      </c>
      <c r="AH92" s="64" t="e">
        <f aca="false">_xlfn.countifs(Eventos!$D:$D,$B92,Eventos!$E:$E,$B85,Eventos!$F:$F,AH$1)</f>
        <v>#NAME?</v>
      </c>
      <c r="AI92" s="64" t="e">
        <f aca="false">_xlfn.countifs(Eventos!$D:$D,$B92,Eventos!$E:$E,$B85,Eventos!$F:$F,AI$1)</f>
        <v>#NAME?</v>
      </c>
      <c r="AJ92" s="64" t="e">
        <f aca="false">_xlfn.countifs(Eventos!$D:$D,$B92,Eventos!$E:$E,$B85,Eventos!$F:$F,AJ$1)</f>
        <v>#NAME?</v>
      </c>
      <c r="AK92" s="64" t="e">
        <f aca="false">_xlfn.countifs(Eventos!$D:$D,$B92,Eventos!$E:$E,$B85,Eventos!$F:$F,AK$1)</f>
        <v>#NAME?</v>
      </c>
      <c r="AL92" s="64" t="e">
        <f aca="false">_xlfn.countifs(Eventos!$D:$D,$B92,Eventos!$E:$E,$B85,Eventos!$F:$F,AL$1)</f>
        <v>#NAME?</v>
      </c>
      <c r="AM92" s="64" t="e">
        <f aca="false">_xlfn.countifs(Eventos!$D:$D,$B92,Eventos!$E:$E,$B85,Eventos!$F:$F,AM$1)</f>
        <v>#NAME?</v>
      </c>
      <c r="AN92" s="64" t="e">
        <f aca="false">_xlfn.countifs(Eventos!$D:$D,$B92,Eventos!$E:$E,$B85,Eventos!$F:$F,AN$1)</f>
        <v>#NAME?</v>
      </c>
      <c r="AO92" s="64" t="e">
        <f aca="false">_xlfn.countifs(Eventos!$D:$D,$B92,Eventos!$E:$E,$B85,Eventos!$F:$F,AO$1)</f>
        <v>#NAME?</v>
      </c>
      <c r="AP92" s="64" t="e">
        <f aca="false">_xlfn.countifs(Eventos!$D:$D,$B92,Eventos!$E:$E,$B85,Eventos!$F:$F,AP$1)</f>
        <v>#NAME?</v>
      </c>
      <c r="AQ92" s="64" t="e">
        <f aca="false">_xlfn.countifs(Eventos!$D:$D,$B92,Eventos!$E:$E,$B85,Eventos!$F:$F,AQ$1)</f>
        <v>#NAME?</v>
      </c>
      <c r="AR92" s="64" t="e">
        <f aca="false">_xlfn.countifs(Eventos!$D:$D,$B92,Eventos!$E:$E,$B85,Eventos!$F:$F,AR$1)</f>
        <v>#NAME?</v>
      </c>
      <c r="AS92" s="64" t="e">
        <f aca="false">_xlfn.countifs(Eventos!$D:$D,$B92,Eventos!$E:$E,$B85,Eventos!$F:$F,AS$1)</f>
        <v>#NAME?</v>
      </c>
      <c r="AT92" s="64" t="e">
        <f aca="false">_xlfn.countifs(Eventos!$D:$D,$B92,Eventos!$E:$E,$B85,Eventos!$F:$F,AT$1)</f>
        <v>#NAME?</v>
      </c>
      <c r="AU92" s="64" t="e">
        <f aca="false">_xlfn.countifs(Eventos!$D:$D,$B92,Eventos!$E:$E,$B85,Eventos!$F:$F,AU$1)</f>
        <v>#NAME?</v>
      </c>
      <c r="AV92" s="64" t="e">
        <f aca="false">_xlfn.countifs(Eventos!$D:$D,$B92,Eventos!$E:$E,$B85,Eventos!$F:$F,AV$1)</f>
        <v>#NAME?</v>
      </c>
      <c r="AW92" s="64" t="e">
        <f aca="false">_xlfn.countifs(Eventos!$D:$D,$B92,Eventos!$E:$E,$B85,Eventos!$F:$F,AW$1)</f>
        <v>#NAME?</v>
      </c>
      <c r="AX92" s="64" t="e">
        <f aca="false">_xlfn.countifs(Eventos!$D:$D,$B92,Eventos!$E:$E,$B85,Eventos!$F:$F,AX$1)</f>
        <v>#NAME?</v>
      </c>
      <c r="AY92" s="64" t="e">
        <f aca="false">_xlfn.countifs(Eventos!$D:$D,$B92,Eventos!$E:$E,$B85,Eventos!$F:$F,AY$1)</f>
        <v>#NAME?</v>
      </c>
      <c r="AZ92" s="64" t="e">
        <f aca="false">_xlfn.countifs(Eventos!$D:$D,$B92,Eventos!$E:$E,$B85,Eventos!$F:$F,AZ$1)</f>
        <v>#NAME?</v>
      </c>
      <c r="BA92" s="64" t="e">
        <f aca="false">_xlfn.countifs(Eventos!$D:$D,$B92,Eventos!$E:$E,$B85,Eventos!$F:$F,BA$1)</f>
        <v>#NAME?</v>
      </c>
      <c r="BB92" s="64" t="e">
        <f aca="false">_xlfn.countifs(Eventos!$D:$D,$B92,Eventos!$E:$E,$B85,Eventos!$F:$F,BB$1)</f>
        <v>#NAME?</v>
      </c>
      <c r="BC92" s="64" t="e">
        <f aca="false">_xlfn.countifs(Eventos!$D:$D,$B92,Eventos!$E:$E,$B85,Eventos!$F:$F,BC$1)</f>
        <v>#NAME?</v>
      </c>
      <c r="BD92" s="64" t="e">
        <f aca="false">_xlfn.countifs(Eventos!$D:$D,$B92,Eventos!$E:$E,$B85,Eventos!$F:$F,BD$1)</f>
        <v>#NAME?</v>
      </c>
      <c r="BE92" s="64" t="e">
        <f aca="false">_xlfn.countifs(Eventos!$D:$D,$B92,Eventos!$E:$E,$B85,Eventos!$F:$F,BE$1)</f>
        <v>#NAME?</v>
      </c>
      <c r="BF92" s="64" t="e">
        <f aca="false">_xlfn.countifs(Eventos!$D:$D,$B92,Eventos!$E:$E,$B85,Eventos!$F:$F,BF$1)</f>
        <v>#NAME?</v>
      </c>
      <c r="BG92" s="64" t="e">
        <f aca="false">_xlfn.countifs(Eventos!$D:$D,$B92,Eventos!$E:$E,$B85,Eventos!$F:$F,BG$1)</f>
        <v>#NAME?</v>
      </c>
      <c r="BH92" s="64" t="e">
        <f aca="false">_xlfn.countifs(Eventos!$D:$D,$B92,Eventos!$E:$E,$B85,Eventos!$F:$F,BH$1)</f>
        <v>#NAME?</v>
      </c>
      <c r="BI92" s="64" t="e">
        <f aca="false">_xlfn.countifs(Eventos!$D:$D,$B92,Eventos!$E:$E,$B85,Eventos!$F:$F,BI$1)</f>
        <v>#NAME?</v>
      </c>
      <c r="BJ92" s="64" t="e">
        <f aca="false">_xlfn.countifs(Eventos!$D:$D,$B92,Eventos!$E:$E,$B85,Eventos!$F:$F,BJ$1)</f>
        <v>#NAME?</v>
      </c>
      <c r="BK92" s="64" t="e">
        <f aca="false">_xlfn.countifs(Eventos!$D:$D,$B92,Eventos!$E:$E,$B85,Eventos!$F:$F,BK$1)</f>
        <v>#NAME?</v>
      </c>
      <c r="BL92" s="64" t="e">
        <f aca="false">_xlfn.countifs(Eventos!$D:$D,$B92,Eventos!$E:$E,$B85,Eventos!$F:$F,BL$1)</f>
        <v>#NAME?</v>
      </c>
      <c r="BM92" s="64" t="e">
        <f aca="false">_xlfn.countifs(Eventos!$D:$D,$B92,Eventos!$E:$E,$B85,Eventos!$F:$F,BM$1)</f>
        <v>#NAME?</v>
      </c>
      <c r="BN92" s="64" t="e">
        <f aca="false">_xlfn.countifs(Eventos!$D:$D,$B92,Eventos!$E:$E,$B85,Eventos!$F:$F,BN$1)</f>
        <v>#NAME?</v>
      </c>
      <c r="BO92" s="64" t="e">
        <f aca="false">_xlfn.countifs(Eventos!$D:$D,$B92,Eventos!$E:$E,$B85,Eventos!$F:$F,BO$1)</f>
        <v>#NAME?</v>
      </c>
      <c r="BP92" s="64" t="e">
        <f aca="false">_xlfn.countifs(Eventos!$D:$D,$B92,Eventos!$E:$E,$B85,Eventos!$F:$F,BP$1)</f>
        <v>#NAME?</v>
      </c>
      <c r="BQ92" s="64" t="e">
        <f aca="false">_xlfn.countifs(Eventos!$D:$D,$B92,Eventos!$E:$E,$B85,Eventos!$F:$F,BQ$1)</f>
        <v>#NAME?</v>
      </c>
      <c r="BR92" s="64" t="e">
        <f aca="false">_xlfn.countifs(Eventos!$D:$D,$B92,Eventos!$E:$E,$B85,Eventos!$F:$F,BR$1)</f>
        <v>#NAME?</v>
      </c>
      <c r="BS92" s="64" t="e">
        <f aca="false">_xlfn.countifs(Eventos!$D:$D,$B92,Eventos!$E:$E,$B85,Eventos!$F:$F,BS$1)</f>
        <v>#NAME?</v>
      </c>
      <c r="BT92" s="64" t="e">
        <f aca="false">_xlfn.countifs(Eventos!$D:$D,$B92,Eventos!$E:$E,$B85,Eventos!$F:$F,BT$1)</f>
        <v>#NAME?</v>
      </c>
      <c r="BU92" s="64" t="e">
        <f aca="false">_xlfn.countifs(Eventos!$D:$D,$B92,Eventos!$E:$E,$B85,Eventos!$F:$F,BU$1)</f>
        <v>#NAME?</v>
      </c>
      <c r="BV92" s="64" t="e">
        <f aca="false">_xlfn.countifs(Eventos!$D:$D,$B92,Eventos!$E:$E,$B85,Eventos!$F:$F,BV$1)</f>
        <v>#NAME?</v>
      </c>
      <c r="BW92" s="64" t="e">
        <f aca="false">_xlfn.countifs(Eventos!$D:$D,$B92,Eventos!$E:$E,$B85,Eventos!$F:$F,BW$1)</f>
        <v>#NAME?</v>
      </c>
      <c r="BX92" s="64" t="e">
        <f aca="false">_xlfn.countifs(Eventos!$D:$D,$B92,Eventos!$E:$E,$B85,Eventos!$F:$F,BX$1)</f>
        <v>#NAME?</v>
      </c>
      <c r="BY92" s="64" t="e">
        <f aca="false">_xlfn.countifs(Eventos!$D:$D,$B92,Eventos!$E:$E,$B85,Eventos!$F:$F,BY$1)</f>
        <v>#NAME?</v>
      </c>
      <c r="BZ92" s="64" t="e">
        <f aca="false">_xlfn.countifs(Eventos!$D:$D,$B92,Eventos!$E:$E,$B85,Eventos!$F:$F,BZ$1)</f>
        <v>#NAME?</v>
      </c>
      <c r="CA92" s="64" t="e">
        <f aca="false">_xlfn.countifs(Eventos!$D:$D,$B92,Eventos!$E:$E,$B85,Eventos!$F:$F,CA$1)</f>
        <v>#NAME?</v>
      </c>
      <c r="CB92" s="64" t="e">
        <f aca="false">_xlfn.countifs(Eventos!$D:$D,$B92,Eventos!$E:$E,$B85,Eventos!$F:$F,CB$1)</f>
        <v>#NAME?</v>
      </c>
      <c r="CC92" s="64" t="e">
        <f aca="false">_xlfn.countifs(Eventos!$D:$D,$B92,Eventos!$E:$E,$B85,Eventos!$F:$F,CC$1)</f>
        <v>#NAME?</v>
      </c>
      <c r="CD92" s="64" t="e">
        <f aca="false">_xlfn.countifs(Eventos!$D:$D,$B92,Eventos!$E:$E,$B85,Eventos!$F:$F,CD$1)</f>
        <v>#NAME?</v>
      </c>
      <c r="CE92" s="64" t="e">
        <f aca="false">_xlfn.countifs(Eventos!$D:$D,$B92,Eventos!$E:$E,$B85,Eventos!$F:$F,CE$1)</f>
        <v>#NAME?</v>
      </c>
      <c r="CF92" s="64" t="e">
        <f aca="false">_xlfn.countifs(Eventos!$D:$D,$B92,Eventos!$E:$E,$B85,Eventos!$F:$F,CF$1)</f>
        <v>#NAME?</v>
      </c>
      <c r="CG92" s="64" t="e">
        <f aca="false">_xlfn.countifs(Eventos!$D:$D,$B92,Eventos!$E:$E,$B85,Eventos!$F:$F,CG$1)</f>
        <v>#NAME?</v>
      </c>
      <c r="CH92" s="64" t="e">
        <f aca="false">_xlfn.countifs(Eventos!$D:$D,$B92,Eventos!$E:$E,$B85,Eventos!$F:$F,CH$1)</f>
        <v>#NAME?</v>
      </c>
      <c r="CI92" s="64" t="e">
        <f aca="false">_xlfn.countifs(Eventos!$D:$D,$B92,Eventos!$E:$E,$B85,Eventos!$F:$F,CI$1)</f>
        <v>#NAME?</v>
      </c>
      <c r="CJ92" s="64" t="e">
        <f aca="false">_xlfn.countifs(Eventos!$D:$D,$B92,Eventos!$E:$E,$B85,Eventos!$F:$F,CJ$1)</f>
        <v>#NAME?</v>
      </c>
      <c r="CK92" s="64" t="e">
        <f aca="false">_xlfn.countifs(Eventos!$D:$D,$B92,Eventos!$E:$E,$B85,Eventos!$F:$F,CK$1)</f>
        <v>#NAME?</v>
      </c>
      <c r="CL92" s="64" t="e">
        <f aca="false">_xlfn.countifs(Eventos!$D:$D,$B92,Eventos!$E:$E,$B85,Eventos!$F:$F,CL$1)</f>
        <v>#NAME?</v>
      </c>
      <c r="CM92" s="64" t="e">
        <f aca="false">_xlfn.countifs(Eventos!$D:$D,$B92,Eventos!$E:$E,$B85,Eventos!$F:$F,CM$1)</f>
        <v>#NAME?</v>
      </c>
      <c r="CN92" s="64" t="e">
        <f aca="false">_xlfn.countifs(Eventos!$D:$D,$B92,Eventos!$E:$E,$B85,Eventos!$F:$F,CN$1)</f>
        <v>#NAME?</v>
      </c>
      <c r="CO92" s="64" t="e">
        <f aca="false">_xlfn.countifs(Eventos!$D:$D,$B92,Eventos!$E:$E,$B85,Eventos!$F:$F,CO$1)</f>
        <v>#NAME?</v>
      </c>
      <c r="CP92" s="64" t="e">
        <f aca="false">_xlfn.countifs(Eventos!$D:$D,$B92,Eventos!$E:$E,$B85,Eventos!$F:$F,CP$1)</f>
        <v>#NAME?</v>
      </c>
      <c r="CQ92" s="64" t="e">
        <f aca="false">_xlfn.countifs(Eventos!$D:$D,$B92,Eventos!$E:$E,$B85,Eventos!$F:$F,CQ$1)</f>
        <v>#NAME?</v>
      </c>
      <c r="CR92" s="64" t="e">
        <f aca="false">_xlfn.countifs(Eventos!$D:$D,$B92,Eventos!$E:$E,$B85,Eventos!$F:$F,CR$1)</f>
        <v>#NAME?</v>
      </c>
      <c r="CS92" s="64" t="e">
        <f aca="false">_xlfn.countifs(Eventos!$D:$D,$B92,Eventos!$E:$E,$B85,Eventos!$F:$F,CS$1)</f>
        <v>#NAME?</v>
      </c>
      <c r="CT92" s="64" t="e">
        <f aca="false">_xlfn.countifs(Eventos!$D:$D,$B92,Eventos!$E:$E,$B85,Eventos!$F:$F,CT$1)</f>
        <v>#NAME?</v>
      </c>
    </row>
    <row r="93" customFormat="false" ht="15" hidden="false" customHeight="true" outlineLevel="0" collapsed="false">
      <c r="A93" s="45" t="str">
        <f aca="false">"( = ) Total de Clientes "&amp;B85</f>
        <v>( = ) Total de Clientes BRL</v>
      </c>
      <c r="B93" s="45" t="s">
        <v>31</v>
      </c>
      <c r="C93" s="46" t="e">
        <f aca="false">SUM(C85,C86,C88,C91)</f>
        <v>#NAME?</v>
      </c>
      <c r="D93" s="46" t="e">
        <f aca="false">SUM(D85,D86,D88,D91)</f>
        <v>#NAME?</v>
      </c>
      <c r="E93" s="46" t="e">
        <f aca="false">SUM(E85,E86,E88,E91)</f>
        <v>#NAME?</v>
      </c>
      <c r="F93" s="46" t="e">
        <f aca="false">SUM(F85,F86,F88,F91)</f>
        <v>#NAME?</v>
      </c>
      <c r="G93" s="46" t="e">
        <f aca="false">SUM(G85,G86,G88,G91)</f>
        <v>#NAME?</v>
      </c>
      <c r="H93" s="46" t="e">
        <f aca="false">SUM(H85,H86,H88,H91)</f>
        <v>#NAME?</v>
      </c>
      <c r="I93" s="46" t="e">
        <f aca="false">SUM(I85,I86,I88,I91)</f>
        <v>#NAME?</v>
      </c>
      <c r="J93" s="46" t="e">
        <f aca="false">SUM(J85,J86,J88,J91)</f>
        <v>#NAME?</v>
      </c>
      <c r="K93" s="46" t="e">
        <f aca="false">SUM(K85,K86,K88,K91)</f>
        <v>#NAME?</v>
      </c>
      <c r="L93" s="46" t="e">
        <f aca="false">SUM(L85,L86,L88,L91)</f>
        <v>#NAME?</v>
      </c>
      <c r="M93" s="46" t="e">
        <f aca="false">SUM(M85,M86,M88,M91)</f>
        <v>#NAME?</v>
      </c>
      <c r="N93" s="46" t="e">
        <f aca="false">SUM(N85,N86,N88,N91)</f>
        <v>#NAME?</v>
      </c>
      <c r="O93" s="46" t="e">
        <f aca="false">SUM(O85,O86,O88,O91)</f>
        <v>#NAME?</v>
      </c>
      <c r="P93" s="46" t="e">
        <f aca="false">SUM(P85,P86,P88,P91)</f>
        <v>#NAME?</v>
      </c>
      <c r="Q93" s="46" t="e">
        <f aca="false">SUM(Q85,Q86,Q88,Q91)</f>
        <v>#NAME?</v>
      </c>
      <c r="R93" s="46" t="e">
        <f aca="false">SUM(R85,R86,R88,R91)</f>
        <v>#NAME?</v>
      </c>
      <c r="S93" s="46" t="e">
        <f aca="false">SUM(S85,S86,S88,S91)</f>
        <v>#NAME?</v>
      </c>
      <c r="T93" s="46" t="e">
        <f aca="false">SUM(T85,T86,T88,T91)</f>
        <v>#NAME?</v>
      </c>
      <c r="U93" s="46" t="e">
        <f aca="false">SUM(U85,U86,U88,U91)</f>
        <v>#NAME?</v>
      </c>
      <c r="V93" s="46" t="e">
        <f aca="false">SUM(V85,V86,V88,V91)</f>
        <v>#NAME?</v>
      </c>
      <c r="W93" s="46" t="e">
        <f aca="false">SUM(W85,W86,W88,W91)</f>
        <v>#NAME?</v>
      </c>
      <c r="X93" s="46" t="e">
        <f aca="false">SUM(X85,X86,X88,X91)</f>
        <v>#NAME?</v>
      </c>
      <c r="Y93" s="46" t="e">
        <f aca="false">SUM(Y85,Y86,Y88,Y91)</f>
        <v>#NAME?</v>
      </c>
      <c r="Z93" s="46" t="e">
        <f aca="false">SUM(Z85,Z86,Z88,Z91)</f>
        <v>#NAME?</v>
      </c>
      <c r="AA93" s="46" t="e">
        <f aca="false">SUM(AA85,AA86,AA88,AA91)</f>
        <v>#NAME?</v>
      </c>
      <c r="AB93" s="46" t="e">
        <f aca="false">SUM(AB85,AB86,AB88,AB91)</f>
        <v>#NAME?</v>
      </c>
      <c r="AC93" s="46" t="e">
        <f aca="false">SUM(AC85,AC86,AC88,AC91)</f>
        <v>#NAME?</v>
      </c>
      <c r="AD93" s="46" t="e">
        <f aca="false">SUM(AD85,AD86,AD88,AD91)</f>
        <v>#NAME?</v>
      </c>
      <c r="AE93" s="46" t="e">
        <f aca="false">SUM(AE85,AE86,AE88,AE91)</f>
        <v>#NAME?</v>
      </c>
      <c r="AF93" s="46" t="e">
        <f aca="false">SUM(AF85,AF86,AF88,AF91)</f>
        <v>#NAME?</v>
      </c>
      <c r="AG93" s="46" t="e">
        <f aca="false">SUM(AG85,AG86,AG88,AG91)</f>
        <v>#NAME?</v>
      </c>
      <c r="AH93" s="46" t="e">
        <f aca="false">SUM(AH85,AH86,AH88,AH91)</f>
        <v>#NAME?</v>
      </c>
      <c r="AI93" s="46" t="e">
        <f aca="false">SUM(AI85,AI86,AI88,AI91)</f>
        <v>#NAME?</v>
      </c>
      <c r="AJ93" s="46" t="e">
        <f aca="false">SUM(AJ85,AJ86,AJ88,AJ91)</f>
        <v>#NAME?</v>
      </c>
      <c r="AK93" s="46" t="e">
        <f aca="false">SUM(AK85,AK86,AK88,AK91)</f>
        <v>#NAME?</v>
      </c>
      <c r="AL93" s="46" t="e">
        <f aca="false">SUM(AL85,AL86,AL88,AL91)</f>
        <v>#NAME?</v>
      </c>
      <c r="AM93" s="46" t="e">
        <f aca="false">SUM(AM85,AM86,AM88,AM91)</f>
        <v>#NAME?</v>
      </c>
      <c r="AN93" s="46" t="e">
        <f aca="false">SUM(AN85,AN86,AN88,AN91)</f>
        <v>#NAME?</v>
      </c>
      <c r="AO93" s="46" t="e">
        <f aca="false">SUM(AO85,AO86,AO88,AO91)</f>
        <v>#NAME?</v>
      </c>
      <c r="AP93" s="46" t="e">
        <f aca="false">SUM(AP85,AP86,AP88,AP91)</f>
        <v>#NAME?</v>
      </c>
      <c r="AQ93" s="46" t="e">
        <f aca="false">SUM(AQ85,AQ86,AQ88,AQ91)</f>
        <v>#NAME?</v>
      </c>
      <c r="AR93" s="46" t="e">
        <f aca="false">SUM(AR85,AR86,AR88,AR91)</f>
        <v>#NAME?</v>
      </c>
      <c r="AS93" s="46" t="e">
        <f aca="false">SUM(AS85,AS86,AS88,AS91)</f>
        <v>#NAME?</v>
      </c>
      <c r="AT93" s="46" t="e">
        <f aca="false">SUM(AT85,AT86,AT88,AT91)</f>
        <v>#NAME?</v>
      </c>
      <c r="AU93" s="46" t="e">
        <f aca="false">SUM(AU85,AU86,AU88,AU91)</f>
        <v>#NAME?</v>
      </c>
      <c r="AV93" s="46" t="e">
        <f aca="false">SUM(AV85,AV86,AV88,AV91)</f>
        <v>#NAME?</v>
      </c>
      <c r="AW93" s="46" t="e">
        <f aca="false">SUM(AW85,AW86,AW88,AW91)</f>
        <v>#NAME?</v>
      </c>
      <c r="AX93" s="46" t="e">
        <f aca="false">SUM(AX85,AX86,AX88,AX91)</f>
        <v>#NAME?</v>
      </c>
      <c r="AY93" s="46" t="e">
        <f aca="false">SUM(AY85,AY86,AY88,AY91)</f>
        <v>#NAME?</v>
      </c>
      <c r="AZ93" s="46" t="e">
        <f aca="false">SUM(AZ85,AZ86,AZ88,AZ91)</f>
        <v>#NAME?</v>
      </c>
      <c r="BA93" s="46" t="e">
        <f aca="false">SUM(BA85,BA86,BA88,BA91)</f>
        <v>#NAME?</v>
      </c>
      <c r="BB93" s="46" t="e">
        <f aca="false">SUM(BB85,BB86,BB88,BB91)</f>
        <v>#NAME?</v>
      </c>
      <c r="BC93" s="46" t="e">
        <f aca="false">SUM(BC85,BC86,BC88,BC91)</f>
        <v>#NAME?</v>
      </c>
      <c r="BD93" s="46" t="e">
        <f aca="false">SUM(BD85,BD86,BD88,BD91)</f>
        <v>#NAME?</v>
      </c>
      <c r="BE93" s="46" t="e">
        <f aca="false">SUM(BE85,BE86,BE88,BE91)</f>
        <v>#NAME?</v>
      </c>
      <c r="BF93" s="46" t="e">
        <f aca="false">SUM(BF85,BF86,BF88,BF91)</f>
        <v>#NAME?</v>
      </c>
      <c r="BG93" s="46" t="e">
        <f aca="false">SUM(BG85,BG86,BG88,BG91)</f>
        <v>#NAME?</v>
      </c>
      <c r="BH93" s="46" t="e">
        <f aca="false">SUM(BH85,BH86,BH88,BH91)</f>
        <v>#NAME?</v>
      </c>
      <c r="BI93" s="46" t="e">
        <f aca="false">SUM(BI85,BI86,BI88,BI91)</f>
        <v>#NAME?</v>
      </c>
      <c r="BJ93" s="46" t="e">
        <f aca="false">SUM(BJ85,BJ86,BJ88,BJ91)</f>
        <v>#NAME?</v>
      </c>
      <c r="BK93" s="46" t="e">
        <f aca="false">SUM(BK85,BK86,BK88,BK91)</f>
        <v>#NAME?</v>
      </c>
      <c r="BL93" s="46" t="e">
        <f aca="false">SUM(BL85,BL86,BL88,BL91)</f>
        <v>#NAME?</v>
      </c>
      <c r="BM93" s="46" t="e">
        <f aca="false">SUM(BM85,BM86,BM88,BM91)</f>
        <v>#NAME?</v>
      </c>
      <c r="BN93" s="46" t="e">
        <f aca="false">SUM(BN85,BN86,BN88,BN91)</f>
        <v>#NAME?</v>
      </c>
      <c r="BO93" s="46" t="e">
        <f aca="false">SUM(BO85,BO86,BO88,BO91)</f>
        <v>#NAME?</v>
      </c>
      <c r="BP93" s="46" t="e">
        <f aca="false">SUM(BP85,BP86,BP88,BP91)</f>
        <v>#NAME?</v>
      </c>
      <c r="BQ93" s="46" t="e">
        <f aca="false">SUM(BQ85,BQ86,BQ88,BQ91)</f>
        <v>#NAME?</v>
      </c>
      <c r="BR93" s="46" t="e">
        <f aca="false">SUM(BR85,BR86,BR88,BR91)</f>
        <v>#NAME?</v>
      </c>
      <c r="BS93" s="46" t="e">
        <f aca="false">SUM(BS85,BS86,BS88,BS91)</f>
        <v>#NAME?</v>
      </c>
      <c r="BT93" s="46" t="e">
        <f aca="false">SUM(BT85,BT86,BT88,BT91)</f>
        <v>#NAME?</v>
      </c>
      <c r="BU93" s="46" t="e">
        <f aca="false">SUM(BU85,BU86,BU88,BU91)</f>
        <v>#NAME?</v>
      </c>
      <c r="BV93" s="46" t="e">
        <f aca="false">SUM(BV85,BV86,BV88,BV91)</f>
        <v>#NAME?</v>
      </c>
      <c r="BW93" s="46" t="e">
        <f aca="false">SUM(BW85,BW86,BW88,BW91)</f>
        <v>#NAME?</v>
      </c>
      <c r="BX93" s="46" t="e">
        <f aca="false">SUM(BX85,BX86,BX88,BX91)</f>
        <v>#NAME?</v>
      </c>
      <c r="BY93" s="46" t="e">
        <f aca="false">SUM(BY85,BY86,BY88,BY91)</f>
        <v>#NAME?</v>
      </c>
      <c r="BZ93" s="46" t="e">
        <f aca="false">SUM(BZ85,BZ86,BZ88,BZ91)</f>
        <v>#NAME?</v>
      </c>
      <c r="CA93" s="46" t="e">
        <f aca="false">SUM(CA85,CA86,CA88,CA91)</f>
        <v>#NAME?</v>
      </c>
      <c r="CB93" s="46" t="e">
        <f aca="false">SUM(CB85,CB86,CB88,CB91)</f>
        <v>#NAME?</v>
      </c>
      <c r="CC93" s="46" t="e">
        <f aca="false">SUM(CC85,CC86,CC88,CC91)</f>
        <v>#NAME?</v>
      </c>
      <c r="CD93" s="46" t="e">
        <f aca="false">SUM(CD85,CD86,CD88,CD91)</f>
        <v>#NAME?</v>
      </c>
      <c r="CE93" s="46" t="e">
        <f aca="false">SUM(CE85,CE86,CE88,CE91)</f>
        <v>#NAME?</v>
      </c>
      <c r="CF93" s="46" t="e">
        <f aca="false">SUM(CF85,CF86,CF88,CF91)</f>
        <v>#NAME?</v>
      </c>
      <c r="CG93" s="46" t="e">
        <f aca="false">SUM(CG85,CG86,CG88,CG91)</f>
        <v>#NAME?</v>
      </c>
      <c r="CH93" s="46" t="e">
        <f aca="false">SUM(CH85,CH86,CH88,CH91)</f>
        <v>#NAME?</v>
      </c>
      <c r="CI93" s="46" t="e">
        <f aca="false">SUM(CI85,CI86,CI88,CI91)</f>
        <v>#NAME?</v>
      </c>
      <c r="CJ93" s="46" t="e">
        <f aca="false">SUM(CJ85,CJ86,CJ88,CJ91)</f>
        <v>#NAME?</v>
      </c>
      <c r="CK93" s="46" t="e">
        <f aca="false">SUM(CK85,CK86,CK88,CK91)</f>
        <v>#NAME?</v>
      </c>
      <c r="CL93" s="46" t="e">
        <f aca="false">SUM(CL85,CL86,CL88,CL91)</f>
        <v>#NAME?</v>
      </c>
      <c r="CM93" s="46" t="e">
        <f aca="false">SUM(CM85,CM86,CM88,CM91)</f>
        <v>#NAME?</v>
      </c>
      <c r="CN93" s="46" t="e">
        <f aca="false">SUM(CN85,CN86,CN88,CN91)</f>
        <v>#NAME?</v>
      </c>
      <c r="CO93" s="46" t="e">
        <f aca="false">SUM(CO85,CO86,CO88,CO91)</f>
        <v>#NAME?</v>
      </c>
      <c r="CP93" s="46" t="e">
        <f aca="false">SUM(CP85,CP86,CP88,CP91)</f>
        <v>#NAME?</v>
      </c>
      <c r="CQ93" s="46" t="e">
        <f aca="false">SUM(CQ85,CQ86,CQ88,CQ91)</f>
        <v>#NAME?</v>
      </c>
      <c r="CR93" s="46" t="e">
        <f aca="false">SUM(CR85,CR86,CR88,CR91)</f>
        <v>#NAME?</v>
      </c>
      <c r="CS93" s="46" t="e">
        <f aca="false">SUM(CS85,CS86,CS88,CS91)</f>
        <v>#NAME?</v>
      </c>
      <c r="CT93" s="46" t="e">
        <f aca="false">SUM(CT85,CT86,CT88,CT91)</f>
        <v>#NAME?</v>
      </c>
    </row>
    <row r="94" customFormat="false" ht="15" hidden="false" customHeight="true" outlineLevel="0" collapsed="false">
      <c r="A94" s="41" t="s">
        <v>48</v>
      </c>
      <c r="B94" s="41" t="s">
        <v>49</v>
      </c>
      <c r="C94" s="42" t="e">
        <f aca="false">C85+C91</f>
        <v>#NAME?</v>
      </c>
      <c r="D94" s="42" t="e">
        <f aca="false">D85+D91</f>
        <v>#NAME?</v>
      </c>
      <c r="E94" s="42" t="e">
        <f aca="false">E85+E91</f>
        <v>#NAME?</v>
      </c>
      <c r="F94" s="42" t="e">
        <f aca="false">F85+F91</f>
        <v>#NAME?</v>
      </c>
      <c r="G94" s="42" t="e">
        <f aca="false">G85+G91</f>
        <v>#NAME?</v>
      </c>
      <c r="H94" s="42" t="e">
        <f aca="false">H85+H91</f>
        <v>#NAME?</v>
      </c>
      <c r="I94" s="42" t="e">
        <f aca="false">I85+I91</f>
        <v>#NAME?</v>
      </c>
      <c r="J94" s="42" t="e">
        <f aca="false">J85+J91</f>
        <v>#NAME?</v>
      </c>
      <c r="K94" s="42" t="e">
        <f aca="false">K85+K91</f>
        <v>#NAME?</v>
      </c>
      <c r="L94" s="42" t="e">
        <f aca="false">L85+L91</f>
        <v>#NAME?</v>
      </c>
      <c r="M94" s="42" t="e">
        <f aca="false">M85+M91</f>
        <v>#NAME?</v>
      </c>
      <c r="N94" s="42" t="e">
        <f aca="false">N85+N91</f>
        <v>#NAME?</v>
      </c>
      <c r="O94" s="42" t="e">
        <f aca="false">O85+O91</f>
        <v>#NAME?</v>
      </c>
      <c r="P94" s="42" t="e">
        <f aca="false">P85+P91</f>
        <v>#NAME?</v>
      </c>
      <c r="Q94" s="42" t="e">
        <f aca="false">Q85+Q91</f>
        <v>#NAME?</v>
      </c>
      <c r="R94" s="42" t="e">
        <f aca="false">R85+R91</f>
        <v>#NAME?</v>
      </c>
      <c r="S94" s="42" t="e">
        <f aca="false">S85+S91</f>
        <v>#NAME?</v>
      </c>
      <c r="T94" s="42" t="e">
        <f aca="false">T85+T91</f>
        <v>#NAME?</v>
      </c>
      <c r="U94" s="42" t="e">
        <f aca="false">U85+U91</f>
        <v>#NAME?</v>
      </c>
      <c r="V94" s="42" t="e">
        <f aca="false">V85+V91</f>
        <v>#NAME?</v>
      </c>
      <c r="W94" s="42" t="e">
        <f aca="false">W85+W91</f>
        <v>#NAME?</v>
      </c>
      <c r="X94" s="42" t="e">
        <f aca="false">X85+X91</f>
        <v>#NAME?</v>
      </c>
      <c r="Y94" s="42" t="e">
        <f aca="false">Y85+Y91</f>
        <v>#NAME?</v>
      </c>
      <c r="Z94" s="42" t="e">
        <f aca="false">Z85+Z91</f>
        <v>#NAME?</v>
      </c>
      <c r="AA94" s="42" t="e">
        <f aca="false">AA85+AA91</f>
        <v>#NAME?</v>
      </c>
      <c r="AB94" s="42" t="e">
        <f aca="false">AB85+AB91</f>
        <v>#NAME?</v>
      </c>
      <c r="AC94" s="42" t="e">
        <f aca="false">AC85+AC91</f>
        <v>#NAME?</v>
      </c>
      <c r="AD94" s="42" t="e">
        <f aca="false">AD85+AD91</f>
        <v>#NAME?</v>
      </c>
      <c r="AE94" s="42" t="e">
        <f aca="false">AE85+AE91</f>
        <v>#NAME?</v>
      </c>
      <c r="AF94" s="42" t="e">
        <f aca="false">AF85+AF91</f>
        <v>#NAME?</v>
      </c>
      <c r="AG94" s="42" t="e">
        <f aca="false">AG85+AG91</f>
        <v>#NAME?</v>
      </c>
      <c r="AH94" s="42" t="e">
        <f aca="false">AH85+AH91</f>
        <v>#NAME?</v>
      </c>
      <c r="AI94" s="42" t="e">
        <f aca="false">AI85+AI91</f>
        <v>#NAME?</v>
      </c>
      <c r="AJ94" s="42" t="e">
        <f aca="false">AJ85+AJ91</f>
        <v>#NAME?</v>
      </c>
      <c r="AK94" s="42" t="e">
        <f aca="false">AK85+AK91</f>
        <v>#NAME?</v>
      </c>
      <c r="AL94" s="42" t="e">
        <f aca="false">AL85+AL91</f>
        <v>#NAME?</v>
      </c>
      <c r="AM94" s="42" t="e">
        <f aca="false">AM85+AM91</f>
        <v>#NAME?</v>
      </c>
      <c r="AN94" s="42" t="e">
        <f aca="false">AN85+AN91</f>
        <v>#NAME?</v>
      </c>
      <c r="AO94" s="42" t="e">
        <f aca="false">AO85+AO91</f>
        <v>#NAME?</v>
      </c>
      <c r="AP94" s="42" t="e">
        <f aca="false">AP85+AP91</f>
        <v>#NAME?</v>
      </c>
      <c r="AQ94" s="42" t="e">
        <f aca="false">AQ85+AQ91</f>
        <v>#NAME?</v>
      </c>
      <c r="AR94" s="42" t="e">
        <f aca="false">AR85+AR91</f>
        <v>#NAME?</v>
      </c>
      <c r="AS94" s="42" t="e">
        <f aca="false">AS85+AS91</f>
        <v>#NAME?</v>
      </c>
      <c r="AT94" s="42" t="e">
        <f aca="false">AT85+AT91</f>
        <v>#NAME?</v>
      </c>
      <c r="AU94" s="42" t="e">
        <f aca="false">AU85+AU91</f>
        <v>#NAME?</v>
      </c>
      <c r="AV94" s="42" t="e">
        <f aca="false">AV85+AV91</f>
        <v>#NAME?</v>
      </c>
      <c r="AW94" s="42" t="e">
        <f aca="false">AW85+AW91</f>
        <v>#NAME?</v>
      </c>
      <c r="AX94" s="42" t="e">
        <f aca="false">AX85+AX91</f>
        <v>#NAME?</v>
      </c>
      <c r="AY94" s="42" t="e">
        <f aca="false">AY85+AY91</f>
        <v>#NAME?</v>
      </c>
      <c r="AZ94" s="42" t="e">
        <f aca="false">AZ85+AZ91</f>
        <v>#NAME?</v>
      </c>
      <c r="BA94" s="42" t="e">
        <f aca="false">BA85+BA91</f>
        <v>#NAME?</v>
      </c>
      <c r="BB94" s="42" t="e">
        <f aca="false">BB85+BB91</f>
        <v>#NAME?</v>
      </c>
      <c r="BC94" s="42" t="e">
        <f aca="false">BC85+BC91</f>
        <v>#NAME?</v>
      </c>
      <c r="BD94" s="42" t="e">
        <f aca="false">BD85+BD91</f>
        <v>#NAME?</v>
      </c>
      <c r="BE94" s="42" t="e">
        <f aca="false">BE85+BE91</f>
        <v>#NAME?</v>
      </c>
      <c r="BF94" s="42" t="e">
        <f aca="false">BF85+BF91</f>
        <v>#NAME?</v>
      </c>
      <c r="BG94" s="42" t="e">
        <f aca="false">BG85+BG91</f>
        <v>#NAME?</v>
      </c>
      <c r="BH94" s="42" t="e">
        <f aca="false">BH85+BH91</f>
        <v>#NAME?</v>
      </c>
      <c r="BI94" s="42" t="e">
        <f aca="false">BI85+BI91</f>
        <v>#NAME?</v>
      </c>
      <c r="BJ94" s="42" t="e">
        <f aca="false">BJ85+BJ91</f>
        <v>#NAME?</v>
      </c>
      <c r="BK94" s="42" t="e">
        <f aca="false">BK85+BK91</f>
        <v>#NAME?</v>
      </c>
      <c r="BL94" s="42" t="e">
        <f aca="false">BL85+BL91</f>
        <v>#NAME?</v>
      </c>
      <c r="BM94" s="42" t="e">
        <f aca="false">BM85+BM91</f>
        <v>#NAME?</v>
      </c>
      <c r="BN94" s="42" t="e">
        <f aca="false">BN85+BN91</f>
        <v>#NAME?</v>
      </c>
      <c r="BO94" s="42" t="e">
        <f aca="false">BO85+BO91</f>
        <v>#NAME?</v>
      </c>
      <c r="BP94" s="42" t="e">
        <f aca="false">BP85+BP91</f>
        <v>#NAME?</v>
      </c>
      <c r="BQ94" s="42" t="e">
        <f aca="false">BQ85+BQ91</f>
        <v>#NAME?</v>
      </c>
      <c r="BR94" s="42" t="e">
        <f aca="false">BR85+BR91</f>
        <v>#NAME?</v>
      </c>
      <c r="BS94" s="42" t="e">
        <f aca="false">BS85+BS91</f>
        <v>#NAME?</v>
      </c>
      <c r="BT94" s="42" t="e">
        <f aca="false">BT85+BT91</f>
        <v>#NAME?</v>
      </c>
      <c r="BU94" s="42" t="e">
        <f aca="false">BU85+BU91</f>
        <v>#NAME?</v>
      </c>
      <c r="BV94" s="42" t="e">
        <f aca="false">BV85+BV91</f>
        <v>#NAME?</v>
      </c>
      <c r="BW94" s="42" t="e">
        <f aca="false">BW85+BW91</f>
        <v>#NAME?</v>
      </c>
      <c r="BX94" s="42" t="e">
        <f aca="false">BX85+BX91</f>
        <v>#NAME?</v>
      </c>
      <c r="BY94" s="42" t="e">
        <f aca="false">BY85+BY91</f>
        <v>#NAME?</v>
      </c>
      <c r="BZ94" s="42" t="e">
        <f aca="false">BZ85+BZ91</f>
        <v>#NAME?</v>
      </c>
      <c r="CA94" s="42" t="e">
        <f aca="false">CA85+CA91</f>
        <v>#NAME?</v>
      </c>
      <c r="CB94" s="42" t="e">
        <f aca="false">CB85+CB91</f>
        <v>#NAME?</v>
      </c>
      <c r="CC94" s="42" t="e">
        <f aca="false">CC85+CC91</f>
        <v>#NAME?</v>
      </c>
      <c r="CD94" s="42" t="e">
        <f aca="false">CD85+CD91</f>
        <v>#NAME?</v>
      </c>
      <c r="CE94" s="42" t="e">
        <f aca="false">CE85+CE91</f>
        <v>#NAME?</v>
      </c>
      <c r="CF94" s="42" t="e">
        <f aca="false">CF85+CF91</f>
        <v>#NAME?</v>
      </c>
      <c r="CG94" s="42" t="e">
        <f aca="false">CG85+CG91</f>
        <v>#NAME?</v>
      </c>
      <c r="CH94" s="42" t="e">
        <f aca="false">CH85+CH91</f>
        <v>#NAME?</v>
      </c>
      <c r="CI94" s="42" t="e">
        <f aca="false">CI85+CI91</f>
        <v>#NAME?</v>
      </c>
      <c r="CJ94" s="42" t="e">
        <f aca="false">CJ85+CJ91</f>
        <v>#NAME?</v>
      </c>
      <c r="CK94" s="42" t="e">
        <f aca="false">CK85+CK91</f>
        <v>#NAME?</v>
      </c>
      <c r="CL94" s="42" t="e">
        <f aca="false">CL85+CL91</f>
        <v>#NAME?</v>
      </c>
      <c r="CM94" s="42" t="e">
        <f aca="false">CM85+CM91</f>
        <v>#NAME?</v>
      </c>
      <c r="CN94" s="42" t="e">
        <f aca="false">CN85+CN91</f>
        <v>#NAME?</v>
      </c>
      <c r="CO94" s="42" t="e">
        <f aca="false">CO85+CO91</f>
        <v>#NAME?</v>
      </c>
      <c r="CP94" s="42" t="e">
        <f aca="false">CP85+CP91</f>
        <v>#NAME?</v>
      </c>
      <c r="CQ94" s="42" t="e">
        <f aca="false">CQ85+CQ91</f>
        <v>#NAME?</v>
      </c>
      <c r="CR94" s="42" t="e">
        <f aca="false">CR85+CR91</f>
        <v>#NAME?</v>
      </c>
      <c r="CS94" s="42" t="e">
        <f aca="false">CS85+CS91</f>
        <v>#NAME?</v>
      </c>
      <c r="CT94" s="42" t="e">
        <f aca="false">CT85+CT91</f>
        <v>#NAME?</v>
      </c>
    </row>
    <row r="95" customFormat="false" ht="15" hidden="false" customHeight="true" outlineLevel="0" collapsed="false">
      <c r="A95" s="47" t="s">
        <v>50</v>
      </c>
      <c r="B95" s="47" t="s">
        <v>31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</row>
    <row r="96" customFormat="false" ht="15" hidden="false" customHeight="true" outlineLevel="1" collapsed="false">
      <c r="A96" s="48" t="s">
        <v>51</v>
      </c>
      <c r="B96" s="65" t="s">
        <v>31</v>
      </c>
      <c r="C96" s="50" t="e">
        <f aca="false">_xlfn.iferror(C93/C85-1,0)</f>
        <v>#NAME?</v>
      </c>
      <c r="D96" s="50" t="e">
        <f aca="false">_xlfn.iferror(D93/D85-1,0)</f>
        <v>#NAME?</v>
      </c>
      <c r="E96" s="50" t="e">
        <f aca="false">_xlfn.iferror(E93/E85-1,0)</f>
        <v>#NAME?</v>
      </c>
      <c r="F96" s="50" t="e">
        <f aca="false">_xlfn.iferror(F93/F85-1,0)</f>
        <v>#NAME?</v>
      </c>
      <c r="G96" s="50" t="e">
        <f aca="false">_xlfn.iferror(G93/G85-1,0)</f>
        <v>#NAME?</v>
      </c>
      <c r="H96" s="50" t="e">
        <f aca="false">_xlfn.iferror(H93/H85-1,0)</f>
        <v>#NAME?</v>
      </c>
      <c r="I96" s="50" t="e">
        <f aca="false">_xlfn.iferror(I93/I85-1,0)</f>
        <v>#NAME?</v>
      </c>
      <c r="J96" s="50" t="e">
        <f aca="false">_xlfn.iferror(J93/J85-1,0)</f>
        <v>#NAME?</v>
      </c>
      <c r="K96" s="50" t="e">
        <f aca="false">_xlfn.iferror(K93/K85-1,0)</f>
        <v>#NAME?</v>
      </c>
      <c r="L96" s="50" t="e">
        <f aca="false">_xlfn.iferror(L93/L85-1,0)</f>
        <v>#NAME?</v>
      </c>
      <c r="M96" s="50" t="e">
        <f aca="false">_xlfn.iferror(M93/M85-1,0)</f>
        <v>#NAME?</v>
      </c>
      <c r="N96" s="50" t="e">
        <f aca="false">_xlfn.iferror(N93/N85-1,0)</f>
        <v>#NAME?</v>
      </c>
      <c r="O96" s="50" t="e">
        <f aca="false">_xlfn.iferror(O93/O85-1,0)</f>
        <v>#NAME?</v>
      </c>
      <c r="P96" s="50" t="e">
        <f aca="false">_xlfn.iferror(P93/P85-1,0)</f>
        <v>#NAME?</v>
      </c>
      <c r="Q96" s="50" t="e">
        <f aca="false">_xlfn.iferror(Q93/Q85-1,0)</f>
        <v>#NAME?</v>
      </c>
      <c r="R96" s="50" t="e">
        <f aca="false">_xlfn.iferror(R93/R85-1,0)</f>
        <v>#NAME?</v>
      </c>
      <c r="S96" s="50" t="e">
        <f aca="false">_xlfn.iferror(S93/S85-1,0)</f>
        <v>#NAME?</v>
      </c>
      <c r="T96" s="50" t="e">
        <f aca="false">_xlfn.iferror(T93/T85-1,0)</f>
        <v>#NAME?</v>
      </c>
      <c r="U96" s="50" t="e">
        <f aca="false">_xlfn.iferror(U93/U85-1,0)</f>
        <v>#NAME?</v>
      </c>
      <c r="V96" s="50" t="e">
        <f aca="false">_xlfn.iferror(V93/V85-1,0)</f>
        <v>#NAME?</v>
      </c>
      <c r="W96" s="50" t="e">
        <f aca="false">_xlfn.iferror(W93/W85-1,0)</f>
        <v>#NAME?</v>
      </c>
      <c r="X96" s="50" t="e">
        <f aca="false">_xlfn.iferror(X93/X85-1,0)</f>
        <v>#NAME?</v>
      </c>
      <c r="Y96" s="50" t="e">
        <f aca="false">_xlfn.iferror(Y93/Y85-1,0)</f>
        <v>#NAME?</v>
      </c>
      <c r="Z96" s="50" t="e">
        <f aca="false">_xlfn.iferror(Z93/Z85-1,0)</f>
        <v>#NAME?</v>
      </c>
      <c r="AA96" s="50" t="e">
        <f aca="false">_xlfn.iferror(AA93/AA85-1,0)</f>
        <v>#NAME?</v>
      </c>
      <c r="AB96" s="50" t="e">
        <f aca="false">_xlfn.iferror(AB93/AB85-1,0)</f>
        <v>#NAME?</v>
      </c>
      <c r="AC96" s="50" t="e">
        <f aca="false">_xlfn.iferror(AC93/AC85-1,0)</f>
        <v>#NAME?</v>
      </c>
      <c r="AD96" s="50" t="e">
        <f aca="false">_xlfn.iferror(AD93/AD85-1,0)</f>
        <v>#NAME?</v>
      </c>
      <c r="AE96" s="50" t="e">
        <f aca="false">_xlfn.iferror(AE93/AE85-1,0)</f>
        <v>#NAME?</v>
      </c>
      <c r="AF96" s="50" t="e">
        <f aca="false">_xlfn.iferror(AF93/AF85-1,0)</f>
        <v>#NAME?</v>
      </c>
      <c r="AG96" s="50" t="e">
        <f aca="false">_xlfn.iferror(AG93/AG85-1,0)</f>
        <v>#NAME?</v>
      </c>
      <c r="AH96" s="50" t="e">
        <f aca="false">_xlfn.iferror(AH93/AH85-1,0)</f>
        <v>#NAME?</v>
      </c>
      <c r="AI96" s="50" t="e">
        <f aca="false">_xlfn.iferror(AI93/AI85-1,0)</f>
        <v>#NAME?</v>
      </c>
      <c r="AJ96" s="50" t="e">
        <f aca="false">_xlfn.iferror(AJ93/AJ85-1,0)</f>
        <v>#NAME?</v>
      </c>
      <c r="AK96" s="50" t="e">
        <f aca="false">_xlfn.iferror(AK93/AK85-1,0)</f>
        <v>#NAME?</v>
      </c>
      <c r="AL96" s="50" t="e">
        <f aca="false">_xlfn.iferror(AL93/AL85-1,0)</f>
        <v>#NAME?</v>
      </c>
      <c r="AM96" s="50" t="e">
        <f aca="false">_xlfn.iferror(AM93/AM85-1,0)</f>
        <v>#NAME?</v>
      </c>
      <c r="AN96" s="50" t="e">
        <f aca="false">_xlfn.iferror(AN93/AN85-1,0)</f>
        <v>#NAME?</v>
      </c>
      <c r="AO96" s="50" t="e">
        <f aca="false">_xlfn.iferror(AO93/AO85-1,0)</f>
        <v>#NAME?</v>
      </c>
      <c r="AP96" s="50" t="e">
        <f aca="false">_xlfn.iferror(AP93/AP85-1,0)</f>
        <v>#NAME?</v>
      </c>
      <c r="AQ96" s="50" t="e">
        <f aca="false">_xlfn.iferror(AQ93/AQ85-1,0)</f>
        <v>#NAME?</v>
      </c>
      <c r="AR96" s="50" t="e">
        <f aca="false">_xlfn.iferror(AR93/AR85-1,0)</f>
        <v>#NAME?</v>
      </c>
      <c r="AS96" s="50" t="e">
        <f aca="false">_xlfn.iferror(AS93/AS85-1,0)</f>
        <v>#NAME?</v>
      </c>
      <c r="AT96" s="50" t="e">
        <f aca="false">_xlfn.iferror(AT93/AT85-1,0)</f>
        <v>#NAME?</v>
      </c>
      <c r="AU96" s="50" t="e">
        <f aca="false">_xlfn.iferror(AU93/AU85-1,0)</f>
        <v>#NAME?</v>
      </c>
      <c r="AV96" s="50" t="e">
        <f aca="false">_xlfn.iferror(AV93/AV85-1,0)</f>
        <v>#NAME?</v>
      </c>
      <c r="AW96" s="50" t="e">
        <f aca="false">_xlfn.iferror(AW93/AW85-1,0)</f>
        <v>#NAME?</v>
      </c>
      <c r="AX96" s="50" t="e">
        <f aca="false">_xlfn.iferror(AX93/AX85-1,0)</f>
        <v>#NAME?</v>
      </c>
      <c r="AY96" s="50" t="e">
        <f aca="false">_xlfn.iferror(AY93/AY85-1,0)</f>
        <v>#NAME?</v>
      </c>
      <c r="AZ96" s="50" t="e">
        <f aca="false">_xlfn.iferror(AZ93/AZ85-1,0)</f>
        <v>#NAME?</v>
      </c>
      <c r="BA96" s="50" t="e">
        <f aca="false">_xlfn.iferror(BA93/AZ93-1,0)</f>
        <v>#NAME?</v>
      </c>
      <c r="BB96" s="50" t="e">
        <f aca="false">_xlfn.iferror(BB93/BA93-1,0)</f>
        <v>#NAME?</v>
      </c>
      <c r="BC96" s="50" t="e">
        <f aca="false">_xlfn.iferror(BC93/BB93-1,0)</f>
        <v>#NAME?</v>
      </c>
      <c r="BD96" s="50" t="e">
        <f aca="false">_xlfn.iferror(BD93/BC93-1,0)</f>
        <v>#NAME?</v>
      </c>
      <c r="BE96" s="50" t="e">
        <f aca="false">_xlfn.iferror(BE93/BD93-1,0)</f>
        <v>#NAME?</v>
      </c>
      <c r="BF96" s="50" t="e">
        <f aca="false">_xlfn.iferror(BF93/BE93-1,0)</f>
        <v>#NAME?</v>
      </c>
      <c r="BG96" s="50" t="e">
        <f aca="false">_xlfn.iferror(BG93/BF93-1,0)</f>
        <v>#NAME?</v>
      </c>
      <c r="BH96" s="50" t="e">
        <f aca="false">_xlfn.iferror(BH93/BG93-1,0)</f>
        <v>#NAME?</v>
      </c>
      <c r="BI96" s="50" t="e">
        <f aca="false">_xlfn.iferror(BI93/BH93-1,0)</f>
        <v>#NAME?</v>
      </c>
      <c r="BJ96" s="50" t="e">
        <f aca="false">_xlfn.iferror(BJ93/BI93-1,0)</f>
        <v>#NAME?</v>
      </c>
      <c r="BK96" s="50" t="e">
        <f aca="false">_xlfn.iferror(BK93/BJ93-1,0)</f>
        <v>#NAME?</v>
      </c>
      <c r="BL96" s="50" t="e">
        <f aca="false">_xlfn.iferror(BL93/BK93-1,0)</f>
        <v>#NAME?</v>
      </c>
      <c r="BM96" s="50" t="e">
        <f aca="false">_xlfn.iferror(BM93/BL93-1,0)</f>
        <v>#NAME?</v>
      </c>
      <c r="BN96" s="50" t="e">
        <f aca="false">_xlfn.iferror(BN93/BM93-1,0)</f>
        <v>#NAME?</v>
      </c>
      <c r="BO96" s="50" t="e">
        <f aca="false">_xlfn.iferror(BO93/BN93-1,0)</f>
        <v>#NAME?</v>
      </c>
      <c r="BP96" s="50" t="e">
        <f aca="false">_xlfn.iferror(BP93/BO93-1,0)</f>
        <v>#NAME?</v>
      </c>
      <c r="BQ96" s="50" t="e">
        <f aca="false">_xlfn.iferror(BQ93/BP93-1,0)</f>
        <v>#NAME?</v>
      </c>
      <c r="BR96" s="50" t="e">
        <f aca="false">_xlfn.iferror(BR93/BQ93-1,0)</f>
        <v>#NAME?</v>
      </c>
      <c r="BS96" s="50" t="e">
        <f aca="false">_xlfn.iferror(BS93/BR93-1,0)</f>
        <v>#NAME?</v>
      </c>
      <c r="BT96" s="50" t="e">
        <f aca="false">_xlfn.iferror(BT93/BS93-1,0)</f>
        <v>#NAME?</v>
      </c>
      <c r="BU96" s="50" t="e">
        <f aca="false">_xlfn.iferror(BU93/BT93-1,0)</f>
        <v>#NAME?</v>
      </c>
      <c r="BV96" s="50" t="e">
        <f aca="false">_xlfn.iferror(BV93/BU93-1,0)</f>
        <v>#NAME?</v>
      </c>
      <c r="BW96" s="50" t="e">
        <f aca="false">_xlfn.iferror(BW93/BV93-1,0)</f>
        <v>#NAME?</v>
      </c>
      <c r="BX96" s="50" t="e">
        <f aca="false">_xlfn.iferror(BX93/BW93-1,0)</f>
        <v>#NAME?</v>
      </c>
      <c r="BY96" s="50" t="e">
        <f aca="false">_xlfn.iferror(BY93/BX93-1,0)</f>
        <v>#NAME?</v>
      </c>
      <c r="BZ96" s="50" t="e">
        <f aca="false">_xlfn.iferror(BZ93/BY93-1,0)</f>
        <v>#NAME?</v>
      </c>
      <c r="CA96" s="50" t="e">
        <f aca="false">_xlfn.iferror(CA93/BZ93-1,0)</f>
        <v>#NAME?</v>
      </c>
      <c r="CB96" s="50" t="e">
        <f aca="false">_xlfn.iferror(CB93/CA93-1,0)</f>
        <v>#NAME?</v>
      </c>
      <c r="CC96" s="50" t="e">
        <f aca="false">_xlfn.iferror(CC93/CB93-1,0)</f>
        <v>#NAME?</v>
      </c>
      <c r="CD96" s="50" t="e">
        <f aca="false">_xlfn.iferror(CD93/CC93-1,0)</f>
        <v>#NAME?</v>
      </c>
      <c r="CE96" s="50" t="e">
        <f aca="false">_xlfn.iferror(CE93/CD93-1,0)</f>
        <v>#NAME?</v>
      </c>
      <c r="CF96" s="50" t="e">
        <f aca="false">_xlfn.iferror(CF93/CE93-1,0)</f>
        <v>#NAME?</v>
      </c>
      <c r="CG96" s="50" t="e">
        <f aca="false">_xlfn.iferror(CG93/CF93-1,0)</f>
        <v>#NAME?</v>
      </c>
      <c r="CH96" s="50" t="e">
        <f aca="false">_xlfn.iferror(CH93/CG93-1,0)</f>
        <v>#NAME?</v>
      </c>
      <c r="CI96" s="50" t="e">
        <f aca="false">_xlfn.iferror(CI93/CH93-1,0)</f>
        <v>#NAME?</v>
      </c>
      <c r="CJ96" s="50" t="e">
        <f aca="false">_xlfn.iferror(CJ93/CI93-1,0)</f>
        <v>#NAME?</v>
      </c>
      <c r="CK96" s="50" t="e">
        <f aca="false">_xlfn.iferror(CK93/CJ93-1,0)</f>
        <v>#NAME?</v>
      </c>
      <c r="CL96" s="50" t="e">
        <f aca="false">_xlfn.iferror(CL93/CK93-1,0)</f>
        <v>#NAME?</v>
      </c>
      <c r="CM96" s="50" t="e">
        <f aca="false">_xlfn.iferror(CM93/CL93-1,0)</f>
        <v>#NAME?</v>
      </c>
      <c r="CN96" s="50" t="e">
        <f aca="false">_xlfn.iferror(CN93/CM93-1,0)</f>
        <v>#NAME?</v>
      </c>
      <c r="CO96" s="50" t="e">
        <f aca="false">_xlfn.iferror(CO93/CN93-1,0)</f>
        <v>#NAME?</v>
      </c>
      <c r="CP96" s="50" t="e">
        <f aca="false">_xlfn.iferror(CP93/CO93-1,0)</f>
        <v>#NAME?</v>
      </c>
      <c r="CQ96" s="50" t="e">
        <f aca="false">_xlfn.iferror(CQ93/CP93-1,0)</f>
        <v>#NAME?</v>
      </c>
      <c r="CR96" s="50" t="e">
        <f aca="false">_xlfn.iferror(CR93/CQ93-1,0)</f>
        <v>#NAME?</v>
      </c>
      <c r="CS96" s="50" t="e">
        <f aca="false">_xlfn.iferror(CS93/CR93-1,0)</f>
        <v>#NAME?</v>
      </c>
      <c r="CT96" s="50" t="e">
        <f aca="false">_xlfn.iferror(CT93/CS93-1,0)</f>
        <v>#NAME?</v>
      </c>
    </row>
    <row r="97" customFormat="false" ht="15" hidden="false" customHeight="true" outlineLevel="1" collapsed="false">
      <c r="A97" s="51" t="s">
        <v>52</v>
      </c>
      <c r="B97" s="66"/>
      <c r="C97" s="53" t="e">
        <f aca="false">_xlfn.iferror(-C91/C85,0)</f>
        <v>#NAME?</v>
      </c>
      <c r="D97" s="53" t="e">
        <f aca="false">_xlfn.iferror(-D91/D85,0)</f>
        <v>#NAME?</v>
      </c>
      <c r="E97" s="53" t="e">
        <f aca="false">_xlfn.iferror(-E91/E85,0)</f>
        <v>#NAME?</v>
      </c>
      <c r="F97" s="53" t="e">
        <f aca="false">_xlfn.iferror(-F91/F85,0)</f>
        <v>#NAME?</v>
      </c>
      <c r="G97" s="53" t="e">
        <f aca="false">_xlfn.iferror(-G91/G85,0)</f>
        <v>#NAME?</v>
      </c>
      <c r="H97" s="53" t="e">
        <f aca="false">_xlfn.iferror(-H91/H85,0)</f>
        <v>#NAME?</v>
      </c>
      <c r="I97" s="53" t="e">
        <f aca="false">_xlfn.iferror(-I91/I85,0)</f>
        <v>#NAME?</v>
      </c>
      <c r="J97" s="53" t="e">
        <f aca="false">_xlfn.iferror(-J91/J85,0)</f>
        <v>#NAME?</v>
      </c>
      <c r="K97" s="53" t="e">
        <f aca="false">_xlfn.iferror(-K91/K85,0)</f>
        <v>#NAME?</v>
      </c>
      <c r="L97" s="53" t="e">
        <f aca="false">_xlfn.iferror(-L91/L85,0)</f>
        <v>#NAME?</v>
      </c>
      <c r="M97" s="53" t="e">
        <f aca="false">_xlfn.iferror(-M91/M85,0)</f>
        <v>#NAME?</v>
      </c>
      <c r="N97" s="53" t="e">
        <f aca="false">_xlfn.iferror(-N91/N85,0)</f>
        <v>#NAME?</v>
      </c>
      <c r="O97" s="53" t="e">
        <f aca="false">_xlfn.iferror(-O91/O85,0)</f>
        <v>#NAME?</v>
      </c>
      <c r="P97" s="53" t="e">
        <f aca="false">_xlfn.iferror(-P91/P85,0)</f>
        <v>#NAME?</v>
      </c>
      <c r="Q97" s="53" t="e">
        <f aca="false">_xlfn.iferror(-Q91/Q85,0)</f>
        <v>#NAME?</v>
      </c>
      <c r="R97" s="53" t="e">
        <f aca="false">_xlfn.iferror(-R91/R85,0)</f>
        <v>#NAME?</v>
      </c>
      <c r="S97" s="53" t="e">
        <f aca="false">_xlfn.iferror(-S91/S85,0)</f>
        <v>#NAME?</v>
      </c>
      <c r="T97" s="53" t="e">
        <f aca="false">_xlfn.iferror(-T91/T85,0)</f>
        <v>#NAME?</v>
      </c>
      <c r="U97" s="53" t="e">
        <f aca="false">_xlfn.iferror(-U91/U85,0)</f>
        <v>#NAME?</v>
      </c>
      <c r="V97" s="53" t="e">
        <f aca="false">_xlfn.iferror(-V91/V85,0)</f>
        <v>#NAME?</v>
      </c>
      <c r="W97" s="53" t="e">
        <f aca="false">_xlfn.iferror(-W91/W85,0)</f>
        <v>#NAME?</v>
      </c>
      <c r="X97" s="53" t="e">
        <f aca="false">_xlfn.iferror(-X91/X85,0)</f>
        <v>#NAME?</v>
      </c>
      <c r="Y97" s="53" t="e">
        <f aca="false">_xlfn.iferror(-Y91/Y85,0)</f>
        <v>#NAME?</v>
      </c>
      <c r="Z97" s="53" t="e">
        <f aca="false">_xlfn.iferror(-Z91/Z85,0)</f>
        <v>#NAME?</v>
      </c>
      <c r="AA97" s="53" t="e">
        <f aca="false">_xlfn.iferror(-AA91/AA85,0)</f>
        <v>#NAME?</v>
      </c>
      <c r="AB97" s="53" t="e">
        <f aca="false">_xlfn.iferror(-AB91/AB85,0)</f>
        <v>#NAME?</v>
      </c>
      <c r="AC97" s="53" t="e">
        <f aca="false">_xlfn.iferror(-AC91/AC85,0)</f>
        <v>#NAME?</v>
      </c>
      <c r="AD97" s="53" t="e">
        <f aca="false">_xlfn.iferror(-AD91/AD85,0)</f>
        <v>#NAME?</v>
      </c>
      <c r="AE97" s="53" t="e">
        <f aca="false">_xlfn.iferror(-AE91/AE85,0)</f>
        <v>#NAME?</v>
      </c>
      <c r="AF97" s="53" t="e">
        <f aca="false">_xlfn.iferror(-AF91/AF85,0)</f>
        <v>#NAME?</v>
      </c>
      <c r="AG97" s="53" t="e">
        <f aca="false">_xlfn.iferror(-AG91/AG85,0)</f>
        <v>#NAME?</v>
      </c>
      <c r="AH97" s="53" t="e">
        <f aca="false">_xlfn.iferror(-AH91/AH85,0)</f>
        <v>#NAME?</v>
      </c>
      <c r="AI97" s="53" t="e">
        <f aca="false">_xlfn.iferror(-AI91/AI85,0)</f>
        <v>#NAME?</v>
      </c>
      <c r="AJ97" s="53" t="e">
        <f aca="false">_xlfn.iferror(-AJ91/AJ85,0)</f>
        <v>#NAME?</v>
      </c>
      <c r="AK97" s="53" t="e">
        <f aca="false">_xlfn.iferror(-AK91/AK85,0)</f>
        <v>#NAME?</v>
      </c>
      <c r="AL97" s="53" t="e">
        <f aca="false">_xlfn.iferror(-AL91/AL85,0)</f>
        <v>#NAME?</v>
      </c>
      <c r="AM97" s="53" t="e">
        <f aca="false">_xlfn.iferror(-AM91/AM85,0)</f>
        <v>#NAME?</v>
      </c>
      <c r="AN97" s="53" t="e">
        <f aca="false">_xlfn.iferror(-AN91/AN85,0)</f>
        <v>#NAME?</v>
      </c>
      <c r="AO97" s="53" t="e">
        <f aca="false">_xlfn.iferror(-AO91/AO85,0)</f>
        <v>#NAME?</v>
      </c>
      <c r="AP97" s="53" t="e">
        <f aca="false">_xlfn.iferror(-AP91/AP85,0)</f>
        <v>#NAME?</v>
      </c>
      <c r="AQ97" s="53" t="e">
        <f aca="false">_xlfn.iferror(-AQ91/AQ85,0)</f>
        <v>#NAME?</v>
      </c>
      <c r="AR97" s="53" t="e">
        <f aca="false">_xlfn.iferror(-AR91/AR85,0)</f>
        <v>#NAME?</v>
      </c>
      <c r="AS97" s="53" t="e">
        <f aca="false">_xlfn.iferror(-AS91/AS85,0)</f>
        <v>#NAME?</v>
      </c>
      <c r="AT97" s="53" t="e">
        <f aca="false">_xlfn.iferror(-AT91/AT85,0)</f>
        <v>#NAME?</v>
      </c>
      <c r="AU97" s="53" t="e">
        <f aca="false">_xlfn.iferror(-AU91/AU85,0)</f>
        <v>#NAME?</v>
      </c>
      <c r="AV97" s="53" t="e">
        <f aca="false">_xlfn.iferror(-AV91/AV85,0)</f>
        <v>#NAME?</v>
      </c>
      <c r="AW97" s="53" t="e">
        <f aca="false">_xlfn.iferror(-AW91/AW85,0)</f>
        <v>#NAME?</v>
      </c>
      <c r="AX97" s="53" t="e">
        <f aca="false">_xlfn.iferror(-AX91/AX85,0)</f>
        <v>#NAME?</v>
      </c>
      <c r="AY97" s="53" t="e">
        <f aca="false">_xlfn.iferror(-AY91/AY85,0)</f>
        <v>#NAME?</v>
      </c>
      <c r="AZ97" s="53" t="e">
        <f aca="false">_xlfn.iferror(-AZ91/AZ85,0)</f>
        <v>#NAME?</v>
      </c>
      <c r="BA97" s="53" t="e">
        <f aca="false">_xlfn.iferror(-BA91/BA85,0)</f>
        <v>#NAME?</v>
      </c>
      <c r="BB97" s="53" t="e">
        <f aca="false">_xlfn.iferror(-BB91/BB85,0)</f>
        <v>#NAME?</v>
      </c>
      <c r="BC97" s="53" t="e">
        <f aca="false">_xlfn.iferror(-BC91/BC85,0)</f>
        <v>#NAME?</v>
      </c>
      <c r="BD97" s="53" t="e">
        <f aca="false">_xlfn.iferror(-BD91/BD85,0)</f>
        <v>#NAME?</v>
      </c>
      <c r="BE97" s="53" t="e">
        <f aca="false">_xlfn.iferror(-BE91/BE85,0)</f>
        <v>#NAME?</v>
      </c>
      <c r="BF97" s="53" t="e">
        <f aca="false">_xlfn.iferror(-BF91/BF85,0)</f>
        <v>#NAME?</v>
      </c>
      <c r="BG97" s="53" t="e">
        <f aca="false">_xlfn.iferror(-BG91/BG85,0)</f>
        <v>#NAME?</v>
      </c>
      <c r="BH97" s="53" t="e">
        <f aca="false">_xlfn.iferror(-BH91/BH85,0)</f>
        <v>#NAME?</v>
      </c>
      <c r="BI97" s="53" t="e">
        <f aca="false">_xlfn.iferror(-BI91/BI85,0)</f>
        <v>#NAME?</v>
      </c>
      <c r="BJ97" s="53" t="e">
        <f aca="false">_xlfn.iferror(-BJ91/BJ85,0)</f>
        <v>#NAME?</v>
      </c>
      <c r="BK97" s="53" t="e">
        <f aca="false">_xlfn.iferror(-BK91/BK85,0)</f>
        <v>#NAME?</v>
      </c>
      <c r="BL97" s="53" t="e">
        <f aca="false">_xlfn.iferror(-BL91/BL85,0)</f>
        <v>#NAME?</v>
      </c>
      <c r="BM97" s="53" t="e">
        <f aca="false">_xlfn.iferror(-BM91/BM85,0)</f>
        <v>#NAME?</v>
      </c>
      <c r="BN97" s="53" t="e">
        <f aca="false">_xlfn.iferror(-BN91/BN85,0)</f>
        <v>#NAME?</v>
      </c>
      <c r="BO97" s="53" t="e">
        <f aca="false">_xlfn.iferror(-BO91/BO85,0)</f>
        <v>#NAME?</v>
      </c>
      <c r="BP97" s="53" t="e">
        <f aca="false">_xlfn.iferror(-BP91/BP85,0)</f>
        <v>#NAME?</v>
      </c>
      <c r="BQ97" s="53" t="e">
        <f aca="false">_xlfn.iferror(-BQ91/BQ85,0)</f>
        <v>#NAME?</v>
      </c>
      <c r="BR97" s="53" t="e">
        <f aca="false">_xlfn.iferror(-BR91/BR85,0)</f>
        <v>#NAME?</v>
      </c>
      <c r="BS97" s="53" t="e">
        <f aca="false">_xlfn.iferror(-BS91/BS85,0)</f>
        <v>#NAME?</v>
      </c>
      <c r="BT97" s="53" t="e">
        <f aca="false">_xlfn.iferror(-BT91/BT85,0)</f>
        <v>#NAME?</v>
      </c>
      <c r="BU97" s="53" t="e">
        <f aca="false">_xlfn.iferror(-BU91/BU85,0)</f>
        <v>#NAME?</v>
      </c>
      <c r="BV97" s="53" t="e">
        <f aca="false">_xlfn.iferror(-BV91/BV85,0)</f>
        <v>#NAME?</v>
      </c>
      <c r="BW97" s="53" t="e">
        <f aca="false">_xlfn.iferror(-BW91/BW85,0)</f>
        <v>#NAME?</v>
      </c>
      <c r="BX97" s="53" t="e">
        <f aca="false">_xlfn.iferror(-BX91/BX85,0)</f>
        <v>#NAME?</v>
      </c>
      <c r="BY97" s="53" t="e">
        <f aca="false">_xlfn.iferror(-BY91/BY85,0)</f>
        <v>#NAME?</v>
      </c>
      <c r="BZ97" s="53" t="e">
        <f aca="false">_xlfn.iferror(-BZ91/BZ85,0)</f>
        <v>#NAME?</v>
      </c>
      <c r="CA97" s="53" t="e">
        <f aca="false">_xlfn.iferror(-CA91/CA85,0)</f>
        <v>#NAME?</v>
      </c>
      <c r="CB97" s="53" t="e">
        <f aca="false">_xlfn.iferror(-CB91/CB85,0)</f>
        <v>#NAME?</v>
      </c>
      <c r="CC97" s="53" t="e">
        <f aca="false">_xlfn.iferror(-CC91/CC85,0)</f>
        <v>#NAME?</v>
      </c>
      <c r="CD97" s="53" t="e">
        <f aca="false">_xlfn.iferror(-CD91/CD85,0)</f>
        <v>#NAME?</v>
      </c>
      <c r="CE97" s="53" t="e">
        <f aca="false">_xlfn.iferror(-CE91/CE85,0)</f>
        <v>#NAME?</v>
      </c>
      <c r="CF97" s="53" t="e">
        <f aca="false">_xlfn.iferror(-CF91/CF85,0)</f>
        <v>#NAME?</v>
      </c>
      <c r="CG97" s="53" t="e">
        <f aca="false">_xlfn.iferror(-CG91/CG85,0)</f>
        <v>#NAME?</v>
      </c>
      <c r="CH97" s="53" t="e">
        <f aca="false">_xlfn.iferror(-CH91/CH85,0)</f>
        <v>#NAME?</v>
      </c>
      <c r="CI97" s="53" t="e">
        <f aca="false">_xlfn.iferror(-CI91/CI85,0)</f>
        <v>#NAME?</v>
      </c>
      <c r="CJ97" s="53" t="e">
        <f aca="false">_xlfn.iferror(-CJ91/CJ85,0)</f>
        <v>#NAME?</v>
      </c>
      <c r="CK97" s="53" t="e">
        <f aca="false">_xlfn.iferror(-CK91/CK85,0)</f>
        <v>#NAME?</v>
      </c>
      <c r="CL97" s="53" t="e">
        <f aca="false">_xlfn.iferror(-CL91/CL85,0)</f>
        <v>#NAME?</v>
      </c>
      <c r="CM97" s="53" t="e">
        <f aca="false">_xlfn.iferror(-CM91/CM85,0)</f>
        <v>#NAME?</v>
      </c>
      <c r="CN97" s="53" t="e">
        <f aca="false">_xlfn.iferror(-CN91/CN85,0)</f>
        <v>#NAME?</v>
      </c>
      <c r="CO97" s="53" t="e">
        <f aca="false">_xlfn.iferror(-CO91/CO85,0)</f>
        <v>#NAME?</v>
      </c>
      <c r="CP97" s="53" t="e">
        <f aca="false">_xlfn.iferror(-CP91/CP85,0)</f>
        <v>#NAME?</v>
      </c>
      <c r="CQ97" s="53" t="e">
        <f aca="false">_xlfn.iferror(-CQ91/CQ85,0)</f>
        <v>#NAME?</v>
      </c>
      <c r="CR97" s="53" t="e">
        <f aca="false">_xlfn.iferror(-CR91/CR85,0)</f>
        <v>#NAME?</v>
      </c>
      <c r="CS97" s="53" t="e">
        <f aca="false">_xlfn.iferror(-CS91/CS85,0)</f>
        <v>#NAME?</v>
      </c>
      <c r="CT97" s="53" t="e">
        <f aca="false">_xlfn.iferror(-CT91/CT85,0)</f>
        <v>#NAME?</v>
      </c>
    </row>
    <row r="98" customFormat="false" ht="15" hidden="false" customHeight="true" outlineLevel="1" collapsed="false">
      <c r="A98" s="51" t="s">
        <v>62</v>
      </c>
      <c r="B98" s="66"/>
      <c r="C98" s="53" t="e">
        <f aca="false">_xlfn.iferror(C87/C85,0)</f>
        <v>#NAME?</v>
      </c>
      <c r="D98" s="53" t="e">
        <f aca="false">_xlfn.iferror(D87/D85,0)</f>
        <v>#NAME?</v>
      </c>
      <c r="E98" s="53" t="e">
        <f aca="false">_xlfn.iferror(E87/E85,0)</f>
        <v>#NAME?</v>
      </c>
      <c r="F98" s="53" t="e">
        <f aca="false">_xlfn.iferror(F87/F85,0)</f>
        <v>#NAME?</v>
      </c>
      <c r="G98" s="53" t="e">
        <f aca="false">_xlfn.iferror(G87/G85,0)</f>
        <v>#NAME?</v>
      </c>
      <c r="H98" s="53" t="e">
        <f aca="false">_xlfn.iferror(H87/H85,0)</f>
        <v>#NAME?</v>
      </c>
      <c r="I98" s="53" t="e">
        <f aca="false">_xlfn.iferror(I87/I85,0)</f>
        <v>#NAME?</v>
      </c>
      <c r="J98" s="53" t="e">
        <f aca="false">_xlfn.iferror(J87/J85,0)</f>
        <v>#NAME?</v>
      </c>
      <c r="K98" s="53" t="e">
        <f aca="false">_xlfn.iferror(K87/K85,0)</f>
        <v>#NAME?</v>
      </c>
      <c r="L98" s="53" t="e">
        <f aca="false">_xlfn.iferror(L87/L85,0)</f>
        <v>#NAME?</v>
      </c>
      <c r="M98" s="53" t="e">
        <f aca="false">_xlfn.iferror(M87/M85,0)</f>
        <v>#NAME?</v>
      </c>
      <c r="N98" s="53" t="e">
        <f aca="false">_xlfn.iferror(N87/N85,0)</f>
        <v>#NAME?</v>
      </c>
      <c r="O98" s="53" t="e">
        <f aca="false">_xlfn.iferror(O87/O85,0)</f>
        <v>#NAME?</v>
      </c>
      <c r="P98" s="53" t="e">
        <f aca="false">_xlfn.iferror(P87/P85,0)</f>
        <v>#NAME?</v>
      </c>
      <c r="Q98" s="53" t="e">
        <f aca="false">_xlfn.iferror(Q87/Q85,0)</f>
        <v>#NAME?</v>
      </c>
      <c r="R98" s="53" t="e">
        <f aca="false">_xlfn.iferror(R87/R85,0)</f>
        <v>#NAME?</v>
      </c>
      <c r="S98" s="53" t="e">
        <f aca="false">_xlfn.iferror(S87/S85,0)</f>
        <v>#NAME?</v>
      </c>
      <c r="T98" s="53" t="e">
        <f aca="false">_xlfn.iferror(T87/T85,0)</f>
        <v>#NAME?</v>
      </c>
      <c r="U98" s="53" t="e">
        <f aca="false">_xlfn.iferror(U87/U85,0)</f>
        <v>#NAME?</v>
      </c>
      <c r="V98" s="53" t="e">
        <f aca="false">_xlfn.iferror(V87/V85,0)</f>
        <v>#NAME?</v>
      </c>
      <c r="W98" s="53" t="e">
        <f aca="false">_xlfn.iferror(W87/W85,0)</f>
        <v>#NAME?</v>
      </c>
      <c r="X98" s="53" t="e">
        <f aca="false">_xlfn.iferror(X87/X85,0)</f>
        <v>#NAME?</v>
      </c>
      <c r="Y98" s="53" t="e">
        <f aca="false">_xlfn.iferror(Y87/Y85,0)</f>
        <v>#NAME?</v>
      </c>
      <c r="Z98" s="53" t="e">
        <f aca="false">_xlfn.iferror(Z87/Z85,0)</f>
        <v>#NAME?</v>
      </c>
      <c r="AA98" s="53" t="e">
        <f aca="false">_xlfn.iferror(AA87/AA85,0)</f>
        <v>#NAME?</v>
      </c>
      <c r="AB98" s="53" t="e">
        <f aca="false">_xlfn.iferror(AB87/AB85,0)</f>
        <v>#NAME?</v>
      </c>
      <c r="AC98" s="53" t="e">
        <f aca="false">_xlfn.iferror(AC87/AC85,0)</f>
        <v>#NAME?</v>
      </c>
      <c r="AD98" s="53" t="e">
        <f aca="false">_xlfn.iferror(AD87/AD85,0)</f>
        <v>#NAME?</v>
      </c>
      <c r="AE98" s="53" t="e">
        <f aca="false">_xlfn.iferror(AE87/AE85,0)</f>
        <v>#NAME?</v>
      </c>
      <c r="AF98" s="53" t="e">
        <f aca="false">_xlfn.iferror(AF87/AF85,0)</f>
        <v>#NAME?</v>
      </c>
      <c r="AG98" s="53" t="e">
        <f aca="false">_xlfn.iferror(AG87/AG85,0)</f>
        <v>#NAME?</v>
      </c>
      <c r="AH98" s="53" t="e">
        <f aca="false">_xlfn.iferror(AH87/AH85,0)</f>
        <v>#NAME?</v>
      </c>
      <c r="AI98" s="53" t="e">
        <f aca="false">_xlfn.iferror(AI87/AI85,0)</f>
        <v>#NAME?</v>
      </c>
      <c r="AJ98" s="53" t="e">
        <f aca="false">_xlfn.iferror(AJ87/AJ85,0)</f>
        <v>#NAME?</v>
      </c>
      <c r="AK98" s="53" t="e">
        <f aca="false">_xlfn.iferror(AK87/AK85,0)</f>
        <v>#NAME?</v>
      </c>
      <c r="AL98" s="53" t="e">
        <f aca="false">_xlfn.iferror(AL87/AL85,0)</f>
        <v>#NAME?</v>
      </c>
      <c r="AM98" s="53" t="e">
        <f aca="false">_xlfn.iferror(AM87/AM85,0)</f>
        <v>#NAME?</v>
      </c>
      <c r="AN98" s="53" t="e">
        <f aca="false">_xlfn.iferror(AN87/AN85,0)</f>
        <v>#NAME?</v>
      </c>
      <c r="AO98" s="53" t="e">
        <f aca="false">_xlfn.iferror(AO87/AO85,0)</f>
        <v>#NAME?</v>
      </c>
      <c r="AP98" s="53" t="e">
        <f aca="false">_xlfn.iferror(AP87/AP85,0)</f>
        <v>#NAME?</v>
      </c>
      <c r="AQ98" s="53" t="e">
        <f aca="false">_xlfn.iferror(AQ87/AQ85,0)</f>
        <v>#NAME?</v>
      </c>
      <c r="AR98" s="53" t="e">
        <f aca="false">_xlfn.iferror(AR87/AR85,0)</f>
        <v>#NAME?</v>
      </c>
      <c r="AS98" s="53" t="e">
        <f aca="false">_xlfn.iferror(AS87/AS85,0)</f>
        <v>#NAME?</v>
      </c>
      <c r="AT98" s="53" t="e">
        <f aca="false">_xlfn.iferror(AT87/AT85,0)</f>
        <v>#NAME?</v>
      </c>
      <c r="AU98" s="53" t="e">
        <f aca="false">_xlfn.iferror(AU87/AU85,0)</f>
        <v>#NAME?</v>
      </c>
      <c r="AV98" s="53" t="e">
        <f aca="false">_xlfn.iferror(AV87/AV85,0)</f>
        <v>#NAME?</v>
      </c>
      <c r="AW98" s="53" t="e">
        <f aca="false">_xlfn.iferror(AW87/AW85,0)</f>
        <v>#NAME?</v>
      </c>
      <c r="AX98" s="53" t="e">
        <f aca="false">_xlfn.iferror(AX87/AX85,0)</f>
        <v>#NAME?</v>
      </c>
      <c r="AY98" s="53" t="e">
        <f aca="false">_xlfn.iferror(AY87/AY85,0)</f>
        <v>#NAME?</v>
      </c>
      <c r="AZ98" s="53" t="e">
        <f aca="false">_xlfn.iferror(AZ87/AZ85,0)</f>
        <v>#NAME?</v>
      </c>
      <c r="BA98" s="53" t="e">
        <f aca="false">_xlfn.iferror(BA87/BA85,0)</f>
        <v>#NAME?</v>
      </c>
      <c r="BB98" s="53" t="e">
        <f aca="false">_xlfn.iferror(BB87/BB85,0)</f>
        <v>#NAME?</v>
      </c>
      <c r="BC98" s="53" t="e">
        <f aca="false">_xlfn.iferror(BC87/BC85,0)</f>
        <v>#NAME?</v>
      </c>
      <c r="BD98" s="53" t="e">
        <f aca="false">_xlfn.iferror(BD87/BD85,0)</f>
        <v>#NAME?</v>
      </c>
      <c r="BE98" s="53" t="e">
        <f aca="false">_xlfn.iferror(BE87/BE85,0)</f>
        <v>#NAME?</v>
      </c>
      <c r="BF98" s="53" t="e">
        <f aca="false">_xlfn.iferror(BF87/BF85,0)</f>
        <v>#NAME?</v>
      </c>
      <c r="BG98" s="53" t="e">
        <f aca="false">_xlfn.iferror(BG87/BG85,0)</f>
        <v>#NAME?</v>
      </c>
      <c r="BH98" s="53" t="e">
        <f aca="false">_xlfn.iferror(BH87/BH85,0)</f>
        <v>#NAME?</v>
      </c>
      <c r="BI98" s="53" t="e">
        <f aca="false">_xlfn.iferror(BI87/BI85,0)</f>
        <v>#NAME?</v>
      </c>
      <c r="BJ98" s="53" t="e">
        <f aca="false">_xlfn.iferror(BJ87/BJ85,0)</f>
        <v>#NAME?</v>
      </c>
      <c r="BK98" s="53" t="e">
        <f aca="false">_xlfn.iferror(BK87/BK85,0)</f>
        <v>#NAME?</v>
      </c>
      <c r="BL98" s="53" t="e">
        <f aca="false">_xlfn.iferror(BL87/BL85,0)</f>
        <v>#NAME?</v>
      </c>
      <c r="BM98" s="53" t="e">
        <f aca="false">_xlfn.iferror(BM87/BM85,0)</f>
        <v>#NAME?</v>
      </c>
      <c r="BN98" s="53" t="e">
        <f aca="false">_xlfn.iferror(BN87/BN85,0)</f>
        <v>#NAME?</v>
      </c>
      <c r="BO98" s="53" t="e">
        <f aca="false">_xlfn.iferror(BO87/BO85,0)</f>
        <v>#NAME?</v>
      </c>
      <c r="BP98" s="53" t="e">
        <f aca="false">_xlfn.iferror(BP87/BP85,0)</f>
        <v>#NAME?</v>
      </c>
      <c r="BQ98" s="53" t="e">
        <f aca="false">_xlfn.iferror(BQ87/BQ85,0)</f>
        <v>#NAME?</v>
      </c>
      <c r="BR98" s="53" t="e">
        <f aca="false">_xlfn.iferror(BR87/BR85,0)</f>
        <v>#NAME?</v>
      </c>
      <c r="BS98" s="53" t="e">
        <f aca="false">_xlfn.iferror(BS87/BS85,0)</f>
        <v>#NAME?</v>
      </c>
      <c r="BT98" s="53" t="e">
        <f aca="false">_xlfn.iferror(BT87/BT85,0)</f>
        <v>#NAME?</v>
      </c>
      <c r="BU98" s="53" t="e">
        <f aca="false">_xlfn.iferror(BU87/BU85,0)</f>
        <v>#NAME?</v>
      </c>
      <c r="BV98" s="53" t="e">
        <f aca="false">_xlfn.iferror(BV87/BV85,0)</f>
        <v>#NAME?</v>
      </c>
      <c r="BW98" s="53" t="e">
        <f aca="false">_xlfn.iferror(BW87/BW85,0)</f>
        <v>#NAME?</v>
      </c>
      <c r="BX98" s="53" t="e">
        <f aca="false">_xlfn.iferror(BX87/BX85,0)</f>
        <v>#NAME?</v>
      </c>
      <c r="BY98" s="53" t="e">
        <f aca="false">_xlfn.iferror(BY87/BY85,0)</f>
        <v>#NAME?</v>
      </c>
      <c r="BZ98" s="53" t="e">
        <f aca="false">_xlfn.iferror(BZ87/BZ85,0)</f>
        <v>#NAME?</v>
      </c>
      <c r="CA98" s="53" t="e">
        <f aca="false">_xlfn.iferror(CA87/CA85,0)</f>
        <v>#NAME?</v>
      </c>
      <c r="CB98" s="53" t="e">
        <f aca="false">_xlfn.iferror(CB87/CB85,0)</f>
        <v>#NAME?</v>
      </c>
      <c r="CC98" s="53" t="e">
        <f aca="false">_xlfn.iferror(CC87/CC85,0)</f>
        <v>#NAME?</v>
      </c>
      <c r="CD98" s="53" t="e">
        <f aca="false">_xlfn.iferror(CD87/CD85,0)</f>
        <v>#NAME?</v>
      </c>
      <c r="CE98" s="53" t="e">
        <f aca="false">_xlfn.iferror(CE87/CE85,0)</f>
        <v>#NAME?</v>
      </c>
      <c r="CF98" s="53" t="e">
        <f aca="false">_xlfn.iferror(CF87/CF85,0)</f>
        <v>#NAME?</v>
      </c>
      <c r="CG98" s="53" t="e">
        <f aca="false">_xlfn.iferror(CG87/CG85,0)</f>
        <v>#NAME?</v>
      </c>
      <c r="CH98" s="53" t="e">
        <f aca="false">_xlfn.iferror(CH87/CH85,0)</f>
        <v>#NAME?</v>
      </c>
      <c r="CI98" s="53" t="e">
        <f aca="false">_xlfn.iferror(CI87/CI85,0)</f>
        <v>#NAME?</v>
      </c>
      <c r="CJ98" s="53" t="e">
        <f aca="false">_xlfn.iferror(CJ87/CJ85,0)</f>
        <v>#NAME?</v>
      </c>
      <c r="CK98" s="53" t="e">
        <f aca="false">_xlfn.iferror(CK87/CK85,0)</f>
        <v>#NAME?</v>
      </c>
      <c r="CL98" s="53" t="e">
        <f aca="false">_xlfn.iferror(CL87/CL85,0)</f>
        <v>#NAME?</v>
      </c>
      <c r="CM98" s="53" t="e">
        <f aca="false">_xlfn.iferror(CM87/CM85,0)</f>
        <v>#NAME?</v>
      </c>
      <c r="CN98" s="53" t="e">
        <f aca="false">_xlfn.iferror(CN87/CN85,0)</f>
        <v>#NAME?</v>
      </c>
      <c r="CO98" s="53" t="e">
        <f aca="false">_xlfn.iferror(CO87/CO85,0)</f>
        <v>#NAME?</v>
      </c>
      <c r="CP98" s="53" t="e">
        <f aca="false">_xlfn.iferror(CP87/CP85,0)</f>
        <v>#NAME?</v>
      </c>
      <c r="CQ98" s="53" t="e">
        <f aca="false">_xlfn.iferror(CQ87/CQ85,0)</f>
        <v>#NAME?</v>
      </c>
      <c r="CR98" s="53" t="e">
        <f aca="false">_xlfn.iferror(CR87/CR85,0)</f>
        <v>#NAME?</v>
      </c>
      <c r="CS98" s="53" t="e">
        <f aca="false">_xlfn.iferror(CS87/CS85,0)</f>
        <v>#NAME?</v>
      </c>
      <c r="CT98" s="53" t="e">
        <f aca="false">_xlfn.iferror(CT87/CT85,0)</f>
        <v>#NAME?</v>
      </c>
    </row>
    <row r="99" customFormat="false" ht="15" hidden="false" customHeight="true" outlineLevel="1" collapsed="false">
      <c r="A99" s="51" t="s">
        <v>63</v>
      </c>
      <c r="B99" s="52"/>
      <c r="C99" s="53" t="e">
        <f aca="false">_xlfn.iferror(C92/C85,0)</f>
        <v>#NAME?</v>
      </c>
      <c r="D99" s="53" t="e">
        <f aca="false">_xlfn.iferror(D92/D85,0)</f>
        <v>#NAME?</v>
      </c>
      <c r="E99" s="53" t="e">
        <f aca="false">_xlfn.iferror(E92/E85,0)</f>
        <v>#NAME?</v>
      </c>
      <c r="F99" s="53" t="e">
        <f aca="false">_xlfn.iferror(F92/F85,0)</f>
        <v>#NAME?</v>
      </c>
      <c r="G99" s="53" t="e">
        <f aca="false">_xlfn.iferror(G92/G85,0)</f>
        <v>#NAME?</v>
      </c>
      <c r="H99" s="53" t="e">
        <f aca="false">_xlfn.iferror(H92/H85,0)</f>
        <v>#NAME?</v>
      </c>
      <c r="I99" s="53" t="e">
        <f aca="false">_xlfn.iferror(I92/I85,0)</f>
        <v>#NAME?</v>
      </c>
      <c r="J99" s="53" t="e">
        <f aca="false">_xlfn.iferror(J92/J85,0)</f>
        <v>#NAME?</v>
      </c>
      <c r="K99" s="53" t="e">
        <f aca="false">_xlfn.iferror(K92/K85,0)</f>
        <v>#NAME?</v>
      </c>
      <c r="L99" s="53" t="e">
        <f aca="false">_xlfn.iferror(L92/L85,0)</f>
        <v>#NAME?</v>
      </c>
      <c r="M99" s="53" t="e">
        <f aca="false">_xlfn.iferror(M92/M85,0)</f>
        <v>#NAME?</v>
      </c>
      <c r="N99" s="53" t="e">
        <f aca="false">_xlfn.iferror(N92/N85,0)</f>
        <v>#NAME?</v>
      </c>
      <c r="O99" s="53" t="e">
        <f aca="false">_xlfn.iferror(O92/O85,0)</f>
        <v>#NAME?</v>
      </c>
      <c r="P99" s="53" t="e">
        <f aca="false">_xlfn.iferror(P92/P85,0)</f>
        <v>#NAME?</v>
      </c>
      <c r="Q99" s="53" t="e">
        <f aca="false">_xlfn.iferror(Q92/Q85,0)</f>
        <v>#NAME?</v>
      </c>
      <c r="R99" s="53" t="e">
        <f aca="false">_xlfn.iferror(R92/R85,0)</f>
        <v>#NAME?</v>
      </c>
      <c r="S99" s="53" t="e">
        <f aca="false">_xlfn.iferror(S92/S85,0)</f>
        <v>#NAME?</v>
      </c>
      <c r="T99" s="53" t="e">
        <f aca="false">_xlfn.iferror(T92/T85,0)</f>
        <v>#NAME?</v>
      </c>
      <c r="U99" s="53" t="e">
        <f aca="false">_xlfn.iferror(U92/U85,0)</f>
        <v>#NAME?</v>
      </c>
      <c r="V99" s="53" t="e">
        <f aca="false">_xlfn.iferror(V92/V85,0)</f>
        <v>#NAME?</v>
      </c>
      <c r="W99" s="53" t="e">
        <f aca="false">_xlfn.iferror(W92/W85,0)</f>
        <v>#NAME?</v>
      </c>
      <c r="X99" s="53" t="e">
        <f aca="false">_xlfn.iferror(X92/X85,0)</f>
        <v>#NAME?</v>
      </c>
      <c r="Y99" s="53" t="e">
        <f aca="false">_xlfn.iferror(Y92/Y85,0)</f>
        <v>#NAME?</v>
      </c>
      <c r="Z99" s="53" t="e">
        <f aca="false">_xlfn.iferror(Z92/Z85,0)</f>
        <v>#NAME?</v>
      </c>
      <c r="AA99" s="53" t="e">
        <f aca="false">_xlfn.iferror(AA92/AA85,0)</f>
        <v>#NAME?</v>
      </c>
      <c r="AB99" s="53" t="e">
        <f aca="false">_xlfn.iferror(AB92/AB85,0)</f>
        <v>#NAME?</v>
      </c>
      <c r="AC99" s="53" t="e">
        <f aca="false">_xlfn.iferror(AC92/AC85,0)</f>
        <v>#NAME?</v>
      </c>
      <c r="AD99" s="53" t="e">
        <f aca="false">_xlfn.iferror(AD92/AD85,0)</f>
        <v>#NAME?</v>
      </c>
      <c r="AE99" s="53" t="e">
        <f aca="false">_xlfn.iferror(AE92/AE85,0)</f>
        <v>#NAME?</v>
      </c>
      <c r="AF99" s="53" t="e">
        <f aca="false">_xlfn.iferror(AF92/AF85,0)</f>
        <v>#NAME?</v>
      </c>
      <c r="AG99" s="53" t="e">
        <f aca="false">_xlfn.iferror(AG92/AG85,0)</f>
        <v>#NAME?</v>
      </c>
      <c r="AH99" s="53" t="e">
        <f aca="false">_xlfn.iferror(AH92/AH85,0)</f>
        <v>#NAME?</v>
      </c>
      <c r="AI99" s="53" t="e">
        <f aca="false">_xlfn.iferror(AI92/AI85,0)</f>
        <v>#NAME?</v>
      </c>
      <c r="AJ99" s="53" t="e">
        <f aca="false">_xlfn.iferror(AJ92/AJ85,0)</f>
        <v>#NAME?</v>
      </c>
      <c r="AK99" s="53" t="e">
        <f aca="false">_xlfn.iferror(AK92/AK85,0)</f>
        <v>#NAME?</v>
      </c>
      <c r="AL99" s="53" t="e">
        <f aca="false">_xlfn.iferror(AL92/AL85,0)</f>
        <v>#NAME?</v>
      </c>
      <c r="AM99" s="53" t="e">
        <f aca="false">_xlfn.iferror(AM92/AM85,0)</f>
        <v>#NAME?</v>
      </c>
      <c r="AN99" s="53" t="e">
        <f aca="false">_xlfn.iferror(AN92/AN85,0)</f>
        <v>#NAME?</v>
      </c>
      <c r="AO99" s="53" t="e">
        <f aca="false">_xlfn.iferror(AO92/AO85,0)</f>
        <v>#NAME?</v>
      </c>
      <c r="AP99" s="53" t="e">
        <f aca="false">_xlfn.iferror(AP92/AP85,0)</f>
        <v>#NAME?</v>
      </c>
      <c r="AQ99" s="53" t="e">
        <f aca="false">_xlfn.iferror(AQ92/AQ85,0)</f>
        <v>#NAME?</v>
      </c>
      <c r="AR99" s="53" t="e">
        <f aca="false">_xlfn.iferror(AR92/AR85,0)</f>
        <v>#NAME?</v>
      </c>
      <c r="AS99" s="53" t="e">
        <f aca="false">_xlfn.iferror(AS92/AS85,0)</f>
        <v>#NAME?</v>
      </c>
      <c r="AT99" s="53" t="e">
        <f aca="false">_xlfn.iferror(AT92/AT85,0)</f>
        <v>#NAME?</v>
      </c>
      <c r="AU99" s="53" t="e">
        <f aca="false">_xlfn.iferror(AU92/AU85,0)</f>
        <v>#NAME?</v>
      </c>
      <c r="AV99" s="53" t="e">
        <f aca="false">_xlfn.iferror(AV92/AV85,0)</f>
        <v>#NAME?</v>
      </c>
      <c r="AW99" s="53" t="e">
        <f aca="false">_xlfn.iferror(AW92/AW85,0)</f>
        <v>#NAME?</v>
      </c>
      <c r="AX99" s="53" t="e">
        <f aca="false">_xlfn.iferror(AX92/AX85,0)</f>
        <v>#NAME?</v>
      </c>
      <c r="AY99" s="53" t="e">
        <f aca="false">_xlfn.iferror(AY92/AY85,0)</f>
        <v>#NAME?</v>
      </c>
      <c r="AZ99" s="53" t="e">
        <f aca="false">_xlfn.iferror(AZ92/AZ85,0)</f>
        <v>#NAME?</v>
      </c>
      <c r="BA99" s="53" t="e">
        <f aca="false">_xlfn.iferror(BA92/BA85,0)</f>
        <v>#NAME?</v>
      </c>
      <c r="BB99" s="53" t="e">
        <f aca="false">_xlfn.iferror(BB92/BB85,0)</f>
        <v>#NAME?</v>
      </c>
      <c r="BC99" s="53" t="e">
        <f aca="false">_xlfn.iferror(BC92/BC85,0)</f>
        <v>#NAME?</v>
      </c>
      <c r="BD99" s="53" t="e">
        <f aca="false">_xlfn.iferror(BD92/BD85,0)</f>
        <v>#NAME?</v>
      </c>
      <c r="BE99" s="53" t="e">
        <f aca="false">_xlfn.iferror(BE92/BE85,0)</f>
        <v>#NAME?</v>
      </c>
      <c r="BF99" s="53" t="e">
        <f aca="false">_xlfn.iferror(BF92/BF85,0)</f>
        <v>#NAME?</v>
      </c>
      <c r="BG99" s="53" t="e">
        <f aca="false">_xlfn.iferror(BG92/BG85,0)</f>
        <v>#NAME?</v>
      </c>
      <c r="BH99" s="53" t="e">
        <f aca="false">_xlfn.iferror(BH92/BH85,0)</f>
        <v>#NAME?</v>
      </c>
      <c r="BI99" s="53" t="e">
        <f aca="false">_xlfn.iferror(BI92/BI85,0)</f>
        <v>#NAME?</v>
      </c>
      <c r="BJ99" s="53" t="e">
        <f aca="false">_xlfn.iferror(BJ92/BJ85,0)</f>
        <v>#NAME?</v>
      </c>
      <c r="BK99" s="53" t="e">
        <f aca="false">_xlfn.iferror(BK92/BK85,0)</f>
        <v>#NAME?</v>
      </c>
      <c r="BL99" s="53" t="e">
        <f aca="false">_xlfn.iferror(BL92/BL85,0)</f>
        <v>#NAME?</v>
      </c>
      <c r="BM99" s="53" t="e">
        <f aca="false">_xlfn.iferror(BM92/BM85,0)</f>
        <v>#NAME?</v>
      </c>
      <c r="BN99" s="53" t="e">
        <f aca="false">_xlfn.iferror(BN92/BN85,0)</f>
        <v>#NAME?</v>
      </c>
      <c r="BO99" s="53" t="e">
        <f aca="false">_xlfn.iferror(BO92/BO85,0)</f>
        <v>#NAME?</v>
      </c>
      <c r="BP99" s="53" t="e">
        <f aca="false">_xlfn.iferror(BP92/BP85,0)</f>
        <v>#NAME?</v>
      </c>
      <c r="BQ99" s="53" t="e">
        <f aca="false">_xlfn.iferror(BQ92/BQ85,0)</f>
        <v>#NAME?</v>
      </c>
      <c r="BR99" s="53" t="e">
        <f aca="false">_xlfn.iferror(BR92/BR85,0)</f>
        <v>#NAME?</v>
      </c>
      <c r="BS99" s="53" t="e">
        <f aca="false">_xlfn.iferror(BS92/BS85,0)</f>
        <v>#NAME?</v>
      </c>
      <c r="BT99" s="53" t="e">
        <f aca="false">_xlfn.iferror(BT92/BT85,0)</f>
        <v>#NAME?</v>
      </c>
      <c r="BU99" s="53" t="e">
        <f aca="false">_xlfn.iferror(BU92/BU85,0)</f>
        <v>#NAME?</v>
      </c>
      <c r="BV99" s="53" t="e">
        <f aca="false">_xlfn.iferror(BV92/BV85,0)</f>
        <v>#NAME?</v>
      </c>
      <c r="BW99" s="53" t="e">
        <f aca="false">_xlfn.iferror(BW92/BW85,0)</f>
        <v>#NAME?</v>
      </c>
      <c r="BX99" s="53" t="e">
        <f aca="false">_xlfn.iferror(BX92/BX85,0)</f>
        <v>#NAME?</v>
      </c>
      <c r="BY99" s="53" t="e">
        <f aca="false">_xlfn.iferror(BY92/BY85,0)</f>
        <v>#NAME?</v>
      </c>
      <c r="BZ99" s="53" t="e">
        <f aca="false">_xlfn.iferror(BZ92/BZ85,0)</f>
        <v>#NAME?</v>
      </c>
      <c r="CA99" s="53" t="e">
        <f aca="false">_xlfn.iferror(CA92/CA85,0)</f>
        <v>#NAME?</v>
      </c>
      <c r="CB99" s="53" t="e">
        <f aca="false">_xlfn.iferror(CB92/CB85,0)</f>
        <v>#NAME?</v>
      </c>
      <c r="CC99" s="53" t="e">
        <f aca="false">_xlfn.iferror(CC92/CC85,0)</f>
        <v>#NAME?</v>
      </c>
      <c r="CD99" s="53" t="e">
        <f aca="false">_xlfn.iferror(CD92/CD85,0)</f>
        <v>#NAME?</v>
      </c>
      <c r="CE99" s="53" t="e">
        <f aca="false">_xlfn.iferror(CE92/CE85,0)</f>
        <v>#NAME?</v>
      </c>
      <c r="CF99" s="53" t="e">
        <f aca="false">_xlfn.iferror(CF92/CF85,0)</f>
        <v>#NAME?</v>
      </c>
      <c r="CG99" s="53" t="e">
        <f aca="false">_xlfn.iferror(CG92/CG85,0)</f>
        <v>#NAME?</v>
      </c>
      <c r="CH99" s="53" t="e">
        <f aca="false">_xlfn.iferror(CH92/CH85,0)</f>
        <v>#NAME?</v>
      </c>
      <c r="CI99" s="53" t="e">
        <f aca="false">_xlfn.iferror(CI92/CI85,0)</f>
        <v>#NAME?</v>
      </c>
      <c r="CJ99" s="53" t="e">
        <f aca="false">_xlfn.iferror(CJ92/CJ85,0)</f>
        <v>#NAME?</v>
      </c>
      <c r="CK99" s="53" t="e">
        <f aca="false">_xlfn.iferror(CK92/CK85,0)</f>
        <v>#NAME?</v>
      </c>
      <c r="CL99" s="53" t="e">
        <f aca="false">_xlfn.iferror(CL92/CL85,0)</f>
        <v>#NAME?</v>
      </c>
      <c r="CM99" s="53" t="e">
        <f aca="false">_xlfn.iferror(CM92/CM85,0)</f>
        <v>#NAME?</v>
      </c>
      <c r="CN99" s="53" t="e">
        <f aca="false">_xlfn.iferror(CN92/CN85,0)</f>
        <v>#NAME?</v>
      </c>
      <c r="CO99" s="53" t="e">
        <f aca="false">_xlfn.iferror(CO92/CO85,0)</f>
        <v>#NAME?</v>
      </c>
      <c r="CP99" s="53" t="e">
        <f aca="false">_xlfn.iferror(CP92/CP85,0)</f>
        <v>#NAME?</v>
      </c>
      <c r="CQ99" s="53" t="e">
        <f aca="false">_xlfn.iferror(CQ92/CQ85,0)</f>
        <v>#NAME?</v>
      </c>
      <c r="CR99" s="53" t="e">
        <f aca="false">_xlfn.iferror(CR92/CR85,0)</f>
        <v>#NAME?</v>
      </c>
      <c r="CS99" s="53" t="e">
        <f aca="false">_xlfn.iferror(CS92/CS85,0)</f>
        <v>#NAME?</v>
      </c>
      <c r="CT99" s="53" t="e">
        <f aca="false">_xlfn.iferror(CT92/CT85,0)</f>
        <v>#NAME?</v>
      </c>
    </row>
    <row r="100" customFormat="false" ht="15" hidden="false" customHeight="true" outlineLevel="1" collapsed="false">
      <c r="A100" s="51"/>
      <c r="B100" s="52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</row>
    <row r="101" customFormat="false" ht="15" hidden="false" customHeight="true" outlineLevel="1" collapsed="false">
      <c r="A101" s="55" t="s">
        <v>64</v>
      </c>
      <c r="B101" s="56" t="s">
        <v>31</v>
      </c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8" t="e">
        <f aca="false">_xlfn.iferror(O93/D93,0)</f>
        <v>#NAME?</v>
      </c>
      <c r="P101" s="68" t="e">
        <f aca="false">_xlfn.iferror(P93/E93,0)</f>
        <v>#NAME?</v>
      </c>
      <c r="Q101" s="68" t="e">
        <f aca="false">_xlfn.iferror(Q93/F93,0)</f>
        <v>#NAME?</v>
      </c>
      <c r="R101" s="68" t="e">
        <f aca="false">_xlfn.iferror(R93/G93,0)</f>
        <v>#NAME?</v>
      </c>
      <c r="S101" s="68" t="e">
        <f aca="false">_xlfn.iferror(S93/H93,0)</f>
        <v>#NAME?</v>
      </c>
      <c r="T101" s="68" t="e">
        <f aca="false">_xlfn.iferror(T93/I93,0)</f>
        <v>#NAME?</v>
      </c>
      <c r="U101" s="68" t="e">
        <f aca="false">_xlfn.iferror(U93/J93,0)</f>
        <v>#NAME?</v>
      </c>
      <c r="V101" s="68" t="e">
        <f aca="false">_xlfn.iferror(V93/K93,0)</f>
        <v>#NAME?</v>
      </c>
      <c r="W101" s="68" t="e">
        <f aca="false">_xlfn.iferror(W93/L93,0)</f>
        <v>#NAME?</v>
      </c>
      <c r="X101" s="68" t="e">
        <f aca="false">_xlfn.iferror(X93/M93,0)</f>
        <v>#NAME?</v>
      </c>
      <c r="Y101" s="68" t="e">
        <f aca="false">_xlfn.iferror(Y93/N93,0)</f>
        <v>#NAME?</v>
      </c>
      <c r="Z101" s="68" t="e">
        <f aca="false">_xlfn.iferror(Z93/O93,0)</f>
        <v>#NAME?</v>
      </c>
      <c r="AA101" s="68" t="e">
        <f aca="false">_xlfn.iferror(AA93/P93,0)</f>
        <v>#NAME?</v>
      </c>
      <c r="AB101" s="68" t="e">
        <f aca="false">_xlfn.iferror(AB93/Q93,0)</f>
        <v>#NAME?</v>
      </c>
      <c r="AC101" s="68" t="e">
        <f aca="false">_xlfn.iferror(AC93/R93,0)</f>
        <v>#NAME?</v>
      </c>
      <c r="AD101" s="68" t="e">
        <f aca="false">_xlfn.iferror(AD93/S93,0)</f>
        <v>#NAME?</v>
      </c>
      <c r="AE101" s="68" t="e">
        <f aca="false">_xlfn.iferror(AE93/T93,0)</f>
        <v>#NAME?</v>
      </c>
      <c r="AF101" s="68" t="e">
        <f aca="false">_xlfn.iferror(AF93/U93,0)</f>
        <v>#NAME?</v>
      </c>
      <c r="AG101" s="68" t="e">
        <f aca="false">_xlfn.iferror(AG93/V93,0)</f>
        <v>#NAME?</v>
      </c>
      <c r="AH101" s="68" t="e">
        <f aca="false">_xlfn.iferror(AH93/W93,0)</f>
        <v>#NAME?</v>
      </c>
      <c r="AI101" s="68" t="e">
        <f aca="false">_xlfn.iferror(AI93/X93,0)</f>
        <v>#NAME?</v>
      </c>
      <c r="AJ101" s="68" t="e">
        <f aca="false">_xlfn.iferror(AJ93/Y93,0)</f>
        <v>#NAME?</v>
      </c>
      <c r="AK101" s="68" t="e">
        <f aca="false">_xlfn.iferror(AK93/Z93,0)</f>
        <v>#NAME?</v>
      </c>
      <c r="AL101" s="68" t="e">
        <f aca="false">_xlfn.iferror(AL93/AA93,0)</f>
        <v>#NAME?</v>
      </c>
      <c r="AM101" s="68" t="e">
        <f aca="false">_xlfn.iferror(AM93/AB93,0)</f>
        <v>#NAME?</v>
      </c>
      <c r="AN101" s="68" t="e">
        <f aca="false">_xlfn.iferror(AN93/AC93,0)</f>
        <v>#NAME?</v>
      </c>
      <c r="AO101" s="68" t="e">
        <f aca="false">_xlfn.iferror(AO93/AD93,0)</f>
        <v>#NAME?</v>
      </c>
      <c r="AP101" s="68" t="e">
        <f aca="false">_xlfn.iferror(AP93/AE93,0)</f>
        <v>#NAME?</v>
      </c>
      <c r="AQ101" s="68" t="e">
        <f aca="false">_xlfn.iferror(AQ93/AF93,0)</f>
        <v>#NAME?</v>
      </c>
      <c r="AR101" s="68" t="e">
        <f aca="false">_xlfn.iferror(AR93/AG93,0)</f>
        <v>#NAME?</v>
      </c>
      <c r="AS101" s="68" t="e">
        <f aca="false">_xlfn.iferror(AS93/AH93,0)</f>
        <v>#NAME?</v>
      </c>
      <c r="AT101" s="68" t="e">
        <f aca="false">_xlfn.iferror(AT93/AI93,0)</f>
        <v>#NAME?</v>
      </c>
      <c r="AU101" s="68" t="e">
        <f aca="false">_xlfn.iferror(AU93/AJ93,0)</f>
        <v>#NAME?</v>
      </c>
      <c r="AV101" s="68" t="e">
        <f aca="false">_xlfn.iferror(AV93/AK93,0)</f>
        <v>#NAME?</v>
      </c>
      <c r="AW101" s="68" t="e">
        <f aca="false">_xlfn.iferror(AW93/AL93,0)</f>
        <v>#NAME?</v>
      </c>
      <c r="AX101" s="68" t="e">
        <f aca="false">_xlfn.iferror(AX93/AM93,0)</f>
        <v>#NAME?</v>
      </c>
      <c r="AY101" s="68" t="e">
        <f aca="false">_xlfn.iferror(AY93/AN93,0)</f>
        <v>#NAME?</v>
      </c>
      <c r="AZ101" s="68" t="e">
        <f aca="false">_xlfn.iferror(AZ93/AO93,0)</f>
        <v>#NAME?</v>
      </c>
      <c r="BA101" s="68" t="e">
        <f aca="false">_xlfn.iferror(BA93/AP93,0)</f>
        <v>#NAME?</v>
      </c>
      <c r="BB101" s="68" t="e">
        <f aca="false">_xlfn.iferror(BB93/AQ93,0)</f>
        <v>#NAME?</v>
      </c>
      <c r="BC101" s="68" t="e">
        <f aca="false">_xlfn.iferror(BC93/AR93,0)</f>
        <v>#NAME?</v>
      </c>
      <c r="BD101" s="68" t="e">
        <f aca="false">_xlfn.iferror(BD93/AS93,0)</f>
        <v>#NAME?</v>
      </c>
      <c r="BE101" s="68" t="e">
        <f aca="false">_xlfn.iferror(BE93/AT93,0)</f>
        <v>#NAME?</v>
      </c>
      <c r="BF101" s="68" t="e">
        <f aca="false">_xlfn.iferror(BF93/AU93,0)</f>
        <v>#NAME?</v>
      </c>
      <c r="BG101" s="68" t="e">
        <f aca="false">_xlfn.iferror(BG93/AV93,0)</f>
        <v>#NAME?</v>
      </c>
      <c r="BH101" s="68" t="e">
        <f aca="false">_xlfn.iferror(BH93/AW93,0)</f>
        <v>#NAME?</v>
      </c>
      <c r="BI101" s="68" t="e">
        <f aca="false">_xlfn.iferror(BI93/AX93,0)</f>
        <v>#NAME?</v>
      </c>
      <c r="BJ101" s="68" t="e">
        <f aca="false">_xlfn.iferror(BJ93/AY93,0)</f>
        <v>#NAME?</v>
      </c>
      <c r="BK101" s="68" t="e">
        <f aca="false">_xlfn.iferror(BK93/AZ93,0)</f>
        <v>#NAME?</v>
      </c>
      <c r="BL101" s="68" t="e">
        <f aca="false">_xlfn.iferror(BL93/BA93,0)</f>
        <v>#NAME?</v>
      </c>
      <c r="BM101" s="68" t="e">
        <f aca="false">_xlfn.iferror(BM93/BB93,0)</f>
        <v>#NAME?</v>
      </c>
      <c r="BN101" s="68" t="e">
        <f aca="false">_xlfn.iferror(BN93/BC93,0)</f>
        <v>#NAME?</v>
      </c>
      <c r="BO101" s="68" t="e">
        <f aca="false">_xlfn.iferror(BO93/BD93,0)</f>
        <v>#NAME?</v>
      </c>
      <c r="BP101" s="68" t="e">
        <f aca="false">_xlfn.iferror(BP93/BE93,0)</f>
        <v>#NAME?</v>
      </c>
      <c r="BQ101" s="68" t="e">
        <f aca="false">_xlfn.iferror(BQ93/BF93,0)</f>
        <v>#NAME?</v>
      </c>
      <c r="BR101" s="68" t="e">
        <f aca="false">_xlfn.iferror(BR93/BG93,0)</f>
        <v>#NAME?</v>
      </c>
      <c r="BS101" s="68" t="e">
        <f aca="false">_xlfn.iferror(BS93/BH93,0)</f>
        <v>#NAME?</v>
      </c>
      <c r="BT101" s="68" t="e">
        <f aca="false">_xlfn.iferror(BT93/BI93,0)</f>
        <v>#NAME?</v>
      </c>
      <c r="BU101" s="68" t="e">
        <f aca="false">_xlfn.iferror(BU93/BJ93,0)</f>
        <v>#NAME?</v>
      </c>
      <c r="BV101" s="68" t="e">
        <f aca="false">_xlfn.iferror(BV93/BK93,0)</f>
        <v>#NAME?</v>
      </c>
      <c r="BW101" s="68" t="e">
        <f aca="false">_xlfn.iferror(BW93/BL93,0)</f>
        <v>#NAME?</v>
      </c>
      <c r="BX101" s="68" t="e">
        <f aca="false">_xlfn.iferror(BX93/BM93,0)</f>
        <v>#NAME?</v>
      </c>
      <c r="BY101" s="68" t="e">
        <f aca="false">_xlfn.iferror(BY93/BN93,0)</f>
        <v>#NAME?</v>
      </c>
      <c r="BZ101" s="68" t="e">
        <f aca="false">_xlfn.iferror(BZ93/BO93,0)</f>
        <v>#NAME?</v>
      </c>
      <c r="CA101" s="68" t="e">
        <f aca="false">_xlfn.iferror(CA93/BP93,0)</f>
        <v>#NAME?</v>
      </c>
      <c r="CB101" s="68" t="e">
        <f aca="false">_xlfn.iferror(CB93/BQ93,0)</f>
        <v>#NAME?</v>
      </c>
      <c r="CC101" s="68" t="e">
        <f aca="false">_xlfn.iferror(CC93/BR93,0)</f>
        <v>#NAME?</v>
      </c>
      <c r="CD101" s="68" t="e">
        <f aca="false">_xlfn.iferror(CD93/BS93,0)</f>
        <v>#NAME?</v>
      </c>
      <c r="CE101" s="68" t="e">
        <f aca="false">_xlfn.iferror(CE93/BT93,0)</f>
        <v>#NAME?</v>
      </c>
      <c r="CF101" s="68" t="e">
        <f aca="false">_xlfn.iferror(CF93/BU93,0)</f>
        <v>#NAME?</v>
      </c>
      <c r="CG101" s="68" t="e">
        <f aca="false">_xlfn.iferror(CG93/BV93,0)</f>
        <v>#NAME?</v>
      </c>
      <c r="CH101" s="68" t="e">
        <f aca="false">_xlfn.iferror(CH93/BW93,0)</f>
        <v>#NAME?</v>
      </c>
      <c r="CI101" s="68" t="e">
        <f aca="false">_xlfn.iferror(CI93/BX93,0)</f>
        <v>#NAME?</v>
      </c>
      <c r="CJ101" s="68" t="e">
        <f aca="false">_xlfn.iferror(CJ93/BY93,0)</f>
        <v>#NAME?</v>
      </c>
      <c r="CK101" s="68" t="e">
        <f aca="false">_xlfn.iferror(CK93/BZ93,0)</f>
        <v>#NAME?</v>
      </c>
      <c r="CL101" s="68" t="e">
        <f aca="false">_xlfn.iferror(CL93/CA93,0)</f>
        <v>#NAME?</v>
      </c>
      <c r="CM101" s="68" t="e">
        <f aca="false">_xlfn.iferror(CM93/CB93,0)</f>
        <v>#NAME?</v>
      </c>
      <c r="CN101" s="68" t="e">
        <f aca="false">_xlfn.iferror(CN93/CC93,0)</f>
        <v>#NAME?</v>
      </c>
      <c r="CO101" s="68" t="e">
        <f aca="false">_xlfn.iferror(CO93/CD93,0)</f>
        <v>#NAME?</v>
      </c>
      <c r="CP101" s="68" t="e">
        <f aca="false">_xlfn.iferror(CP93/CE93,0)</f>
        <v>#NAME?</v>
      </c>
      <c r="CQ101" s="68" t="e">
        <f aca="false">_xlfn.iferror(CQ93/CF93,0)</f>
        <v>#NAME?</v>
      </c>
      <c r="CR101" s="68" t="e">
        <f aca="false">_xlfn.iferror(CR93/CG93,0)</f>
        <v>#NAME?</v>
      </c>
      <c r="CS101" s="68" t="e">
        <f aca="false">_xlfn.iferror(CS93/CH93,0)</f>
        <v>#NAME?</v>
      </c>
      <c r="CT101" s="68" t="e">
        <f aca="false">_xlfn.iferror(CT93/CI93,0)</f>
        <v>#NAME?</v>
      </c>
    </row>
    <row r="102" customFormat="false" ht="15" hidden="false" customHeight="true" outlineLevel="0" collapsed="false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</row>
    <row r="103" customFormat="false" ht="15" hidden="false" customHeight="true" outlineLevel="0" collapsed="false">
      <c r="A103" s="11" t="str">
        <f aca="false">"Clientes ("&amp;B104&amp;")"</f>
        <v>Clientes (USD)</v>
      </c>
      <c r="B103" s="36" t="s">
        <v>31</v>
      </c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60"/>
      <c r="AT103" s="60"/>
      <c r="AU103" s="60"/>
      <c r="AV103" s="60"/>
      <c r="AW103" s="60"/>
      <c r="AX103" s="60"/>
      <c r="AY103" s="60"/>
      <c r="AZ103" s="60"/>
      <c r="BA103" s="60"/>
      <c r="BB103" s="60"/>
      <c r="BC103" s="60"/>
      <c r="BD103" s="60"/>
      <c r="BE103" s="60"/>
      <c r="BF103" s="60"/>
      <c r="BG103" s="60"/>
      <c r="BH103" s="60"/>
      <c r="BI103" s="60"/>
      <c r="BJ103" s="60"/>
      <c r="BK103" s="60"/>
      <c r="BL103" s="60"/>
      <c r="BM103" s="60"/>
      <c r="BN103" s="60"/>
      <c r="BO103" s="60"/>
      <c r="BP103" s="60"/>
      <c r="BQ103" s="60"/>
      <c r="BR103" s="60"/>
      <c r="BS103" s="60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0"/>
      <c r="CN103" s="60"/>
      <c r="CO103" s="60"/>
      <c r="CP103" s="60"/>
      <c r="CQ103" s="60"/>
      <c r="CR103" s="60"/>
      <c r="CS103" s="60"/>
      <c r="CT103" s="60"/>
    </row>
    <row r="104" customFormat="false" ht="15" hidden="false" customHeight="true" outlineLevel="1" collapsed="false">
      <c r="A104" s="38" t="s">
        <v>65</v>
      </c>
      <c r="B104" s="69" t="s">
        <v>57</v>
      </c>
      <c r="C104" s="46"/>
      <c r="D104" s="46" t="e">
        <f aca="false">C112</f>
        <v>#NAME?</v>
      </c>
      <c r="E104" s="46" t="e">
        <f aca="false">D112</f>
        <v>#NAME?</v>
      </c>
      <c r="F104" s="46" t="e">
        <f aca="false">E112</f>
        <v>#NAME?</v>
      </c>
      <c r="G104" s="46" t="e">
        <f aca="false">F112</f>
        <v>#NAME?</v>
      </c>
      <c r="H104" s="46" t="e">
        <f aca="false">G112</f>
        <v>#NAME?</v>
      </c>
      <c r="I104" s="46" t="e">
        <f aca="false">H112</f>
        <v>#NAME?</v>
      </c>
      <c r="J104" s="46" t="e">
        <f aca="false">I112</f>
        <v>#NAME?</v>
      </c>
      <c r="K104" s="46" t="e">
        <f aca="false">J112</f>
        <v>#NAME?</v>
      </c>
      <c r="L104" s="46" t="e">
        <f aca="false">K112</f>
        <v>#NAME?</v>
      </c>
      <c r="M104" s="46" t="e">
        <f aca="false">L112</f>
        <v>#NAME?</v>
      </c>
      <c r="N104" s="46" t="e">
        <f aca="false">M112</f>
        <v>#NAME?</v>
      </c>
      <c r="O104" s="46" t="e">
        <f aca="false">N112</f>
        <v>#NAME?</v>
      </c>
      <c r="P104" s="46" t="e">
        <f aca="false">O112</f>
        <v>#NAME?</v>
      </c>
      <c r="Q104" s="46" t="e">
        <f aca="false">P112</f>
        <v>#NAME?</v>
      </c>
      <c r="R104" s="46" t="e">
        <f aca="false">Q112</f>
        <v>#NAME?</v>
      </c>
      <c r="S104" s="46" t="e">
        <f aca="false">R112</f>
        <v>#NAME?</v>
      </c>
      <c r="T104" s="46" t="e">
        <f aca="false">S112</f>
        <v>#NAME?</v>
      </c>
      <c r="U104" s="46" t="e">
        <f aca="false">T112</f>
        <v>#NAME?</v>
      </c>
      <c r="V104" s="46" t="e">
        <f aca="false">U112</f>
        <v>#NAME?</v>
      </c>
      <c r="W104" s="46" t="e">
        <f aca="false">V112</f>
        <v>#NAME?</v>
      </c>
      <c r="X104" s="46" t="e">
        <f aca="false">W112</f>
        <v>#NAME?</v>
      </c>
      <c r="Y104" s="46" t="e">
        <f aca="false">X112</f>
        <v>#NAME?</v>
      </c>
      <c r="Z104" s="46" t="e">
        <f aca="false">Y112</f>
        <v>#NAME?</v>
      </c>
      <c r="AA104" s="46" t="e">
        <f aca="false">Z112</f>
        <v>#NAME?</v>
      </c>
      <c r="AB104" s="46" t="e">
        <f aca="false">AA112</f>
        <v>#NAME?</v>
      </c>
      <c r="AC104" s="46" t="e">
        <f aca="false">AB112</f>
        <v>#NAME?</v>
      </c>
      <c r="AD104" s="46" t="e">
        <f aca="false">AC112</f>
        <v>#NAME?</v>
      </c>
      <c r="AE104" s="46" t="e">
        <f aca="false">AD112</f>
        <v>#NAME?</v>
      </c>
      <c r="AF104" s="46" t="e">
        <f aca="false">AE112</f>
        <v>#NAME?</v>
      </c>
      <c r="AG104" s="46" t="e">
        <f aca="false">AF112</f>
        <v>#NAME?</v>
      </c>
      <c r="AH104" s="46" t="e">
        <f aca="false">AG112</f>
        <v>#NAME?</v>
      </c>
      <c r="AI104" s="46" t="e">
        <f aca="false">AH112</f>
        <v>#NAME?</v>
      </c>
      <c r="AJ104" s="46" t="e">
        <f aca="false">AI112</f>
        <v>#NAME?</v>
      </c>
      <c r="AK104" s="46" t="e">
        <f aca="false">AJ112</f>
        <v>#NAME?</v>
      </c>
      <c r="AL104" s="46" t="e">
        <f aca="false">AK112</f>
        <v>#NAME?</v>
      </c>
      <c r="AM104" s="46" t="e">
        <f aca="false">AL112</f>
        <v>#NAME?</v>
      </c>
      <c r="AN104" s="46" t="e">
        <f aca="false">AM112</f>
        <v>#NAME?</v>
      </c>
      <c r="AO104" s="46" t="e">
        <f aca="false">AN112</f>
        <v>#NAME?</v>
      </c>
      <c r="AP104" s="46" t="e">
        <f aca="false">AO112</f>
        <v>#NAME?</v>
      </c>
      <c r="AQ104" s="46" t="e">
        <f aca="false">AP112</f>
        <v>#NAME?</v>
      </c>
      <c r="AR104" s="46" t="e">
        <f aca="false">AQ112</f>
        <v>#NAME?</v>
      </c>
      <c r="AS104" s="46" t="e">
        <f aca="false">AR112</f>
        <v>#NAME?</v>
      </c>
      <c r="AT104" s="46" t="e">
        <f aca="false">AS112</f>
        <v>#NAME?</v>
      </c>
      <c r="AU104" s="46" t="e">
        <f aca="false">AT112</f>
        <v>#NAME?</v>
      </c>
      <c r="AV104" s="46" t="e">
        <f aca="false">AU112</f>
        <v>#NAME?</v>
      </c>
      <c r="AW104" s="46" t="e">
        <f aca="false">AV112</f>
        <v>#NAME?</v>
      </c>
      <c r="AX104" s="46" t="e">
        <f aca="false">AW112</f>
        <v>#NAME?</v>
      </c>
      <c r="AY104" s="46" t="e">
        <f aca="false">AX112</f>
        <v>#NAME?</v>
      </c>
      <c r="AZ104" s="46" t="e">
        <f aca="false">AY112</f>
        <v>#NAME?</v>
      </c>
      <c r="BA104" s="46" t="e">
        <f aca="false">AZ112</f>
        <v>#NAME?</v>
      </c>
      <c r="BB104" s="46" t="e">
        <f aca="false">BA112</f>
        <v>#NAME?</v>
      </c>
      <c r="BC104" s="46" t="e">
        <f aca="false">BB112</f>
        <v>#NAME?</v>
      </c>
      <c r="BD104" s="46" t="e">
        <f aca="false">BC112</f>
        <v>#NAME?</v>
      </c>
      <c r="BE104" s="46" t="e">
        <f aca="false">BD112</f>
        <v>#NAME?</v>
      </c>
      <c r="BF104" s="46" t="e">
        <f aca="false">BE112</f>
        <v>#NAME?</v>
      </c>
      <c r="BG104" s="46" t="e">
        <f aca="false">BF112</f>
        <v>#NAME?</v>
      </c>
      <c r="BH104" s="46" t="e">
        <f aca="false">BG112</f>
        <v>#NAME?</v>
      </c>
      <c r="BI104" s="46" t="e">
        <f aca="false">BH112</f>
        <v>#NAME?</v>
      </c>
      <c r="BJ104" s="46" t="e">
        <f aca="false">BI112</f>
        <v>#NAME?</v>
      </c>
      <c r="BK104" s="46" t="e">
        <f aca="false">BJ112</f>
        <v>#NAME?</v>
      </c>
      <c r="BL104" s="46" t="e">
        <f aca="false">BK112</f>
        <v>#NAME?</v>
      </c>
      <c r="BM104" s="46" t="e">
        <f aca="false">BL112</f>
        <v>#NAME?</v>
      </c>
      <c r="BN104" s="46" t="e">
        <f aca="false">BM112</f>
        <v>#NAME?</v>
      </c>
      <c r="BO104" s="46" t="e">
        <f aca="false">BN112</f>
        <v>#NAME?</v>
      </c>
      <c r="BP104" s="46" t="e">
        <f aca="false">BO112</f>
        <v>#NAME?</v>
      </c>
      <c r="BQ104" s="46" t="e">
        <f aca="false">BP112</f>
        <v>#NAME?</v>
      </c>
      <c r="BR104" s="46" t="e">
        <f aca="false">BQ112</f>
        <v>#NAME?</v>
      </c>
      <c r="BS104" s="46" t="e">
        <f aca="false">BR112</f>
        <v>#NAME?</v>
      </c>
      <c r="BT104" s="46" t="e">
        <f aca="false">BS112</f>
        <v>#NAME?</v>
      </c>
      <c r="BU104" s="46" t="e">
        <f aca="false">BT112</f>
        <v>#NAME?</v>
      </c>
      <c r="BV104" s="46" t="e">
        <f aca="false">BU112</f>
        <v>#NAME?</v>
      </c>
      <c r="BW104" s="46" t="e">
        <f aca="false">BV112</f>
        <v>#NAME?</v>
      </c>
      <c r="BX104" s="46" t="e">
        <f aca="false">BW112</f>
        <v>#NAME?</v>
      </c>
      <c r="BY104" s="46" t="e">
        <f aca="false">BX112</f>
        <v>#NAME?</v>
      </c>
      <c r="BZ104" s="46" t="e">
        <f aca="false">BY112</f>
        <v>#NAME?</v>
      </c>
      <c r="CA104" s="46" t="e">
        <f aca="false">BZ112</f>
        <v>#NAME?</v>
      </c>
      <c r="CB104" s="46" t="e">
        <f aca="false">CA112</f>
        <v>#NAME?</v>
      </c>
      <c r="CC104" s="46" t="e">
        <f aca="false">CB112</f>
        <v>#NAME?</v>
      </c>
      <c r="CD104" s="46" t="e">
        <f aca="false">CC112</f>
        <v>#NAME?</v>
      </c>
      <c r="CE104" s="46" t="e">
        <f aca="false">CD112</f>
        <v>#NAME?</v>
      </c>
      <c r="CF104" s="46" t="e">
        <f aca="false">CE112</f>
        <v>#NAME?</v>
      </c>
      <c r="CG104" s="46" t="e">
        <f aca="false">CF112</f>
        <v>#NAME?</v>
      </c>
      <c r="CH104" s="46" t="e">
        <f aca="false">CG112</f>
        <v>#NAME?</v>
      </c>
      <c r="CI104" s="46" t="e">
        <f aca="false">CH112</f>
        <v>#NAME?</v>
      </c>
      <c r="CJ104" s="46" t="e">
        <f aca="false">CI112</f>
        <v>#NAME?</v>
      </c>
      <c r="CK104" s="46" t="e">
        <f aca="false">CJ112</f>
        <v>#NAME?</v>
      </c>
      <c r="CL104" s="46" t="e">
        <f aca="false">CK112</f>
        <v>#NAME?</v>
      </c>
      <c r="CM104" s="46" t="e">
        <f aca="false">CL112</f>
        <v>#NAME?</v>
      </c>
      <c r="CN104" s="46" t="e">
        <f aca="false">CM112</f>
        <v>#NAME?</v>
      </c>
      <c r="CO104" s="46" t="e">
        <f aca="false">CN112</f>
        <v>#NAME?</v>
      </c>
      <c r="CP104" s="46" t="e">
        <f aca="false">CO112</f>
        <v>#NAME?</v>
      </c>
      <c r="CQ104" s="46" t="e">
        <f aca="false">CP112</f>
        <v>#NAME?</v>
      </c>
      <c r="CR104" s="46" t="e">
        <f aca="false">CQ112</f>
        <v>#NAME?</v>
      </c>
      <c r="CS104" s="46" t="e">
        <f aca="false">CR112</f>
        <v>#NAME?</v>
      </c>
      <c r="CT104" s="46" t="e">
        <f aca="false">CS112</f>
        <v>#NAME?</v>
      </c>
    </row>
    <row r="105" customFormat="false" ht="15" hidden="false" customHeight="true" outlineLevel="1" collapsed="false">
      <c r="A105" s="41" t="s">
        <v>33</v>
      </c>
      <c r="B105" s="41" t="s">
        <v>34</v>
      </c>
      <c r="C105" s="42" t="e">
        <f aca="false">_xlfn.countifs(Eventos!$D:$D,$B105,Eventos!$E:$E,$B104,Eventos!$F:$F,C$1)</f>
        <v>#NAME?</v>
      </c>
      <c r="D105" s="42" t="e">
        <f aca="false">_xlfn.countifs(Eventos!$D:$D,$B105,Eventos!$E:$E,$B104,Eventos!$F:$F,D$1)</f>
        <v>#NAME?</v>
      </c>
      <c r="E105" s="42" t="e">
        <f aca="false">_xlfn.countifs(Eventos!$D:$D,$B105,Eventos!$E:$E,$B104,Eventos!$F:$F,E$1)</f>
        <v>#NAME?</v>
      </c>
      <c r="F105" s="42" t="e">
        <f aca="false">_xlfn.countifs(Eventos!$D:$D,$B105,Eventos!$E:$E,$B104,Eventos!$F:$F,F$1)</f>
        <v>#NAME?</v>
      </c>
      <c r="G105" s="42" t="e">
        <f aca="false">_xlfn.countifs(Eventos!$D:$D,$B105,Eventos!$E:$E,$B104,Eventos!$F:$F,G$1)</f>
        <v>#NAME?</v>
      </c>
      <c r="H105" s="42" t="e">
        <f aca="false">_xlfn.countifs(Eventos!$D:$D,$B105,Eventos!$E:$E,$B104,Eventos!$F:$F,H$1)</f>
        <v>#NAME?</v>
      </c>
      <c r="I105" s="42" t="e">
        <f aca="false">_xlfn.countifs(Eventos!$D:$D,$B105,Eventos!$E:$E,$B104,Eventos!$F:$F,I$1)</f>
        <v>#NAME?</v>
      </c>
      <c r="J105" s="42" t="e">
        <f aca="false">_xlfn.countifs(Eventos!$D:$D,$B105,Eventos!$E:$E,$B104,Eventos!$F:$F,J$1)</f>
        <v>#NAME?</v>
      </c>
      <c r="K105" s="42" t="e">
        <f aca="false">_xlfn.countifs(Eventos!$D:$D,$B105,Eventos!$E:$E,$B104,Eventos!$F:$F,K$1)</f>
        <v>#NAME?</v>
      </c>
      <c r="L105" s="42" t="e">
        <f aca="false">_xlfn.countifs(Eventos!$D:$D,$B105,Eventos!$E:$E,$B104,Eventos!$F:$F,L$1)</f>
        <v>#NAME?</v>
      </c>
      <c r="M105" s="42" t="e">
        <f aca="false">_xlfn.countifs(Eventos!$D:$D,$B105,Eventos!$E:$E,$B104,Eventos!$F:$F,M$1)</f>
        <v>#NAME?</v>
      </c>
      <c r="N105" s="42" t="e">
        <f aca="false">_xlfn.countifs(Eventos!$D:$D,$B105,Eventos!$E:$E,$B104,Eventos!$F:$F,N$1)</f>
        <v>#NAME?</v>
      </c>
      <c r="O105" s="42" t="e">
        <f aca="false">_xlfn.countifs(Eventos!$D:$D,$B105,Eventos!$E:$E,$B104,Eventos!$F:$F,O$1)</f>
        <v>#NAME?</v>
      </c>
      <c r="P105" s="42" t="e">
        <f aca="false">_xlfn.countifs(Eventos!$D:$D,$B105,Eventos!$E:$E,$B104,Eventos!$F:$F,P$1)</f>
        <v>#NAME?</v>
      </c>
      <c r="Q105" s="42" t="e">
        <f aca="false">_xlfn.countifs(Eventos!$D:$D,$B105,Eventos!$E:$E,$B104,Eventos!$F:$F,Q$1)</f>
        <v>#NAME?</v>
      </c>
      <c r="R105" s="42" t="e">
        <f aca="false">_xlfn.countifs(Eventos!$D:$D,$B105,Eventos!$E:$E,$B104,Eventos!$F:$F,R$1)</f>
        <v>#NAME?</v>
      </c>
      <c r="S105" s="42" t="e">
        <f aca="false">_xlfn.countifs(Eventos!$D:$D,$B105,Eventos!$E:$E,$B104,Eventos!$F:$F,S$1)</f>
        <v>#NAME?</v>
      </c>
      <c r="T105" s="42" t="e">
        <f aca="false">_xlfn.countifs(Eventos!$D:$D,$B105,Eventos!$E:$E,$B104,Eventos!$F:$F,T$1)</f>
        <v>#NAME?</v>
      </c>
      <c r="U105" s="42" t="e">
        <f aca="false">_xlfn.countifs(Eventos!$D:$D,$B105,Eventos!$E:$E,$B104,Eventos!$F:$F,U$1)</f>
        <v>#NAME?</v>
      </c>
      <c r="V105" s="42" t="e">
        <f aca="false">_xlfn.countifs(Eventos!$D:$D,$B105,Eventos!$E:$E,$B104,Eventos!$F:$F,V$1)</f>
        <v>#NAME?</v>
      </c>
      <c r="W105" s="42" t="e">
        <f aca="false">_xlfn.countifs(Eventos!$D:$D,$B105,Eventos!$E:$E,$B104,Eventos!$F:$F,W$1)</f>
        <v>#NAME?</v>
      </c>
      <c r="X105" s="42" t="e">
        <f aca="false">_xlfn.countifs(Eventos!$D:$D,$B105,Eventos!$E:$E,$B104,Eventos!$F:$F,X$1)</f>
        <v>#NAME?</v>
      </c>
      <c r="Y105" s="42" t="e">
        <f aca="false">_xlfn.countifs(Eventos!$D:$D,$B105,Eventos!$E:$E,$B104,Eventos!$F:$F,Y$1)</f>
        <v>#NAME?</v>
      </c>
      <c r="Z105" s="42" t="e">
        <f aca="false">_xlfn.countifs(Eventos!$D:$D,$B105,Eventos!$E:$E,$B104,Eventos!$F:$F,Z$1)</f>
        <v>#NAME?</v>
      </c>
      <c r="AA105" s="42" t="e">
        <f aca="false">_xlfn.countifs(Eventos!$D:$D,$B105,Eventos!$E:$E,$B104,Eventos!$F:$F,AA$1)</f>
        <v>#NAME?</v>
      </c>
      <c r="AB105" s="42" t="e">
        <f aca="false">_xlfn.countifs(Eventos!$D:$D,$B105,Eventos!$E:$E,$B104,Eventos!$F:$F,AB$1)</f>
        <v>#NAME?</v>
      </c>
      <c r="AC105" s="42" t="e">
        <f aca="false">_xlfn.countifs(Eventos!$D:$D,$B105,Eventos!$E:$E,$B104,Eventos!$F:$F,AC$1)</f>
        <v>#NAME?</v>
      </c>
      <c r="AD105" s="42" t="e">
        <f aca="false">_xlfn.countifs(Eventos!$D:$D,$B105,Eventos!$E:$E,$B104,Eventos!$F:$F,AD$1)</f>
        <v>#NAME?</v>
      </c>
      <c r="AE105" s="42" t="e">
        <f aca="false">_xlfn.countifs(Eventos!$D:$D,$B105,Eventos!$E:$E,$B104,Eventos!$F:$F,AE$1)</f>
        <v>#NAME?</v>
      </c>
      <c r="AF105" s="42" t="e">
        <f aca="false">_xlfn.countifs(Eventos!$D:$D,$B105,Eventos!$E:$E,$B104,Eventos!$F:$F,AF$1)</f>
        <v>#NAME?</v>
      </c>
      <c r="AG105" s="42" t="e">
        <f aca="false">_xlfn.countifs(Eventos!$D:$D,$B105,Eventos!$E:$E,$B104,Eventos!$F:$F,AG$1)</f>
        <v>#NAME?</v>
      </c>
      <c r="AH105" s="42" t="e">
        <f aca="false">_xlfn.countifs(Eventos!$D:$D,$B105,Eventos!$E:$E,$B104,Eventos!$F:$F,AH$1)</f>
        <v>#NAME?</v>
      </c>
      <c r="AI105" s="42" t="e">
        <f aca="false">_xlfn.countifs(Eventos!$D:$D,$B105,Eventos!$E:$E,$B104,Eventos!$F:$F,AI$1)</f>
        <v>#NAME?</v>
      </c>
      <c r="AJ105" s="42" t="e">
        <f aca="false">_xlfn.countifs(Eventos!$D:$D,$B105,Eventos!$E:$E,$B104,Eventos!$F:$F,AJ$1)</f>
        <v>#NAME?</v>
      </c>
      <c r="AK105" s="42" t="e">
        <f aca="false">_xlfn.countifs(Eventos!$D:$D,$B105,Eventos!$E:$E,$B104,Eventos!$F:$F,AK$1)</f>
        <v>#NAME?</v>
      </c>
      <c r="AL105" s="42" t="e">
        <f aca="false">_xlfn.countifs(Eventos!$D:$D,$B105,Eventos!$E:$E,$B104,Eventos!$F:$F,AL$1)</f>
        <v>#NAME?</v>
      </c>
      <c r="AM105" s="42" t="e">
        <f aca="false">_xlfn.countifs(Eventos!$D:$D,$B105,Eventos!$E:$E,$B104,Eventos!$F:$F,AM$1)</f>
        <v>#NAME?</v>
      </c>
      <c r="AN105" s="42" t="e">
        <f aca="false">_xlfn.countifs(Eventos!$D:$D,$B105,Eventos!$E:$E,$B104,Eventos!$F:$F,AN$1)</f>
        <v>#NAME?</v>
      </c>
      <c r="AO105" s="42" t="e">
        <f aca="false">_xlfn.countifs(Eventos!$D:$D,$B105,Eventos!$E:$E,$B104,Eventos!$F:$F,AO$1)</f>
        <v>#NAME?</v>
      </c>
      <c r="AP105" s="42" t="e">
        <f aca="false">_xlfn.countifs(Eventos!$D:$D,$B105,Eventos!$E:$E,$B104,Eventos!$F:$F,AP$1)</f>
        <v>#NAME?</v>
      </c>
      <c r="AQ105" s="42" t="e">
        <f aca="false">_xlfn.countifs(Eventos!$D:$D,$B105,Eventos!$E:$E,$B104,Eventos!$F:$F,AQ$1)</f>
        <v>#NAME?</v>
      </c>
      <c r="AR105" s="42" t="e">
        <f aca="false">_xlfn.countifs(Eventos!$D:$D,$B105,Eventos!$E:$E,$B104,Eventos!$F:$F,AR$1)</f>
        <v>#NAME?</v>
      </c>
      <c r="AS105" s="42" t="e">
        <f aca="false">_xlfn.countifs(Eventos!$D:$D,$B105,Eventos!$E:$E,$B104,Eventos!$F:$F,AS$1)</f>
        <v>#NAME?</v>
      </c>
      <c r="AT105" s="42" t="e">
        <f aca="false">_xlfn.countifs(Eventos!$D:$D,$B105,Eventos!$E:$E,$B104,Eventos!$F:$F,AT$1)</f>
        <v>#NAME?</v>
      </c>
      <c r="AU105" s="42" t="e">
        <f aca="false">_xlfn.countifs(Eventos!$D:$D,$B105,Eventos!$E:$E,$B104,Eventos!$F:$F,AU$1)</f>
        <v>#NAME?</v>
      </c>
      <c r="AV105" s="42" t="e">
        <f aca="false">_xlfn.countifs(Eventos!$D:$D,$B105,Eventos!$E:$E,$B104,Eventos!$F:$F,AV$1)</f>
        <v>#NAME?</v>
      </c>
      <c r="AW105" s="42" t="e">
        <f aca="false">_xlfn.countifs(Eventos!$D:$D,$B105,Eventos!$E:$E,$B104,Eventos!$F:$F,AW$1)</f>
        <v>#NAME?</v>
      </c>
      <c r="AX105" s="42" t="e">
        <f aca="false">_xlfn.countifs(Eventos!$D:$D,$B105,Eventos!$E:$E,$B104,Eventos!$F:$F,AX$1)</f>
        <v>#NAME?</v>
      </c>
      <c r="AY105" s="42" t="e">
        <f aca="false">_xlfn.countifs(Eventos!$D:$D,$B105,Eventos!$E:$E,$B104,Eventos!$F:$F,AY$1)</f>
        <v>#NAME?</v>
      </c>
      <c r="AZ105" s="42" t="e">
        <f aca="false">_xlfn.countifs(Eventos!$D:$D,$B105,Eventos!$E:$E,$B104,Eventos!$F:$F,AZ$1)</f>
        <v>#NAME?</v>
      </c>
      <c r="BA105" s="42" t="e">
        <f aca="false">_xlfn.countifs(Eventos!$D:$D,$B105,Eventos!$E:$E,$B104,Eventos!$F:$F,BA$1)</f>
        <v>#NAME?</v>
      </c>
      <c r="BB105" s="42" t="e">
        <f aca="false">_xlfn.countifs(Eventos!$D:$D,$B105,Eventos!$E:$E,$B104,Eventos!$F:$F,BB$1)</f>
        <v>#NAME?</v>
      </c>
      <c r="BC105" s="42" t="e">
        <f aca="false">_xlfn.countifs(Eventos!$D:$D,$B105,Eventos!$E:$E,$B104,Eventos!$F:$F,BC$1)</f>
        <v>#NAME?</v>
      </c>
      <c r="BD105" s="42" t="e">
        <f aca="false">_xlfn.countifs(Eventos!$D:$D,$B105,Eventos!$E:$E,$B104,Eventos!$F:$F,BD$1)</f>
        <v>#NAME?</v>
      </c>
      <c r="BE105" s="42" t="e">
        <f aca="false">_xlfn.countifs(Eventos!$D:$D,$B105,Eventos!$E:$E,$B104,Eventos!$F:$F,BE$1)</f>
        <v>#NAME?</v>
      </c>
      <c r="BF105" s="42" t="e">
        <f aca="false">_xlfn.countifs(Eventos!$D:$D,$B105,Eventos!$E:$E,$B104,Eventos!$F:$F,BF$1)</f>
        <v>#NAME?</v>
      </c>
      <c r="BG105" s="42" t="e">
        <f aca="false">_xlfn.countifs(Eventos!$D:$D,$B105,Eventos!$E:$E,$B104,Eventos!$F:$F,BG$1)</f>
        <v>#NAME?</v>
      </c>
      <c r="BH105" s="42" t="e">
        <f aca="false">_xlfn.countifs(Eventos!$D:$D,$B105,Eventos!$E:$E,$B104,Eventos!$F:$F,BH$1)</f>
        <v>#NAME?</v>
      </c>
      <c r="BI105" s="42" t="e">
        <f aca="false">_xlfn.countifs(Eventos!$D:$D,$B105,Eventos!$E:$E,$B104,Eventos!$F:$F,BI$1)</f>
        <v>#NAME?</v>
      </c>
      <c r="BJ105" s="42" t="e">
        <f aca="false">_xlfn.countifs(Eventos!$D:$D,$B105,Eventos!$E:$E,$B104,Eventos!$F:$F,BJ$1)</f>
        <v>#NAME?</v>
      </c>
      <c r="BK105" s="42" t="e">
        <f aca="false">_xlfn.countifs(Eventos!$D:$D,$B105,Eventos!$E:$E,$B104,Eventos!$F:$F,BK$1)</f>
        <v>#NAME?</v>
      </c>
      <c r="BL105" s="42" t="e">
        <f aca="false">_xlfn.countifs(Eventos!$D:$D,$B105,Eventos!$E:$E,$B104,Eventos!$F:$F,BL$1)</f>
        <v>#NAME?</v>
      </c>
      <c r="BM105" s="42" t="e">
        <f aca="false">_xlfn.countifs(Eventos!$D:$D,$B105,Eventos!$E:$E,$B104,Eventos!$F:$F,BM$1)</f>
        <v>#NAME?</v>
      </c>
      <c r="BN105" s="42" t="e">
        <f aca="false">_xlfn.countifs(Eventos!$D:$D,$B105,Eventos!$E:$E,$B104,Eventos!$F:$F,BN$1)</f>
        <v>#NAME?</v>
      </c>
      <c r="BO105" s="42" t="e">
        <f aca="false">_xlfn.countifs(Eventos!$D:$D,$B105,Eventos!$E:$E,$B104,Eventos!$F:$F,BO$1)</f>
        <v>#NAME?</v>
      </c>
      <c r="BP105" s="42" t="e">
        <f aca="false">_xlfn.countifs(Eventos!$D:$D,$B105,Eventos!$E:$E,$B104,Eventos!$F:$F,BP$1)</f>
        <v>#NAME?</v>
      </c>
      <c r="BQ105" s="42" t="e">
        <f aca="false">_xlfn.countifs(Eventos!$D:$D,$B105,Eventos!$E:$E,$B104,Eventos!$F:$F,BQ$1)</f>
        <v>#NAME?</v>
      </c>
      <c r="BR105" s="42" t="e">
        <f aca="false">_xlfn.countifs(Eventos!$D:$D,$B105,Eventos!$E:$E,$B104,Eventos!$F:$F,BR$1)</f>
        <v>#NAME?</v>
      </c>
      <c r="BS105" s="42" t="e">
        <f aca="false">_xlfn.countifs(Eventos!$D:$D,$B105,Eventos!$E:$E,$B104,Eventos!$F:$F,BS$1)</f>
        <v>#NAME?</v>
      </c>
      <c r="BT105" s="42" t="e">
        <f aca="false">_xlfn.countifs(Eventos!$D:$D,$B105,Eventos!$E:$E,$B104,Eventos!$F:$F,BT$1)</f>
        <v>#NAME?</v>
      </c>
      <c r="BU105" s="42" t="e">
        <f aca="false">_xlfn.countifs(Eventos!$D:$D,$B105,Eventos!$E:$E,$B104,Eventos!$F:$F,BU$1)</f>
        <v>#NAME?</v>
      </c>
      <c r="BV105" s="42" t="e">
        <f aca="false">_xlfn.countifs(Eventos!$D:$D,$B105,Eventos!$E:$E,$B104,Eventos!$F:$F,BV$1)</f>
        <v>#NAME?</v>
      </c>
      <c r="BW105" s="42" t="e">
        <f aca="false">_xlfn.countifs(Eventos!$D:$D,$B105,Eventos!$E:$E,$B104,Eventos!$F:$F,BW$1)</f>
        <v>#NAME?</v>
      </c>
      <c r="BX105" s="42" t="e">
        <f aca="false">_xlfn.countifs(Eventos!$D:$D,$B105,Eventos!$E:$E,$B104,Eventos!$F:$F,BX$1)</f>
        <v>#NAME?</v>
      </c>
      <c r="BY105" s="42" t="e">
        <f aca="false">_xlfn.countifs(Eventos!$D:$D,$B105,Eventos!$E:$E,$B104,Eventos!$F:$F,BY$1)</f>
        <v>#NAME?</v>
      </c>
      <c r="BZ105" s="42" t="e">
        <f aca="false">_xlfn.countifs(Eventos!$D:$D,$B105,Eventos!$E:$E,$B104,Eventos!$F:$F,BZ$1)</f>
        <v>#NAME?</v>
      </c>
      <c r="CA105" s="42" t="e">
        <f aca="false">_xlfn.countifs(Eventos!$D:$D,$B105,Eventos!$E:$E,$B104,Eventos!$F:$F,CA$1)</f>
        <v>#NAME?</v>
      </c>
      <c r="CB105" s="42" t="e">
        <f aca="false">_xlfn.countifs(Eventos!$D:$D,$B105,Eventos!$E:$E,$B104,Eventos!$F:$F,CB$1)</f>
        <v>#NAME?</v>
      </c>
      <c r="CC105" s="42" t="e">
        <f aca="false">_xlfn.countifs(Eventos!$D:$D,$B105,Eventos!$E:$E,$B104,Eventos!$F:$F,CC$1)</f>
        <v>#NAME?</v>
      </c>
      <c r="CD105" s="42" t="e">
        <f aca="false">_xlfn.countifs(Eventos!$D:$D,$B105,Eventos!$E:$E,$B104,Eventos!$F:$F,CD$1)</f>
        <v>#NAME?</v>
      </c>
      <c r="CE105" s="42" t="e">
        <f aca="false">_xlfn.countifs(Eventos!$D:$D,$B105,Eventos!$E:$E,$B104,Eventos!$F:$F,CE$1)</f>
        <v>#NAME?</v>
      </c>
      <c r="CF105" s="42" t="e">
        <f aca="false">_xlfn.countifs(Eventos!$D:$D,$B105,Eventos!$E:$E,$B104,Eventos!$F:$F,CF$1)</f>
        <v>#NAME?</v>
      </c>
      <c r="CG105" s="42" t="e">
        <f aca="false">_xlfn.countifs(Eventos!$D:$D,$B105,Eventos!$E:$E,$B104,Eventos!$F:$F,CG$1)</f>
        <v>#NAME?</v>
      </c>
      <c r="CH105" s="42" t="e">
        <f aca="false">_xlfn.countifs(Eventos!$D:$D,$B105,Eventos!$E:$E,$B104,Eventos!$F:$F,CH$1)</f>
        <v>#NAME?</v>
      </c>
      <c r="CI105" s="42" t="e">
        <f aca="false">_xlfn.countifs(Eventos!$D:$D,$B105,Eventos!$E:$E,$B104,Eventos!$F:$F,CI$1)</f>
        <v>#NAME?</v>
      </c>
      <c r="CJ105" s="42" t="e">
        <f aca="false">_xlfn.countifs(Eventos!$D:$D,$B105,Eventos!$E:$E,$B104,Eventos!$F:$F,CJ$1)</f>
        <v>#NAME?</v>
      </c>
      <c r="CK105" s="42" t="e">
        <f aca="false">_xlfn.countifs(Eventos!$D:$D,$B105,Eventos!$E:$E,$B104,Eventos!$F:$F,CK$1)</f>
        <v>#NAME?</v>
      </c>
      <c r="CL105" s="42" t="e">
        <f aca="false">_xlfn.countifs(Eventos!$D:$D,$B105,Eventos!$E:$E,$B104,Eventos!$F:$F,CL$1)</f>
        <v>#NAME?</v>
      </c>
      <c r="CM105" s="42" t="e">
        <f aca="false">_xlfn.countifs(Eventos!$D:$D,$B105,Eventos!$E:$E,$B104,Eventos!$F:$F,CM$1)</f>
        <v>#NAME?</v>
      </c>
      <c r="CN105" s="42" t="e">
        <f aca="false">_xlfn.countifs(Eventos!$D:$D,$B105,Eventos!$E:$E,$B104,Eventos!$F:$F,CN$1)</f>
        <v>#NAME?</v>
      </c>
      <c r="CO105" s="42" t="e">
        <f aca="false">_xlfn.countifs(Eventos!$D:$D,$B105,Eventos!$E:$E,$B104,Eventos!$F:$F,CO$1)</f>
        <v>#NAME?</v>
      </c>
      <c r="CP105" s="42" t="e">
        <f aca="false">_xlfn.countifs(Eventos!$D:$D,$B105,Eventos!$E:$E,$B104,Eventos!$F:$F,CP$1)</f>
        <v>#NAME?</v>
      </c>
      <c r="CQ105" s="42" t="e">
        <f aca="false">_xlfn.countifs(Eventos!$D:$D,$B105,Eventos!$E:$E,$B104,Eventos!$F:$F,CQ$1)</f>
        <v>#NAME?</v>
      </c>
      <c r="CR105" s="42" t="e">
        <f aca="false">_xlfn.countifs(Eventos!$D:$D,$B105,Eventos!$E:$E,$B104,Eventos!$F:$F,CR$1)</f>
        <v>#NAME?</v>
      </c>
      <c r="CS105" s="42" t="e">
        <f aca="false">_xlfn.countifs(Eventos!$D:$D,$B105,Eventos!$E:$E,$B104,Eventos!$F:$F,CS$1)</f>
        <v>#NAME?</v>
      </c>
      <c r="CT105" s="42" t="e">
        <f aca="false">_xlfn.countifs(Eventos!$D:$D,$B105,Eventos!$E:$E,$B104,Eventos!$F:$F,CT$1)</f>
        <v>#NAME?</v>
      </c>
    </row>
    <row r="106" customFormat="false" ht="15" hidden="false" customHeight="true" outlineLevel="1" collapsed="false">
      <c r="A106" s="63" t="s">
        <v>35</v>
      </c>
      <c r="B106" s="63" t="s">
        <v>36</v>
      </c>
      <c r="C106" s="64" t="e">
        <f aca="false">_xlfn.countifs(Eventos!$D:$D,$B106,Eventos!$E:$E,$B104,Eventos!$F:$F,C$1)</f>
        <v>#NAME?</v>
      </c>
      <c r="D106" s="64" t="e">
        <f aca="false">_xlfn.countifs(Eventos!$D:$D,$B106,Eventos!$E:$E,$B104,Eventos!$F:$F,D$1)</f>
        <v>#NAME?</v>
      </c>
      <c r="E106" s="64" t="e">
        <f aca="false">_xlfn.countifs(Eventos!$D:$D,$B106,Eventos!$E:$E,$B104,Eventos!$F:$F,E$1)</f>
        <v>#NAME?</v>
      </c>
      <c r="F106" s="64" t="e">
        <f aca="false">_xlfn.countifs(Eventos!$D:$D,$B106,Eventos!$E:$E,$B104,Eventos!$F:$F,F$1)</f>
        <v>#NAME?</v>
      </c>
      <c r="G106" s="64" t="e">
        <f aca="false">_xlfn.countifs(Eventos!$D:$D,$B106,Eventos!$E:$E,$B104,Eventos!$F:$F,G$1)</f>
        <v>#NAME?</v>
      </c>
      <c r="H106" s="64" t="e">
        <f aca="false">_xlfn.countifs(Eventos!$D:$D,$B106,Eventos!$E:$E,$B104,Eventos!$F:$F,H$1)</f>
        <v>#NAME?</v>
      </c>
      <c r="I106" s="64" t="e">
        <f aca="false">_xlfn.countifs(Eventos!$D:$D,$B106,Eventos!$E:$E,$B104,Eventos!$F:$F,I$1)</f>
        <v>#NAME?</v>
      </c>
      <c r="J106" s="64" t="e">
        <f aca="false">_xlfn.countifs(Eventos!$D:$D,$B106,Eventos!$E:$E,$B104,Eventos!$F:$F,J$1)</f>
        <v>#NAME?</v>
      </c>
      <c r="K106" s="64" t="e">
        <f aca="false">_xlfn.countifs(Eventos!$D:$D,$B106,Eventos!$E:$E,$B104,Eventos!$F:$F,K$1)</f>
        <v>#NAME?</v>
      </c>
      <c r="L106" s="64" t="e">
        <f aca="false">_xlfn.countifs(Eventos!$D:$D,$B106,Eventos!$E:$E,$B104,Eventos!$F:$F,L$1)</f>
        <v>#NAME?</v>
      </c>
      <c r="M106" s="64" t="e">
        <f aca="false">_xlfn.countifs(Eventos!$D:$D,$B106,Eventos!$E:$E,$B104,Eventos!$F:$F,M$1)</f>
        <v>#NAME?</v>
      </c>
      <c r="N106" s="64" t="e">
        <f aca="false">_xlfn.countifs(Eventos!$D:$D,$B106,Eventos!$E:$E,$B104,Eventos!$F:$F,N$1)</f>
        <v>#NAME?</v>
      </c>
      <c r="O106" s="64" t="e">
        <f aca="false">_xlfn.countifs(Eventos!$D:$D,$B106,Eventos!$E:$E,$B104,Eventos!$F:$F,O$1)</f>
        <v>#NAME?</v>
      </c>
      <c r="P106" s="64" t="e">
        <f aca="false">_xlfn.countifs(Eventos!$D:$D,$B106,Eventos!$E:$E,$B104,Eventos!$F:$F,P$1)</f>
        <v>#NAME?</v>
      </c>
      <c r="Q106" s="64" t="e">
        <f aca="false">_xlfn.countifs(Eventos!$D:$D,$B106,Eventos!$E:$E,$B104,Eventos!$F:$F,Q$1)</f>
        <v>#NAME?</v>
      </c>
      <c r="R106" s="64" t="e">
        <f aca="false">_xlfn.countifs(Eventos!$D:$D,$B106,Eventos!$E:$E,$B104,Eventos!$F:$F,R$1)</f>
        <v>#NAME?</v>
      </c>
      <c r="S106" s="64" t="e">
        <f aca="false">_xlfn.countifs(Eventos!$D:$D,$B106,Eventos!$E:$E,$B104,Eventos!$F:$F,S$1)</f>
        <v>#NAME?</v>
      </c>
      <c r="T106" s="64" t="e">
        <f aca="false">_xlfn.countifs(Eventos!$D:$D,$B106,Eventos!$E:$E,$B104,Eventos!$F:$F,T$1)</f>
        <v>#NAME?</v>
      </c>
      <c r="U106" s="64" t="e">
        <f aca="false">_xlfn.countifs(Eventos!$D:$D,$B106,Eventos!$E:$E,$B104,Eventos!$F:$F,U$1)</f>
        <v>#NAME?</v>
      </c>
      <c r="V106" s="64" t="e">
        <f aca="false">_xlfn.countifs(Eventos!$D:$D,$B106,Eventos!$E:$E,$B104,Eventos!$F:$F,V$1)</f>
        <v>#NAME?</v>
      </c>
      <c r="W106" s="64" t="e">
        <f aca="false">_xlfn.countifs(Eventos!$D:$D,$B106,Eventos!$E:$E,$B104,Eventos!$F:$F,W$1)</f>
        <v>#NAME?</v>
      </c>
      <c r="X106" s="64" t="e">
        <f aca="false">_xlfn.countifs(Eventos!$D:$D,$B106,Eventos!$E:$E,$B104,Eventos!$F:$F,X$1)</f>
        <v>#NAME?</v>
      </c>
      <c r="Y106" s="64" t="e">
        <f aca="false">_xlfn.countifs(Eventos!$D:$D,$B106,Eventos!$E:$E,$B104,Eventos!$F:$F,Y$1)</f>
        <v>#NAME?</v>
      </c>
      <c r="Z106" s="64" t="e">
        <f aca="false">_xlfn.countifs(Eventos!$D:$D,$B106,Eventos!$E:$E,$B104,Eventos!$F:$F,Z$1)</f>
        <v>#NAME?</v>
      </c>
      <c r="AA106" s="64" t="e">
        <f aca="false">_xlfn.countifs(Eventos!$D:$D,$B106,Eventos!$E:$E,$B104,Eventos!$F:$F,AA$1)</f>
        <v>#NAME?</v>
      </c>
      <c r="AB106" s="64" t="e">
        <f aca="false">_xlfn.countifs(Eventos!$D:$D,$B106,Eventos!$E:$E,$B104,Eventos!$F:$F,AB$1)</f>
        <v>#NAME?</v>
      </c>
      <c r="AC106" s="64" t="e">
        <f aca="false">_xlfn.countifs(Eventos!$D:$D,$B106,Eventos!$E:$E,$B104,Eventos!$F:$F,AC$1)</f>
        <v>#NAME?</v>
      </c>
      <c r="AD106" s="64" t="e">
        <f aca="false">_xlfn.countifs(Eventos!$D:$D,$B106,Eventos!$E:$E,$B104,Eventos!$F:$F,AD$1)</f>
        <v>#NAME?</v>
      </c>
      <c r="AE106" s="64" t="e">
        <f aca="false">_xlfn.countifs(Eventos!$D:$D,$B106,Eventos!$E:$E,$B104,Eventos!$F:$F,AE$1)</f>
        <v>#NAME?</v>
      </c>
      <c r="AF106" s="64" t="e">
        <f aca="false">_xlfn.countifs(Eventos!$D:$D,$B106,Eventos!$E:$E,$B104,Eventos!$F:$F,AF$1)</f>
        <v>#NAME?</v>
      </c>
      <c r="AG106" s="64" t="e">
        <f aca="false">_xlfn.countifs(Eventos!$D:$D,$B106,Eventos!$E:$E,$B104,Eventos!$F:$F,AG$1)</f>
        <v>#NAME?</v>
      </c>
      <c r="AH106" s="64" t="e">
        <f aca="false">_xlfn.countifs(Eventos!$D:$D,$B106,Eventos!$E:$E,$B104,Eventos!$F:$F,AH$1)</f>
        <v>#NAME?</v>
      </c>
      <c r="AI106" s="64" t="e">
        <f aca="false">_xlfn.countifs(Eventos!$D:$D,$B106,Eventos!$E:$E,$B104,Eventos!$F:$F,AI$1)</f>
        <v>#NAME?</v>
      </c>
      <c r="AJ106" s="64" t="e">
        <f aca="false">_xlfn.countifs(Eventos!$D:$D,$B106,Eventos!$E:$E,$B104,Eventos!$F:$F,AJ$1)</f>
        <v>#NAME?</v>
      </c>
      <c r="AK106" s="64" t="e">
        <f aca="false">_xlfn.countifs(Eventos!$D:$D,$B106,Eventos!$E:$E,$B104,Eventos!$F:$F,AK$1)</f>
        <v>#NAME?</v>
      </c>
      <c r="AL106" s="64" t="e">
        <f aca="false">_xlfn.countifs(Eventos!$D:$D,$B106,Eventos!$E:$E,$B104,Eventos!$F:$F,AL$1)</f>
        <v>#NAME?</v>
      </c>
      <c r="AM106" s="64" t="e">
        <f aca="false">_xlfn.countifs(Eventos!$D:$D,$B106,Eventos!$E:$E,$B104,Eventos!$F:$F,AM$1)</f>
        <v>#NAME?</v>
      </c>
      <c r="AN106" s="64" t="e">
        <f aca="false">_xlfn.countifs(Eventos!$D:$D,$B106,Eventos!$E:$E,$B104,Eventos!$F:$F,AN$1)</f>
        <v>#NAME?</v>
      </c>
      <c r="AO106" s="64" t="e">
        <f aca="false">_xlfn.countifs(Eventos!$D:$D,$B106,Eventos!$E:$E,$B104,Eventos!$F:$F,AO$1)</f>
        <v>#NAME?</v>
      </c>
      <c r="AP106" s="64" t="e">
        <f aca="false">_xlfn.countifs(Eventos!$D:$D,$B106,Eventos!$E:$E,$B104,Eventos!$F:$F,AP$1)</f>
        <v>#NAME?</v>
      </c>
      <c r="AQ106" s="64" t="e">
        <f aca="false">_xlfn.countifs(Eventos!$D:$D,$B106,Eventos!$E:$E,$B104,Eventos!$F:$F,AQ$1)</f>
        <v>#NAME?</v>
      </c>
      <c r="AR106" s="64" t="e">
        <f aca="false">_xlfn.countifs(Eventos!$D:$D,$B106,Eventos!$E:$E,$B104,Eventos!$F:$F,AR$1)</f>
        <v>#NAME?</v>
      </c>
      <c r="AS106" s="64" t="e">
        <f aca="false">_xlfn.countifs(Eventos!$D:$D,$B106,Eventos!$E:$E,$B104,Eventos!$F:$F,AS$1)</f>
        <v>#NAME?</v>
      </c>
      <c r="AT106" s="64" t="e">
        <f aca="false">_xlfn.countifs(Eventos!$D:$D,$B106,Eventos!$E:$E,$B104,Eventos!$F:$F,AT$1)</f>
        <v>#NAME?</v>
      </c>
      <c r="AU106" s="64" t="e">
        <f aca="false">_xlfn.countifs(Eventos!$D:$D,$B106,Eventos!$E:$E,$B104,Eventos!$F:$F,AU$1)</f>
        <v>#NAME?</v>
      </c>
      <c r="AV106" s="64" t="e">
        <f aca="false">_xlfn.countifs(Eventos!$D:$D,$B106,Eventos!$E:$E,$B104,Eventos!$F:$F,AV$1)</f>
        <v>#NAME?</v>
      </c>
      <c r="AW106" s="64" t="e">
        <f aca="false">_xlfn.countifs(Eventos!$D:$D,$B106,Eventos!$E:$E,$B104,Eventos!$F:$F,AW$1)</f>
        <v>#NAME?</v>
      </c>
      <c r="AX106" s="64" t="e">
        <f aca="false">_xlfn.countifs(Eventos!$D:$D,$B106,Eventos!$E:$E,$B104,Eventos!$F:$F,AX$1)</f>
        <v>#NAME?</v>
      </c>
      <c r="AY106" s="64" t="e">
        <f aca="false">_xlfn.countifs(Eventos!$D:$D,$B106,Eventos!$E:$E,$B104,Eventos!$F:$F,AY$1)</f>
        <v>#NAME?</v>
      </c>
      <c r="AZ106" s="64" t="e">
        <f aca="false">_xlfn.countifs(Eventos!$D:$D,$B106,Eventos!$E:$E,$B104,Eventos!$F:$F,AZ$1)</f>
        <v>#NAME?</v>
      </c>
      <c r="BA106" s="64" t="e">
        <f aca="false">_xlfn.countifs(Eventos!$D:$D,$B106,Eventos!$E:$E,$B104,Eventos!$F:$F,BA$1)</f>
        <v>#NAME?</v>
      </c>
      <c r="BB106" s="64" t="e">
        <f aca="false">_xlfn.countifs(Eventos!$D:$D,$B106,Eventos!$E:$E,$B104,Eventos!$F:$F,BB$1)</f>
        <v>#NAME?</v>
      </c>
      <c r="BC106" s="64" t="e">
        <f aca="false">_xlfn.countifs(Eventos!$D:$D,$B106,Eventos!$E:$E,$B104,Eventos!$F:$F,BC$1)</f>
        <v>#NAME?</v>
      </c>
      <c r="BD106" s="64" t="e">
        <f aca="false">_xlfn.countifs(Eventos!$D:$D,$B106,Eventos!$E:$E,$B104,Eventos!$F:$F,BD$1)</f>
        <v>#NAME?</v>
      </c>
      <c r="BE106" s="64" t="e">
        <f aca="false">_xlfn.countifs(Eventos!$D:$D,$B106,Eventos!$E:$E,$B104,Eventos!$F:$F,BE$1)</f>
        <v>#NAME?</v>
      </c>
      <c r="BF106" s="64" t="e">
        <f aca="false">_xlfn.countifs(Eventos!$D:$D,$B106,Eventos!$E:$E,$B104,Eventos!$F:$F,BF$1)</f>
        <v>#NAME?</v>
      </c>
      <c r="BG106" s="64" t="e">
        <f aca="false">_xlfn.countifs(Eventos!$D:$D,$B106,Eventos!$E:$E,$B104,Eventos!$F:$F,BG$1)</f>
        <v>#NAME?</v>
      </c>
      <c r="BH106" s="64" t="e">
        <f aca="false">_xlfn.countifs(Eventos!$D:$D,$B106,Eventos!$E:$E,$B104,Eventos!$F:$F,BH$1)</f>
        <v>#NAME?</v>
      </c>
      <c r="BI106" s="64" t="e">
        <f aca="false">_xlfn.countifs(Eventos!$D:$D,$B106,Eventos!$E:$E,$B104,Eventos!$F:$F,BI$1)</f>
        <v>#NAME?</v>
      </c>
      <c r="BJ106" s="64" t="e">
        <f aca="false">_xlfn.countifs(Eventos!$D:$D,$B106,Eventos!$E:$E,$B104,Eventos!$F:$F,BJ$1)</f>
        <v>#NAME?</v>
      </c>
      <c r="BK106" s="64" t="e">
        <f aca="false">_xlfn.countifs(Eventos!$D:$D,$B106,Eventos!$E:$E,$B104,Eventos!$F:$F,BK$1)</f>
        <v>#NAME?</v>
      </c>
      <c r="BL106" s="64" t="e">
        <f aca="false">_xlfn.countifs(Eventos!$D:$D,$B106,Eventos!$E:$E,$B104,Eventos!$F:$F,BL$1)</f>
        <v>#NAME?</v>
      </c>
      <c r="BM106" s="64" t="e">
        <f aca="false">_xlfn.countifs(Eventos!$D:$D,$B106,Eventos!$E:$E,$B104,Eventos!$F:$F,BM$1)</f>
        <v>#NAME?</v>
      </c>
      <c r="BN106" s="64" t="e">
        <f aca="false">_xlfn.countifs(Eventos!$D:$D,$B106,Eventos!$E:$E,$B104,Eventos!$F:$F,BN$1)</f>
        <v>#NAME?</v>
      </c>
      <c r="BO106" s="64" t="e">
        <f aca="false">_xlfn.countifs(Eventos!$D:$D,$B106,Eventos!$E:$E,$B104,Eventos!$F:$F,BO$1)</f>
        <v>#NAME?</v>
      </c>
      <c r="BP106" s="64" t="e">
        <f aca="false">_xlfn.countifs(Eventos!$D:$D,$B106,Eventos!$E:$E,$B104,Eventos!$F:$F,BP$1)</f>
        <v>#NAME?</v>
      </c>
      <c r="BQ106" s="64" t="e">
        <f aca="false">_xlfn.countifs(Eventos!$D:$D,$B106,Eventos!$E:$E,$B104,Eventos!$F:$F,BQ$1)</f>
        <v>#NAME?</v>
      </c>
      <c r="BR106" s="64" t="e">
        <f aca="false">_xlfn.countifs(Eventos!$D:$D,$B106,Eventos!$E:$E,$B104,Eventos!$F:$F,BR$1)</f>
        <v>#NAME?</v>
      </c>
      <c r="BS106" s="64" t="e">
        <f aca="false">_xlfn.countifs(Eventos!$D:$D,$B106,Eventos!$E:$E,$B104,Eventos!$F:$F,BS$1)</f>
        <v>#NAME?</v>
      </c>
      <c r="BT106" s="64" t="e">
        <f aca="false">_xlfn.countifs(Eventos!$D:$D,$B106,Eventos!$E:$E,$B104,Eventos!$F:$F,BT$1)</f>
        <v>#NAME?</v>
      </c>
      <c r="BU106" s="64" t="e">
        <f aca="false">_xlfn.countifs(Eventos!$D:$D,$B106,Eventos!$E:$E,$B104,Eventos!$F:$F,BU$1)</f>
        <v>#NAME?</v>
      </c>
      <c r="BV106" s="64" t="e">
        <f aca="false">_xlfn.countifs(Eventos!$D:$D,$B106,Eventos!$E:$E,$B104,Eventos!$F:$F,BV$1)</f>
        <v>#NAME?</v>
      </c>
      <c r="BW106" s="64" t="e">
        <f aca="false">_xlfn.countifs(Eventos!$D:$D,$B106,Eventos!$E:$E,$B104,Eventos!$F:$F,BW$1)</f>
        <v>#NAME?</v>
      </c>
      <c r="BX106" s="64" t="e">
        <f aca="false">_xlfn.countifs(Eventos!$D:$D,$B106,Eventos!$E:$E,$B104,Eventos!$F:$F,BX$1)</f>
        <v>#NAME?</v>
      </c>
      <c r="BY106" s="64" t="e">
        <f aca="false">_xlfn.countifs(Eventos!$D:$D,$B106,Eventos!$E:$E,$B104,Eventos!$F:$F,BY$1)</f>
        <v>#NAME?</v>
      </c>
      <c r="BZ106" s="64" t="e">
        <f aca="false">_xlfn.countifs(Eventos!$D:$D,$B106,Eventos!$E:$E,$B104,Eventos!$F:$F,BZ$1)</f>
        <v>#NAME?</v>
      </c>
      <c r="CA106" s="64" t="e">
        <f aca="false">_xlfn.countifs(Eventos!$D:$D,$B106,Eventos!$E:$E,$B104,Eventos!$F:$F,CA$1)</f>
        <v>#NAME?</v>
      </c>
      <c r="CB106" s="64" t="e">
        <f aca="false">_xlfn.countifs(Eventos!$D:$D,$B106,Eventos!$E:$E,$B104,Eventos!$F:$F,CB$1)</f>
        <v>#NAME?</v>
      </c>
      <c r="CC106" s="64" t="e">
        <f aca="false">_xlfn.countifs(Eventos!$D:$D,$B106,Eventos!$E:$E,$B104,Eventos!$F:$F,CC$1)</f>
        <v>#NAME?</v>
      </c>
      <c r="CD106" s="64" t="e">
        <f aca="false">_xlfn.countifs(Eventos!$D:$D,$B106,Eventos!$E:$E,$B104,Eventos!$F:$F,CD$1)</f>
        <v>#NAME?</v>
      </c>
      <c r="CE106" s="64" t="e">
        <f aca="false">_xlfn.countifs(Eventos!$D:$D,$B106,Eventos!$E:$E,$B104,Eventos!$F:$F,CE$1)</f>
        <v>#NAME?</v>
      </c>
      <c r="CF106" s="64" t="e">
        <f aca="false">_xlfn.countifs(Eventos!$D:$D,$B106,Eventos!$E:$E,$B104,Eventos!$F:$F,CF$1)</f>
        <v>#NAME?</v>
      </c>
      <c r="CG106" s="64" t="e">
        <f aca="false">_xlfn.countifs(Eventos!$D:$D,$B106,Eventos!$E:$E,$B104,Eventos!$F:$F,CG$1)</f>
        <v>#NAME?</v>
      </c>
      <c r="CH106" s="64" t="e">
        <f aca="false">_xlfn.countifs(Eventos!$D:$D,$B106,Eventos!$E:$E,$B104,Eventos!$F:$F,CH$1)</f>
        <v>#NAME?</v>
      </c>
      <c r="CI106" s="64" t="e">
        <f aca="false">_xlfn.countifs(Eventos!$D:$D,$B106,Eventos!$E:$E,$B104,Eventos!$F:$F,CI$1)</f>
        <v>#NAME?</v>
      </c>
      <c r="CJ106" s="64" t="e">
        <f aca="false">_xlfn.countifs(Eventos!$D:$D,$B106,Eventos!$E:$E,$B104,Eventos!$F:$F,CJ$1)</f>
        <v>#NAME?</v>
      </c>
      <c r="CK106" s="64" t="e">
        <f aca="false">_xlfn.countifs(Eventos!$D:$D,$B106,Eventos!$E:$E,$B104,Eventos!$F:$F,CK$1)</f>
        <v>#NAME?</v>
      </c>
      <c r="CL106" s="64" t="e">
        <f aca="false">_xlfn.countifs(Eventos!$D:$D,$B106,Eventos!$E:$E,$B104,Eventos!$F:$F,CL$1)</f>
        <v>#NAME?</v>
      </c>
      <c r="CM106" s="64" t="e">
        <f aca="false">_xlfn.countifs(Eventos!$D:$D,$B106,Eventos!$E:$E,$B104,Eventos!$F:$F,CM$1)</f>
        <v>#NAME?</v>
      </c>
      <c r="CN106" s="64" t="e">
        <f aca="false">_xlfn.countifs(Eventos!$D:$D,$B106,Eventos!$E:$E,$B104,Eventos!$F:$F,CN$1)</f>
        <v>#NAME?</v>
      </c>
      <c r="CO106" s="64" t="e">
        <f aca="false">_xlfn.countifs(Eventos!$D:$D,$B106,Eventos!$E:$E,$B104,Eventos!$F:$F,CO$1)</f>
        <v>#NAME?</v>
      </c>
      <c r="CP106" s="64" t="e">
        <f aca="false">_xlfn.countifs(Eventos!$D:$D,$B106,Eventos!$E:$E,$B104,Eventos!$F:$F,CP$1)</f>
        <v>#NAME?</v>
      </c>
      <c r="CQ106" s="64" t="e">
        <f aca="false">_xlfn.countifs(Eventos!$D:$D,$B106,Eventos!$E:$E,$B104,Eventos!$F:$F,CQ$1)</f>
        <v>#NAME?</v>
      </c>
      <c r="CR106" s="64" t="e">
        <f aca="false">_xlfn.countifs(Eventos!$D:$D,$B106,Eventos!$E:$E,$B104,Eventos!$F:$F,CR$1)</f>
        <v>#NAME?</v>
      </c>
      <c r="CS106" s="64" t="e">
        <f aca="false">_xlfn.countifs(Eventos!$D:$D,$B106,Eventos!$E:$E,$B104,Eventos!$F:$F,CS$1)</f>
        <v>#NAME?</v>
      </c>
      <c r="CT106" s="64" t="e">
        <f aca="false">_xlfn.countifs(Eventos!$D:$D,$B106,Eventos!$E:$E,$B104,Eventos!$F:$F,CT$1)</f>
        <v>#NAME?</v>
      </c>
    </row>
    <row r="107" customFormat="false" ht="15" hidden="false" customHeight="true" outlineLevel="1" collapsed="false">
      <c r="A107" s="41" t="s">
        <v>37</v>
      </c>
      <c r="B107" s="41" t="s">
        <v>38</v>
      </c>
      <c r="C107" s="42" t="e">
        <f aca="false">_xlfn.countifs(Eventos!$D:$D,$B107,Eventos!$E:$E,$B104,Eventos!$F:$F,C$1)</f>
        <v>#NAME?</v>
      </c>
      <c r="D107" s="42" t="e">
        <f aca="false">_xlfn.countifs(Eventos!$D:$D,$B107,Eventos!$E:$E,$B104,Eventos!$F:$F,D$1)</f>
        <v>#NAME?</v>
      </c>
      <c r="E107" s="42" t="e">
        <f aca="false">_xlfn.countifs(Eventos!$D:$D,$B107,Eventos!$E:$E,$B104,Eventos!$F:$F,E$1)</f>
        <v>#NAME?</v>
      </c>
      <c r="F107" s="42" t="e">
        <f aca="false">_xlfn.countifs(Eventos!$D:$D,$B107,Eventos!$E:$E,$B104,Eventos!$F:$F,F$1)</f>
        <v>#NAME?</v>
      </c>
      <c r="G107" s="42" t="e">
        <f aca="false">_xlfn.countifs(Eventos!$D:$D,$B107,Eventos!$E:$E,$B104,Eventos!$F:$F,G$1)</f>
        <v>#NAME?</v>
      </c>
      <c r="H107" s="42" t="e">
        <f aca="false">_xlfn.countifs(Eventos!$D:$D,$B107,Eventos!$E:$E,$B104,Eventos!$F:$F,H$1)</f>
        <v>#NAME?</v>
      </c>
      <c r="I107" s="42" t="e">
        <f aca="false">_xlfn.countifs(Eventos!$D:$D,$B107,Eventos!$E:$E,$B104,Eventos!$F:$F,I$1)</f>
        <v>#NAME?</v>
      </c>
      <c r="J107" s="42" t="e">
        <f aca="false">_xlfn.countifs(Eventos!$D:$D,$B107,Eventos!$E:$E,$B104,Eventos!$F:$F,J$1)</f>
        <v>#NAME?</v>
      </c>
      <c r="K107" s="42" t="e">
        <f aca="false">_xlfn.countifs(Eventos!$D:$D,$B107,Eventos!$E:$E,$B104,Eventos!$F:$F,K$1)</f>
        <v>#NAME?</v>
      </c>
      <c r="L107" s="42" t="e">
        <f aca="false">_xlfn.countifs(Eventos!$D:$D,$B107,Eventos!$E:$E,$B104,Eventos!$F:$F,L$1)</f>
        <v>#NAME?</v>
      </c>
      <c r="M107" s="42" t="e">
        <f aca="false">_xlfn.countifs(Eventos!$D:$D,$B107,Eventos!$E:$E,$B104,Eventos!$F:$F,M$1)</f>
        <v>#NAME?</v>
      </c>
      <c r="N107" s="42" t="e">
        <f aca="false">_xlfn.countifs(Eventos!$D:$D,$B107,Eventos!$E:$E,$B104,Eventos!$F:$F,N$1)</f>
        <v>#NAME?</v>
      </c>
      <c r="O107" s="42" t="e">
        <f aca="false">_xlfn.countifs(Eventos!$D:$D,$B107,Eventos!$E:$E,$B104,Eventos!$F:$F,O$1)</f>
        <v>#NAME?</v>
      </c>
      <c r="P107" s="42" t="e">
        <f aca="false">_xlfn.countifs(Eventos!$D:$D,$B107,Eventos!$E:$E,$B104,Eventos!$F:$F,P$1)</f>
        <v>#NAME?</v>
      </c>
      <c r="Q107" s="42" t="e">
        <f aca="false">_xlfn.countifs(Eventos!$D:$D,$B107,Eventos!$E:$E,$B104,Eventos!$F:$F,Q$1)</f>
        <v>#NAME?</v>
      </c>
      <c r="R107" s="42" t="e">
        <f aca="false">_xlfn.countifs(Eventos!$D:$D,$B107,Eventos!$E:$E,$B104,Eventos!$F:$F,R$1)</f>
        <v>#NAME?</v>
      </c>
      <c r="S107" s="42" t="e">
        <f aca="false">_xlfn.countifs(Eventos!$D:$D,$B107,Eventos!$E:$E,$B104,Eventos!$F:$F,S$1)</f>
        <v>#NAME?</v>
      </c>
      <c r="T107" s="42" t="e">
        <f aca="false">_xlfn.countifs(Eventos!$D:$D,$B107,Eventos!$E:$E,$B104,Eventos!$F:$F,T$1)</f>
        <v>#NAME?</v>
      </c>
      <c r="U107" s="42" t="e">
        <f aca="false">_xlfn.countifs(Eventos!$D:$D,$B107,Eventos!$E:$E,$B104,Eventos!$F:$F,U$1)</f>
        <v>#NAME?</v>
      </c>
      <c r="V107" s="42" t="e">
        <f aca="false">_xlfn.countifs(Eventos!$D:$D,$B107,Eventos!$E:$E,$B104,Eventos!$F:$F,V$1)</f>
        <v>#NAME?</v>
      </c>
      <c r="W107" s="42" t="e">
        <f aca="false">_xlfn.countifs(Eventos!$D:$D,$B107,Eventos!$E:$E,$B104,Eventos!$F:$F,W$1)</f>
        <v>#NAME?</v>
      </c>
      <c r="X107" s="42" t="e">
        <f aca="false">_xlfn.countifs(Eventos!$D:$D,$B107,Eventos!$E:$E,$B104,Eventos!$F:$F,X$1)</f>
        <v>#NAME?</v>
      </c>
      <c r="Y107" s="42" t="e">
        <f aca="false">_xlfn.countifs(Eventos!$D:$D,$B107,Eventos!$E:$E,$B104,Eventos!$F:$F,Y$1)</f>
        <v>#NAME?</v>
      </c>
      <c r="Z107" s="42" t="e">
        <f aca="false">_xlfn.countifs(Eventos!$D:$D,$B107,Eventos!$E:$E,$B104,Eventos!$F:$F,Z$1)</f>
        <v>#NAME?</v>
      </c>
      <c r="AA107" s="42" t="e">
        <f aca="false">_xlfn.countifs(Eventos!$D:$D,$B107,Eventos!$E:$E,$B104,Eventos!$F:$F,AA$1)</f>
        <v>#NAME?</v>
      </c>
      <c r="AB107" s="42" t="e">
        <f aca="false">_xlfn.countifs(Eventos!$D:$D,$B107,Eventos!$E:$E,$B104,Eventos!$F:$F,AB$1)</f>
        <v>#NAME?</v>
      </c>
      <c r="AC107" s="42" t="e">
        <f aca="false">_xlfn.countifs(Eventos!$D:$D,$B107,Eventos!$E:$E,$B104,Eventos!$F:$F,AC$1)</f>
        <v>#NAME?</v>
      </c>
      <c r="AD107" s="42" t="e">
        <f aca="false">_xlfn.countifs(Eventos!$D:$D,$B107,Eventos!$E:$E,$B104,Eventos!$F:$F,AD$1)</f>
        <v>#NAME?</v>
      </c>
      <c r="AE107" s="42" t="e">
        <f aca="false">_xlfn.countifs(Eventos!$D:$D,$B107,Eventos!$E:$E,$B104,Eventos!$F:$F,AE$1)</f>
        <v>#NAME?</v>
      </c>
      <c r="AF107" s="42" t="e">
        <f aca="false">_xlfn.countifs(Eventos!$D:$D,$B107,Eventos!$E:$E,$B104,Eventos!$F:$F,AF$1)</f>
        <v>#NAME?</v>
      </c>
      <c r="AG107" s="42" t="e">
        <f aca="false">_xlfn.countifs(Eventos!$D:$D,$B107,Eventos!$E:$E,$B104,Eventos!$F:$F,AG$1)</f>
        <v>#NAME?</v>
      </c>
      <c r="AH107" s="42" t="e">
        <f aca="false">_xlfn.countifs(Eventos!$D:$D,$B107,Eventos!$E:$E,$B104,Eventos!$F:$F,AH$1)</f>
        <v>#NAME?</v>
      </c>
      <c r="AI107" s="42" t="e">
        <f aca="false">_xlfn.countifs(Eventos!$D:$D,$B107,Eventos!$E:$E,$B104,Eventos!$F:$F,AI$1)</f>
        <v>#NAME?</v>
      </c>
      <c r="AJ107" s="42" t="e">
        <f aca="false">_xlfn.countifs(Eventos!$D:$D,$B107,Eventos!$E:$E,$B104,Eventos!$F:$F,AJ$1)</f>
        <v>#NAME?</v>
      </c>
      <c r="AK107" s="42" t="e">
        <f aca="false">_xlfn.countifs(Eventos!$D:$D,$B107,Eventos!$E:$E,$B104,Eventos!$F:$F,AK$1)</f>
        <v>#NAME?</v>
      </c>
      <c r="AL107" s="42" t="e">
        <f aca="false">_xlfn.countifs(Eventos!$D:$D,$B107,Eventos!$E:$E,$B104,Eventos!$F:$F,AL$1)</f>
        <v>#NAME?</v>
      </c>
      <c r="AM107" s="42" t="e">
        <f aca="false">_xlfn.countifs(Eventos!$D:$D,$B107,Eventos!$E:$E,$B104,Eventos!$F:$F,AM$1)</f>
        <v>#NAME?</v>
      </c>
      <c r="AN107" s="42" t="e">
        <f aca="false">_xlfn.countifs(Eventos!$D:$D,$B107,Eventos!$E:$E,$B104,Eventos!$F:$F,AN$1)</f>
        <v>#NAME?</v>
      </c>
      <c r="AO107" s="42" t="e">
        <f aca="false">_xlfn.countifs(Eventos!$D:$D,$B107,Eventos!$E:$E,$B104,Eventos!$F:$F,AO$1)</f>
        <v>#NAME?</v>
      </c>
      <c r="AP107" s="42" t="e">
        <f aca="false">_xlfn.countifs(Eventos!$D:$D,$B107,Eventos!$E:$E,$B104,Eventos!$F:$F,AP$1)</f>
        <v>#NAME?</v>
      </c>
      <c r="AQ107" s="42" t="e">
        <f aca="false">_xlfn.countifs(Eventos!$D:$D,$B107,Eventos!$E:$E,$B104,Eventos!$F:$F,AQ$1)</f>
        <v>#NAME?</v>
      </c>
      <c r="AR107" s="42" t="e">
        <f aca="false">_xlfn.countifs(Eventos!$D:$D,$B107,Eventos!$E:$E,$B104,Eventos!$F:$F,AR$1)</f>
        <v>#NAME?</v>
      </c>
      <c r="AS107" s="42" t="e">
        <f aca="false">_xlfn.countifs(Eventos!$D:$D,$B107,Eventos!$E:$E,$B104,Eventos!$F:$F,AS$1)</f>
        <v>#NAME?</v>
      </c>
      <c r="AT107" s="42" t="e">
        <f aca="false">_xlfn.countifs(Eventos!$D:$D,$B107,Eventos!$E:$E,$B104,Eventos!$F:$F,AT$1)</f>
        <v>#NAME?</v>
      </c>
      <c r="AU107" s="42" t="e">
        <f aca="false">_xlfn.countifs(Eventos!$D:$D,$B107,Eventos!$E:$E,$B104,Eventos!$F:$F,AU$1)</f>
        <v>#NAME?</v>
      </c>
      <c r="AV107" s="42" t="e">
        <f aca="false">_xlfn.countifs(Eventos!$D:$D,$B107,Eventos!$E:$E,$B104,Eventos!$F:$F,AV$1)</f>
        <v>#NAME?</v>
      </c>
      <c r="AW107" s="42" t="e">
        <f aca="false">_xlfn.countifs(Eventos!$D:$D,$B107,Eventos!$E:$E,$B104,Eventos!$F:$F,AW$1)</f>
        <v>#NAME?</v>
      </c>
      <c r="AX107" s="42" t="e">
        <f aca="false">_xlfn.countifs(Eventos!$D:$D,$B107,Eventos!$E:$E,$B104,Eventos!$F:$F,AX$1)</f>
        <v>#NAME?</v>
      </c>
      <c r="AY107" s="42" t="e">
        <f aca="false">_xlfn.countifs(Eventos!$D:$D,$B107,Eventos!$E:$E,$B104,Eventos!$F:$F,AY$1)</f>
        <v>#NAME?</v>
      </c>
      <c r="AZ107" s="42" t="e">
        <f aca="false">_xlfn.countifs(Eventos!$D:$D,$B107,Eventos!$E:$E,$B104,Eventos!$F:$F,AZ$1)</f>
        <v>#NAME?</v>
      </c>
      <c r="BA107" s="42" t="e">
        <f aca="false">_xlfn.countifs(Eventos!$D:$D,$B107,Eventos!$E:$E,$B104,Eventos!$F:$F,BA$1)</f>
        <v>#NAME?</v>
      </c>
      <c r="BB107" s="42" t="e">
        <f aca="false">_xlfn.countifs(Eventos!$D:$D,$B107,Eventos!$E:$E,$B104,Eventos!$F:$F,BB$1)</f>
        <v>#NAME?</v>
      </c>
      <c r="BC107" s="42" t="e">
        <f aca="false">_xlfn.countifs(Eventos!$D:$D,$B107,Eventos!$E:$E,$B104,Eventos!$F:$F,BC$1)</f>
        <v>#NAME?</v>
      </c>
      <c r="BD107" s="42" t="e">
        <f aca="false">_xlfn.countifs(Eventos!$D:$D,$B107,Eventos!$E:$E,$B104,Eventos!$F:$F,BD$1)</f>
        <v>#NAME?</v>
      </c>
      <c r="BE107" s="42" t="e">
        <f aca="false">_xlfn.countifs(Eventos!$D:$D,$B107,Eventos!$E:$E,$B104,Eventos!$F:$F,BE$1)</f>
        <v>#NAME?</v>
      </c>
      <c r="BF107" s="42" t="e">
        <f aca="false">_xlfn.countifs(Eventos!$D:$D,$B107,Eventos!$E:$E,$B104,Eventos!$F:$F,BF$1)</f>
        <v>#NAME?</v>
      </c>
      <c r="BG107" s="42" t="e">
        <f aca="false">_xlfn.countifs(Eventos!$D:$D,$B107,Eventos!$E:$E,$B104,Eventos!$F:$F,BG$1)</f>
        <v>#NAME?</v>
      </c>
      <c r="BH107" s="42" t="e">
        <f aca="false">_xlfn.countifs(Eventos!$D:$D,$B107,Eventos!$E:$E,$B104,Eventos!$F:$F,BH$1)</f>
        <v>#NAME?</v>
      </c>
      <c r="BI107" s="42" t="e">
        <f aca="false">_xlfn.countifs(Eventos!$D:$D,$B107,Eventos!$E:$E,$B104,Eventos!$F:$F,BI$1)</f>
        <v>#NAME?</v>
      </c>
      <c r="BJ107" s="42" t="e">
        <f aca="false">_xlfn.countifs(Eventos!$D:$D,$B107,Eventos!$E:$E,$B104,Eventos!$F:$F,BJ$1)</f>
        <v>#NAME?</v>
      </c>
      <c r="BK107" s="42" t="e">
        <f aca="false">_xlfn.countifs(Eventos!$D:$D,$B107,Eventos!$E:$E,$B104,Eventos!$F:$F,BK$1)</f>
        <v>#NAME?</v>
      </c>
      <c r="BL107" s="42" t="e">
        <f aca="false">_xlfn.countifs(Eventos!$D:$D,$B107,Eventos!$E:$E,$B104,Eventos!$F:$F,BL$1)</f>
        <v>#NAME?</v>
      </c>
      <c r="BM107" s="42" t="e">
        <f aca="false">_xlfn.countifs(Eventos!$D:$D,$B107,Eventos!$E:$E,$B104,Eventos!$F:$F,BM$1)</f>
        <v>#NAME?</v>
      </c>
      <c r="BN107" s="42" t="e">
        <f aca="false">_xlfn.countifs(Eventos!$D:$D,$B107,Eventos!$E:$E,$B104,Eventos!$F:$F,BN$1)</f>
        <v>#NAME?</v>
      </c>
      <c r="BO107" s="42" t="e">
        <f aca="false">_xlfn.countifs(Eventos!$D:$D,$B107,Eventos!$E:$E,$B104,Eventos!$F:$F,BO$1)</f>
        <v>#NAME?</v>
      </c>
      <c r="BP107" s="42" t="e">
        <f aca="false">_xlfn.countifs(Eventos!$D:$D,$B107,Eventos!$E:$E,$B104,Eventos!$F:$F,BP$1)</f>
        <v>#NAME?</v>
      </c>
      <c r="BQ107" s="42" t="e">
        <f aca="false">_xlfn.countifs(Eventos!$D:$D,$B107,Eventos!$E:$E,$B104,Eventos!$F:$F,BQ$1)</f>
        <v>#NAME?</v>
      </c>
      <c r="BR107" s="42" t="e">
        <f aca="false">_xlfn.countifs(Eventos!$D:$D,$B107,Eventos!$E:$E,$B104,Eventos!$F:$F,BR$1)</f>
        <v>#NAME?</v>
      </c>
      <c r="BS107" s="42" t="e">
        <f aca="false">_xlfn.countifs(Eventos!$D:$D,$B107,Eventos!$E:$E,$B104,Eventos!$F:$F,BS$1)</f>
        <v>#NAME?</v>
      </c>
      <c r="BT107" s="42" t="e">
        <f aca="false">_xlfn.countifs(Eventos!$D:$D,$B107,Eventos!$E:$E,$B104,Eventos!$F:$F,BT$1)</f>
        <v>#NAME?</v>
      </c>
      <c r="BU107" s="42" t="e">
        <f aca="false">_xlfn.countifs(Eventos!$D:$D,$B107,Eventos!$E:$E,$B104,Eventos!$F:$F,BU$1)</f>
        <v>#NAME?</v>
      </c>
      <c r="BV107" s="42" t="e">
        <f aca="false">_xlfn.countifs(Eventos!$D:$D,$B107,Eventos!$E:$E,$B104,Eventos!$F:$F,BV$1)</f>
        <v>#NAME?</v>
      </c>
      <c r="BW107" s="42" t="e">
        <f aca="false">_xlfn.countifs(Eventos!$D:$D,$B107,Eventos!$E:$E,$B104,Eventos!$F:$F,BW$1)</f>
        <v>#NAME?</v>
      </c>
      <c r="BX107" s="42" t="e">
        <f aca="false">_xlfn.countifs(Eventos!$D:$D,$B107,Eventos!$E:$E,$B104,Eventos!$F:$F,BX$1)</f>
        <v>#NAME?</v>
      </c>
      <c r="BY107" s="42" t="e">
        <f aca="false">_xlfn.countifs(Eventos!$D:$D,$B107,Eventos!$E:$E,$B104,Eventos!$F:$F,BY$1)</f>
        <v>#NAME?</v>
      </c>
      <c r="BZ107" s="42" t="e">
        <f aca="false">_xlfn.countifs(Eventos!$D:$D,$B107,Eventos!$E:$E,$B104,Eventos!$F:$F,BZ$1)</f>
        <v>#NAME?</v>
      </c>
      <c r="CA107" s="42" t="e">
        <f aca="false">_xlfn.countifs(Eventos!$D:$D,$B107,Eventos!$E:$E,$B104,Eventos!$F:$F,CA$1)</f>
        <v>#NAME?</v>
      </c>
      <c r="CB107" s="42" t="e">
        <f aca="false">_xlfn.countifs(Eventos!$D:$D,$B107,Eventos!$E:$E,$B104,Eventos!$F:$F,CB$1)</f>
        <v>#NAME?</v>
      </c>
      <c r="CC107" s="42" t="e">
        <f aca="false">_xlfn.countifs(Eventos!$D:$D,$B107,Eventos!$E:$E,$B104,Eventos!$F:$F,CC$1)</f>
        <v>#NAME?</v>
      </c>
      <c r="CD107" s="42" t="e">
        <f aca="false">_xlfn.countifs(Eventos!$D:$D,$B107,Eventos!$E:$E,$B104,Eventos!$F:$F,CD$1)</f>
        <v>#NAME?</v>
      </c>
      <c r="CE107" s="42" t="e">
        <f aca="false">_xlfn.countifs(Eventos!$D:$D,$B107,Eventos!$E:$E,$B104,Eventos!$F:$F,CE$1)</f>
        <v>#NAME?</v>
      </c>
      <c r="CF107" s="42" t="e">
        <f aca="false">_xlfn.countifs(Eventos!$D:$D,$B107,Eventos!$E:$E,$B104,Eventos!$F:$F,CF$1)</f>
        <v>#NAME?</v>
      </c>
      <c r="CG107" s="42" t="e">
        <f aca="false">_xlfn.countifs(Eventos!$D:$D,$B107,Eventos!$E:$E,$B104,Eventos!$F:$F,CG$1)</f>
        <v>#NAME?</v>
      </c>
      <c r="CH107" s="42" t="e">
        <f aca="false">_xlfn.countifs(Eventos!$D:$D,$B107,Eventos!$E:$E,$B104,Eventos!$F:$F,CH$1)</f>
        <v>#NAME?</v>
      </c>
      <c r="CI107" s="42" t="e">
        <f aca="false">_xlfn.countifs(Eventos!$D:$D,$B107,Eventos!$E:$E,$B104,Eventos!$F:$F,CI$1)</f>
        <v>#NAME?</v>
      </c>
      <c r="CJ107" s="42" t="e">
        <f aca="false">_xlfn.countifs(Eventos!$D:$D,$B107,Eventos!$E:$E,$B104,Eventos!$F:$F,CJ$1)</f>
        <v>#NAME?</v>
      </c>
      <c r="CK107" s="42" t="e">
        <f aca="false">_xlfn.countifs(Eventos!$D:$D,$B107,Eventos!$E:$E,$B104,Eventos!$F:$F,CK$1)</f>
        <v>#NAME?</v>
      </c>
      <c r="CL107" s="42" t="e">
        <f aca="false">_xlfn.countifs(Eventos!$D:$D,$B107,Eventos!$E:$E,$B104,Eventos!$F:$F,CL$1)</f>
        <v>#NAME?</v>
      </c>
      <c r="CM107" s="42" t="e">
        <f aca="false">_xlfn.countifs(Eventos!$D:$D,$B107,Eventos!$E:$E,$B104,Eventos!$F:$F,CM$1)</f>
        <v>#NAME?</v>
      </c>
      <c r="CN107" s="42" t="e">
        <f aca="false">_xlfn.countifs(Eventos!$D:$D,$B107,Eventos!$E:$E,$B104,Eventos!$F:$F,CN$1)</f>
        <v>#NAME?</v>
      </c>
      <c r="CO107" s="42" t="e">
        <f aca="false">_xlfn.countifs(Eventos!$D:$D,$B107,Eventos!$E:$E,$B104,Eventos!$F:$F,CO$1)</f>
        <v>#NAME?</v>
      </c>
      <c r="CP107" s="42" t="e">
        <f aca="false">_xlfn.countifs(Eventos!$D:$D,$B107,Eventos!$E:$E,$B104,Eventos!$F:$F,CP$1)</f>
        <v>#NAME?</v>
      </c>
      <c r="CQ107" s="42" t="e">
        <f aca="false">_xlfn.countifs(Eventos!$D:$D,$B107,Eventos!$E:$E,$B104,Eventos!$F:$F,CQ$1)</f>
        <v>#NAME?</v>
      </c>
      <c r="CR107" s="42" t="e">
        <f aca="false">_xlfn.countifs(Eventos!$D:$D,$B107,Eventos!$E:$E,$B104,Eventos!$F:$F,CR$1)</f>
        <v>#NAME?</v>
      </c>
      <c r="CS107" s="42" t="e">
        <f aca="false">_xlfn.countifs(Eventos!$D:$D,$B107,Eventos!$E:$E,$B104,Eventos!$F:$F,CS$1)</f>
        <v>#NAME?</v>
      </c>
      <c r="CT107" s="42" t="e">
        <f aca="false">_xlfn.countifs(Eventos!$D:$D,$B107,Eventos!$E:$E,$B104,Eventos!$F:$F,CT$1)</f>
        <v>#NAME?</v>
      </c>
    </row>
    <row r="108" customFormat="false" ht="15" hidden="false" customHeight="true" outlineLevel="1" collapsed="false">
      <c r="A108" s="63" t="s">
        <v>39</v>
      </c>
      <c r="B108" s="63" t="s">
        <v>40</v>
      </c>
      <c r="C108" s="64" t="e">
        <f aca="false">_xlfn.countifs(Eventos!$D:$D,$B108,Eventos!$E:$E,$B104,Eventos!$F:$F,C$1)</f>
        <v>#NAME?</v>
      </c>
      <c r="D108" s="64" t="e">
        <f aca="false">_xlfn.countifs(Eventos!$D:$D,$B108,Eventos!$E:$E,$B104,Eventos!$F:$F,D$1)</f>
        <v>#NAME?</v>
      </c>
      <c r="E108" s="64" t="e">
        <f aca="false">_xlfn.countifs(Eventos!$D:$D,$B108,Eventos!$E:$E,$B104,Eventos!$F:$F,E$1)</f>
        <v>#NAME?</v>
      </c>
      <c r="F108" s="64" t="e">
        <f aca="false">_xlfn.countifs(Eventos!$D:$D,$B108,Eventos!$E:$E,$B104,Eventos!$F:$F,F$1)</f>
        <v>#NAME?</v>
      </c>
      <c r="G108" s="64" t="e">
        <f aca="false">_xlfn.countifs(Eventos!$D:$D,$B108,Eventos!$E:$E,$B104,Eventos!$F:$F,G$1)</f>
        <v>#NAME?</v>
      </c>
      <c r="H108" s="64" t="e">
        <f aca="false">_xlfn.countifs(Eventos!$D:$D,$B108,Eventos!$E:$E,$B104,Eventos!$F:$F,H$1)</f>
        <v>#NAME?</v>
      </c>
      <c r="I108" s="64" t="e">
        <f aca="false">_xlfn.countifs(Eventos!$D:$D,$B108,Eventos!$E:$E,$B104,Eventos!$F:$F,I$1)</f>
        <v>#NAME?</v>
      </c>
      <c r="J108" s="64" t="e">
        <f aca="false">_xlfn.countifs(Eventos!$D:$D,$B108,Eventos!$E:$E,$B104,Eventos!$F:$F,J$1)</f>
        <v>#NAME?</v>
      </c>
      <c r="K108" s="64" t="e">
        <f aca="false">_xlfn.countifs(Eventos!$D:$D,$B108,Eventos!$E:$E,$B104,Eventos!$F:$F,K$1)</f>
        <v>#NAME?</v>
      </c>
      <c r="L108" s="64" t="e">
        <f aca="false">_xlfn.countifs(Eventos!$D:$D,$B108,Eventos!$E:$E,$B104,Eventos!$F:$F,L$1)</f>
        <v>#NAME?</v>
      </c>
      <c r="M108" s="64" t="e">
        <f aca="false">_xlfn.countifs(Eventos!$D:$D,$B108,Eventos!$E:$E,$B104,Eventos!$F:$F,M$1)</f>
        <v>#NAME?</v>
      </c>
      <c r="N108" s="64" t="e">
        <f aca="false">_xlfn.countifs(Eventos!$D:$D,$B108,Eventos!$E:$E,$B104,Eventos!$F:$F,N$1)</f>
        <v>#NAME?</v>
      </c>
      <c r="O108" s="64" t="e">
        <f aca="false">_xlfn.countifs(Eventos!$D:$D,$B108,Eventos!$E:$E,$B104,Eventos!$F:$F,O$1)</f>
        <v>#NAME?</v>
      </c>
      <c r="P108" s="64" t="e">
        <f aca="false">_xlfn.countifs(Eventos!$D:$D,$B108,Eventos!$E:$E,$B104,Eventos!$F:$F,P$1)</f>
        <v>#NAME?</v>
      </c>
      <c r="Q108" s="64" t="e">
        <f aca="false">_xlfn.countifs(Eventos!$D:$D,$B108,Eventos!$E:$E,$B104,Eventos!$F:$F,Q$1)</f>
        <v>#NAME?</v>
      </c>
      <c r="R108" s="64" t="e">
        <f aca="false">_xlfn.countifs(Eventos!$D:$D,$B108,Eventos!$E:$E,$B104,Eventos!$F:$F,R$1)</f>
        <v>#NAME?</v>
      </c>
      <c r="S108" s="64" t="e">
        <f aca="false">_xlfn.countifs(Eventos!$D:$D,$B108,Eventos!$E:$E,$B104,Eventos!$F:$F,S$1)</f>
        <v>#NAME?</v>
      </c>
      <c r="T108" s="64" t="e">
        <f aca="false">_xlfn.countifs(Eventos!$D:$D,$B108,Eventos!$E:$E,$B104,Eventos!$F:$F,T$1)</f>
        <v>#NAME?</v>
      </c>
      <c r="U108" s="64" t="e">
        <f aca="false">_xlfn.countifs(Eventos!$D:$D,$B108,Eventos!$E:$E,$B104,Eventos!$F:$F,U$1)</f>
        <v>#NAME?</v>
      </c>
      <c r="V108" s="64" t="e">
        <f aca="false">_xlfn.countifs(Eventos!$D:$D,$B108,Eventos!$E:$E,$B104,Eventos!$F:$F,V$1)</f>
        <v>#NAME?</v>
      </c>
      <c r="W108" s="64" t="e">
        <f aca="false">_xlfn.countifs(Eventos!$D:$D,$B108,Eventos!$E:$E,$B104,Eventos!$F:$F,W$1)</f>
        <v>#NAME?</v>
      </c>
      <c r="X108" s="64" t="e">
        <f aca="false">_xlfn.countifs(Eventos!$D:$D,$B108,Eventos!$E:$E,$B104,Eventos!$F:$F,X$1)</f>
        <v>#NAME?</v>
      </c>
      <c r="Y108" s="64" t="e">
        <f aca="false">_xlfn.countifs(Eventos!$D:$D,$B108,Eventos!$E:$E,$B104,Eventos!$F:$F,Y$1)</f>
        <v>#NAME?</v>
      </c>
      <c r="Z108" s="64" t="e">
        <f aca="false">_xlfn.countifs(Eventos!$D:$D,$B108,Eventos!$E:$E,$B104,Eventos!$F:$F,Z$1)</f>
        <v>#NAME?</v>
      </c>
      <c r="AA108" s="64" t="e">
        <f aca="false">_xlfn.countifs(Eventos!$D:$D,$B108,Eventos!$E:$E,$B104,Eventos!$F:$F,AA$1)</f>
        <v>#NAME?</v>
      </c>
      <c r="AB108" s="64" t="e">
        <f aca="false">_xlfn.countifs(Eventos!$D:$D,$B108,Eventos!$E:$E,$B104,Eventos!$F:$F,AB$1)</f>
        <v>#NAME?</v>
      </c>
      <c r="AC108" s="64" t="e">
        <f aca="false">_xlfn.countifs(Eventos!$D:$D,$B108,Eventos!$E:$E,$B104,Eventos!$F:$F,AC$1)</f>
        <v>#NAME?</v>
      </c>
      <c r="AD108" s="64" t="e">
        <f aca="false">_xlfn.countifs(Eventos!$D:$D,$B108,Eventos!$E:$E,$B104,Eventos!$F:$F,AD$1)</f>
        <v>#NAME?</v>
      </c>
      <c r="AE108" s="64" t="e">
        <f aca="false">_xlfn.countifs(Eventos!$D:$D,$B108,Eventos!$E:$E,$B104,Eventos!$F:$F,AE$1)</f>
        <v>#NAME?</v>
      </c>
      <c r="AF108" s="64" t="e">
        <f aca="false">_xlfn.countifs(Eventos!$D:$D,$B108,Eventos!$E:$E,$B104,Eventos!$F:$F,AF$1)</f>
        <v>#NAME?</v>
      </c>
      <c r="AG108" s="64" t="e">
        <f aca="false">_xlfn.countifs(Eventos!$D:$D,$B108,Eventos!$E:$E,$B104,Eventos!$F:$F,AG$1)</f>
        <v>#NAME?</v>
      </c>
      <c r="AH108" s="64" t="e">
        <f aca="false">_xlfn.countifs(Eventos!$D:$D,$B108,Eventos!$E:$E,$B104,Eventos!$F:$F,AH$1)</f>
        <v>#NAME?</v>
      </c>
      <c r="AI108" s="64" t="e">
        <f aca="false">_xlfn.countifs(Eventos!$D:$D,$B108,Eventos!$E:$E,$B104,Eventos!$F:$F,AI$1)</f>
        <v>#NAME?</v>
      </c>
      <c r="AJ108" s="64" t="e">
        <f aca="false">_xlfn.countifs(Eventos!$D:$D,$B108,Eventos!$E:$E,$B104,Eventos!$F:$F,AJ$1)</f>
        <v>#NAME?</v>
      </c>
      <c r="AK108" s="64" t="e">
        <f aca="false">_xlfn.countifs(Eventos!$D:$D,$B108,Eventos!$E:$E,$B104,Eventos!$F:$F,AK$1)</f>
        <v>#NAME?</v>
      </c>
      <c r="AL108" s="64" t="e">
        <f aca="false">_xlfn.countifs(Eventos!$D:$D,$B108,Eventos!$E:$E,$B104,Eventos!$F:$F,AL$1)</f>
        <v>#NAME?</v>
      </c>
      <c r="AM108" s="64" t="e">
        <f aca="false">_xlfn.countifs(Eventos!$D:$D,$B108,Eventos!$E:$E,$B104,Eventos!$F:$F,AM$1)</f>
        <v>#NAME?</v>
      </c>
      <c r="AN108" s="64" t="e">
        <f aca="false">_xlfn.countifs(Eventos!$D:$D,$B108,Eventos!$E:$E,$B104,Eventos!$F:$F,AN$1)</f>
        <v>#NAME?</v>
      </c>
      <c r="AO108" s="64" t="e">
        <f aca="false">_xlfn.countifs(Eventos!$D:$D,$B108,Eventos!$E:$E,$B104,Eventos!$F:$F,AO$1)</f>
        <v>#NAME?</v>
      </c>
      <c r="AP108" s="64" t="e">
        <f aca="false">_xlfn.countifs(Eventos!$D:$D,$B108,Eventos!$E:$E,$B104,Eventos!$F:$F,AP$1)</f>
        <v>#NAME?</v>
      </c>
      <c r="AQ108" s="64" t="e">
        <f aca="false">_xlfn.countifs(Eventos!$D:$D,$B108,Eventos!$E:$E,$B104,Eventos!$F:$F,AQ$1)</f>
        <v>#NAME?</v>
      </c>
      <c r="AR108" s="64" t="e">
        <f aca="false">_xlfn.countifs(Eventos!$D:$D,$B108,Eventos!$E:$E,$B104,Eventos!$F:$F,AR$1)</f>
        <v>#NAME?</v>
      </c>
      <c r="AS108" s="64" t="e">
        <f aca="false">_xlfn.countifs(Eventos!$D:$D,$B108,Eventos!$E:$E,$B104,Eventos!$F:$F,AS$1)</f>
        <v>#NAME?</v>
      </c>
      <c r="AT108" s="64" t="e">
        <f aca="false">_xlfn.countifs(Eventos!$D:$D,$B108,Eventos!$E:$E,$B104,Eventos!$F:$F,AT$1)</f>
        <v>#NAME?</v>
      </c>
      <c r="AU108" s="64" t="e">
        <f aca="false">_xlfn.countifs(Eventos!$D:$D,$B108,Eventos!$E:$E,$B104,Eventos!$F:$F,AU$1)</f>
        <v>#NAME?</v>
      </c>
      <c r="AV108" s="64" t="e">
        <f aca="false">_xlfn.countifs(Eventos!$D:$D,$B108,Eventos!$E:$E,$B104,Eventos!$F:$F,AV$1)</f>
        <v>#NAME?</v>
      </c>
      <c r="AW108" s="64" t="e">
        <f aca="false">_xlfn.countifs(Eventos!$D:$D,$B108,Eventos!$E:$E,$B104,Eventos!$F:$F,AW$1)</f>
        <v>#NAME?</v>
      </c>
      <c r="AX108" s="64" t="e">
        <f aca="false">_xlfn.countifs(Eventos!$D:$D,$B108,Eventos!$E:$E,$B104,Eventos!$F:$F,AX$1)</f>
        <v>#NAME?</v>
      </c>
      <c r="AY108" s="64" t="e">
        <f aca="false">_xlfn.countifs(Eventos!$D:$D,$B108,Eventos!$E:$E,$B104,Eventos!$F:$F,AY$1)</f>
        <v>#NAME?</v>
      </c>
      <c r="AZ108" s="64" t="e">
        <f aca="false">_xlfn.countifs(Eventos!$D:$D,$B108,Eventos!$E:$E,$B104,Eventos!$F:$F,AZ$1)</f>
        <v>#NAME?</v>
      </c>
      <c r="BA108" s="64" t="e">
        <f aca="false">_xlfn.countifs(Eventos!$D:$D,$B108,Eventos!$E:$E,$B104,Eventos!$F:$F,BA$1)</f>
        <v>#NAME?</v>
      </c>
      <c r="BB108" s="64" t="e">
        <f aca="false">_xlfn.countifs(Eventos!$D:$D,$B108,Eventos!$E:$E,$B104,Eventos!$F:$F,BB$1)</f>
        <v>#NAME?</v>
      </c>
      <c r="BC108" s="64" t="e">
        <f aca="false">_xlfn.countifs(Eventos!$D:$D,$B108,Eventos!$E:$E,$B104,Eventos!$F:$F,BC$1)</f>
        <v>#NAME?</v>
      </c>
      <c r="BD108" s="64" t="e">
        <f aca="false">_xlfn.countifs(Eventos!$D:$D,$B108,Eventos!$E:$E,$B104,Eventos!$F:$F,BD$1)</f>
        <v>#NAME?</v>
      </c>
      <c r="BE108" s="64" t="e">
        <f aca="false">_xlfn.countifs(Eventos!$D:$D,$B108,Eventos!$E:$E,$B104,Eventos!$F:$F,BE$1)</f>
        <v>#NAME?</v>
      </c>
      <c r="BF108" s="64" t="e">
        <f aca="false">_xlfn.countifs(Eventos!$D:$D,$B108,Eventos!$E:$E,$B104,Eventos!$F:$F,BF$1)</f>
        <v>#NAME?</v>
      </c>
      <c r="BG108" s="64" t="e">
        <f aca="false">_xlfn.countifs(Eventos!$D:$D,$B108,Eventos!$E:$E,$B104,Eventos!$F:$F,BG$1)</f>
        <v>#NAME?</v>
      </c>
      <c r="BH108" s="64" t="e">
        <f aca="false">_xlfn.countifs(Eventos!$D:$D,$B108,Eventos!$E:$E,$B104,Eventos!$F:$F,BH$1)</f>
        <v>#NAME?</v>
      </c>
      <c r="BI108" s="64" t="e">
        <f aca="false">_xlfn.countifs(Eventos!$D:$D,$B108,Eventos!$E:$E,$B104,Eventos!$F:$F,BI$1)</f>
        <v>#NAME?</v>
      </c>
      <c r="BJ108" s="64" t="e">
        <f aca="false">_xlfn.countifs(Eventos!$D:$D,$B108,Eventos!$E:$E,$B104,Eventos!$F:$F,BJ$1)</f>
        <v>#NAME?</v>
      </c>
      <c r="BK108" s="64" t="e">
        <f aca="false">_xlfn.countifs(Eventos!$D:$D,$B108,Eventos!$E:$E,$B104,Eventos!$F:$F,BK$1)</f>
        <v>#NAME?</v>
      </c>
      <c r="BL108" s="64" t="e">
        <f aca="false">_xlfn.countifs(Eventos!$D:$D,$B108,Eventos!$E:$E,$B104,Eventos!$F:$F,BL$1)</f>
        <v>#NAME?</v>
      </c>
      <c r="BM108" s="64" t="e">
        <f aca="false">_xlfn.countifs(Eventos!$D:$D,$B108,Eventos!$E:$E,$B104,Eventos!$F:$F,BM$1)</f>
        <v>#NAME?</v>
      </c>
      <c r="BN108" s="64" t="e">
        <f aca="false">_xlfn.countifs(Eventos!$D:$D,$B108,Eventos!$E:$E,$B104,Eventos!$F:$F,BN$1)</f>
        <v>#NAME?</v>
      </c>
      <c r="BO108" s="64" t="e">
        <f aca="false">_xlfn.countifs(Eventos!$D:$D,$B108,Eventos!$E:$E,$B104,Eventos!$F:$F,BO$1)</f>
        <v>#NAME?</v>
      </c>
      <c r="BP108" s="64" t="e">
        <f aca="false">_xlfn.countifs(Eventos!$D:$D,$B108,Eventos!$E:$E,$B104,Eventos!$F:$F,BP$1)</f>
        <v>#NAME?</v>
      </c>
      <c r="BQ108" s="64" t="e">
        <f aca="false">_xlfn.countifs(Eventos!$D:$D,$B108,Eventos!$E:$E,$B104,Eventos!$F:$F,BQ$1)</f>
        <v>#NAME?</v>
      </c>
      <c r="BR108" s="64" t="e">
        <f aca="false">_xlfn.countifs(Eventos!$D:$D,$B108,Eventos!$E:$E,$B104,Eventos!$F:$F,BR$1)</f>
        <v>#NAME?</v>
      </c>
      <c r="BS108" s="64" t="e">
        <f aca="false">_xlfn.countifs(Eventos!$D:$D,$B108,Eventos!$E:$E,$B104,Eventos!$F:$F,BS$1)</f>
        <v>#NAME?</v>
      </c>
      <c r="BT108" s="64" t="e">
        <f aca="false">_xlfn.countifs(Eventos!$D:$D,$B108,Eventos!$E:$E,$B104,Eventos!$F:$F,BT$1)</f>
        <v>#NAME?</v>
      </c>
      <c r="BU108" s="64" t="e">
        <f aca="false">_xlfn.countifs(Eventos!$D:$D,$B108,Eventos!$E:$E,$B104,Eventos!$F:$F,BU$1)</f>
        <v>#NAME?</v>
      </c>
      <c r="BV108" s="64" t="e">
        <f aca="false">_xlfn.countifs(Eventos!$D:$D,$B108,Eventos!$E:$E,$B104,Eventos!$F:$F,BV$1)</f>
        <v>#NAME?</v>
      </c>
      <c r="BW108" s="64" t="e">
        <f aca="false">_xlfn.countifs(Eventos!$D:$D,$B108,Eventos!$E:$E,$B104,Eventos!$F:$F,BW$1)</f>
        <v>#NAME?</v>
      </c>
      <c r="BX108" s="64" t="e">
        <f aca="false">_xlfn.countifs(Eventos!$D:$D,$B108,Eventos!$E:$E,$B104,Eventos!$F:$F,BX$1)</f>
        <v>#NAME?</v>
      </c>
      <c r="BY108" s="64" t="e">
        <f aca="false">_xlfn.countifs(Eventos!$D:$D,$B108,Eventos!$E:$E,$B104,Eventos!$F:$F,BY$1)</f>
        <v>#NAME?</v>
      </c>
      <c r="BZ108" s="64" t="e">
        <f aca="false">_xlfn.countifs(Eventos!$D:$D,$B108,Eventos!$E:$E,$B104,Eventos!$F:$F,BZ$1)</f>
        <v>#NAME?</v>
      </c>
      <c r="CA108" s="64" t="e">
        <f aca="false">_xlfn.countifs(Eventos!$D:$D,$B108,Eventos!$E:$E,$B104,Eventos!$F:$F,CA$1)</f>
        <v>#NAME?</v>
      </c>
      <c r="CB108" s="64" t="e">
        <f aca="false">_xlfn.countifs(Eventos!$D:$D,$B108,Eventos!$E:$E,$B104,Eventos!$F:$F,CB$1)</f>
        <v>#NAME?</v>
      </c>
      <c r="CC108" s="64" t="e">
        <f aca="false">_xlfn.countifs(Eventos!$D:$D,$B108,Eventos!$E:$E,$B104,Eventos!$F:$F,CC$1)</f>
        <v>#NAME?</v>
      </c>
      <c r="CD108" s="64" t="e">
        <f aca="false">_xlfn.countifs(Eventos!$D:$D,$B108,Eventos!$E:$E,$B104,Eventos!$F:$F,CD$1)</f>
        <v>#NAME?</v>
      </c>
      <c r="CE108" s="64" t="e">
        <f aca="false">_xlfn.countifs(Eventos!$D:$D,$B108,Eventos!$E:$E,$B104,Eventos!$F:$F,CE$1)</f>
        <v>#NAME?</v>
      </c>
      <c r="CF108" s="64" t="e">
        <f aca="false">_xlfn.countifs(Eventos!$D:$D,$B108,Eventos!$E:$E,$B104,Eventos!$F:$F,CF$1)</f>
        <v>#NAME?</v>
      </c>
      <c r="CG108" s="64" t="e">
        <f aca="false">_xlfn.countifs(Eventos!$D:$D,$B108,Eventos!$E:$E,$B104,Eventos!$F:$F,CG$1)</f>
        <v>#NAME?</v>
      </c>
      <c r="CH108" s="64" t="e">
        <f aca="false">_xlfn.countifs(Eventos!$D:$D,$B108,Eventos!$E:$E,$B104,Eventos!$F:$F,CH$1)</f>
        <v>#NAME?</v>
      </c>
      <c r="CI108" s="64" t="e">
        <f aca="false">_xlfn.countifs(Eventos!$D:$D,$B108,Eventos!$E:$E,$B104,Eventos!$F:$F,CI$1)</f>
        <v>#NAME?</v>
      </c>
      <c r="CJ108" s="64" t="e">
        <f aca="false">_xlfn.countifs(Eventos!$D:$D,$B108,Eventos!$E:$E,$B104,Eventos!$F:$F,CJ$1)</f>
        <v>#NAME?</v>
      </c>
      <c r="CK108" s="64" t="e">
        <f aca="false">_xlfn.countifs(Eventos!$D:$D,$B108,Eventos!$E:$E,$B104,Eventos!$F:$F,CK$1)</f>
        <v>#NAME?</v>
      </c>
      <c r="CL108" s="64" t="e">
        <f aca="false">_xlfn.countifs(Eventos!$D:$D,$B108,Eventos!$E:$E,$B104,Eventos!$F:$F,CL$1)</f>
        <v>#NAME?</v>
      </c>
      <c r="CM108" s="64" t="e">
        <f aca="false">_xlfn.countifs(Eventos!$D:$D,$B108,Eventos!$E:$E,$B104,Eventos!$F:$F,CM$1)</f>
        <v>#NAME?</v>
      </c>
      <c r="CN108" s="64" t="e">
        <f aca="false">_xlfn.countifs(Eventos!$D:$D,$B108,Eventos!$E:$E,$B104,Eventos!$F:$F,CN$1)</f>
        <v>#NAME?</v>
      </c>
      <c r="CO108" s="64" t="e">
        <f aca="false">_xlfn.countifs(Eventos!$D:$D,$B108,Eventos!$E:$E,$B104,Eventos!$F:$F,CO$1)</f>
        <v>#NAME?</v>
      </c>
      <c r="CP108" s="64" t="e">
        <f aca="false">_xlfn.countifs(Eventos!$D:$D,$B108,Eventos!$E:$E,$B104,Eventos!$F:$F,CP$1)</f>
        <v>#NAME?</v>
      </c>
      <c r="CQ108" s="64" t="e">
        <f aca="false">_xlfn.countifs(Eventos!$D:$D,$B108,Eventos!$E:$E,$B104,Eventos!$F:$F,CQ$1)</f>
        <v>#NAME?</v>
      </c>
      <c r="CR108" s="64" t="e">
        <f aca="false">_xlfn.countifs(Eventos!$D:$D,$B108,Eventos!$E:$E,$B104,Eventos!$F:$F,CR$1)</f>
        <v>#NAME?</v>
      </c>
      <c r="CS108" s="64" t="e">
        <f aca="false">_xlfn.countifs(Eventos!$D:$D,$B108,Eventos!$E:$E,$B104,Eventos!$F:$F,CS$1)</f>
        <v>#NAME?</v>
      </c>
      <c r="CT108" s="64" t="e">
        <f aca="false">_xlfn.countifs(Eventos!$D:$D,$B108,Eventos!$E:$E,$B104,Eventos!$F:$F,CT$1)</f>
        <v>#NAME?</v>
      </c>
    </row>
    <row r="109" customFormat="false" ht="15" hidden="false" customHeight="true" outlineLevel="1" collapsed="false">
      <c r="A109" s="63" t="s">
        <v>41</v>
      </c>
      <c r="B109" s="63" t="s">
        <v>42</v>
      </c>
      <c r="C109" s="64" t="e">
        <f aca="false">_xlfn.countifs(Eventos!$D:$D,$B109,Eventos!$E:$E,$B104,Eventos!$F:$F,C$1)</f>
        <v>#NAME?</v>
      </c>
      <c r="D109" s="64" t="e">
        <f aca="false">_xlfn.countifs(Eventos!$D:$D,$B109,Eventos!$E:$E,$B104,Eventos!$F:$F,D$1)</f>
        <v>#NAME?</v>
      </c>
      <c r="E109" s="64" t="e">
        <f aca="false">_xlfn.countifs(Eventos!$D:$D,$B109,Eventos!$E:$E,$B104,Eventos!$F:$F,E$1)</f>
        <v>#NAME?</v>
      </c>
      <c r="F109" s="64" t="e">
        <f aca="false">_xlfn.countifs(Eventos!$D:$D,$B109,Eventos!$E:$E,$B104,Eventos!$F:$F,F$1)</f>
        <v>#NAME?</v>
      </c>
      <c r="G109" s="64" t="e">
        <f aca="false">_xlfn.countifs(Eventos!$D:$D,$B109,Eventos!$E:$E,$B104,Eventos!$F:$F,G$1)</f>
        <v>#NAME?</v>
      </c>
      <c r="H109" s="64" t="e">
        <f aca="false">_xlfn.countifs(Eventos!$D:$D,$B109,Eventos!$E:$E,$B104,Eventos!$F:$F,H$1)</f>
        <v>#NAME?</v>
      </c>
      <c r="I109" s="64" t="e">
        <f aca="false">_xlfn.countifs(Eventos!$D:$D,$B109,Eventos!$E:$E,$B104,Eventos!$F:$F,I$1)</f>
        <v>#NAME?</v>
      </c>
      <c r="J109" s="64" t="e">
        <f aca="false">_xlfn.countifs(Eventos!$D:$D,$B109,Eventos!$E:$E,$B104,Eventos!$F:$F,J$1)</f>
        <v>#NAME?</v>
      </c>
      <c r="K109" s="64" t="e">
        <f aca="false">_xlfn.countifs(Eventos!$D:$D,$B109,Eventos!$E:$E,$B104,Eventos!$F:$F,K$1)</f>
        <v>#NAME?</v>
      </c>
      <c r="L109" s="64" t="e">
        <f aca="false">_xlfn.countifs(Eventos!$D:$D,$B109,Eventos!$E:$E,$B104,Eventos!$F:$F,L$1)</f>
        <v>#NAME?</v>
      </c>
      <c r="M109" s="64" t="e">
        <f aca="false">_xlfn.countifs(Eventos!$D:$D,$B109,Eventos!$E:$E,$B104,Eventos!$F:$F,M$1)</f>
        <v>#NAME?</v>
      </c>
      <c r="N109" s="64" t="e">
        <f aca="false">_xlfn.countifs(Eventos!$D:$D,$B109,Eventos!$E:$E,$B104,Eventos!$F:$F,N$1)</f>
        <v>#NAME?</v>
      </c>
      <c r="O109" s="64" t="e">
        <f aca="false">_xlfn.countifs(Eventos!$D:$D,$B109,Eventos!$E:$E,$B104,Eventos!$F:$F,O$1)</f>
        <v>#NAME?</v>
      </c>
      <c r="P109" s="64" t="e">
        <f aca="false">_xlfn.countifs(Eventos!$D:$D,$B109,Eventos!$E:$E,$B104,Eventos!$F:$F,P$1)</f>
        <v>#NAME?</v>
      </c>
      <c r="Q109" s="64" t="e">
        <f aca="false">_xlfn.countifs(Eventos!$D:$D,$B109,Eventos!$E:$E,$B104,Eventos!$F:$F,Q$1)</f>
        <v>#NAME?</v>
      </c>
      <c r="R109" s="64" t="e">
        <f aca="false">_xlfn.countifs(Eventos!$D:$D,$B109,Eventos!$E:$E,$B104,Eventos!$F:$F,R$1)</f>
        <v>#NAME?</v>
      </c>
      <c r="S109" s="64" t="e">
        <f aca="false">_xlfn.countifs(Eventos!$D:$D,$B109,Eventos!$E:$E,$B104,Eventos!$F:$F,S$1)</f>
        <v>#NAME?</v>
      </c>
      <c r="T109" s="64" t="e">
        <f aca="false">_xlfn.countifs(Eventos!$D:$D,$B109,Eventos!$E:$E,$B104,Eventos!$F:$F,T$1)</f>
        <v>#NAME?</v>
      </c>
      <c r="U109" s="64" t="e">
        <f aca="false">_xlfn.countifs(Eventos!$D:$D,$B109,Eventos!$E:$E,$B104,Eventos!$F:$F,U$1)</f>
        <v>#NAME?</v>
      </c>
      <c r="V109" s="64" t="e">
        <f aca="false">_xlfn.countifs(Eventos!$D:$D,$B109,Eventos!$E:$E,$B104,Eventos!$F:$F,V$1)</f>
        <v>#NAME?</v>
      </c>
      <c r="W109" s="64" t="e">
        <f aca="false">_xlfn.countifs(Eventos!$D:$D,$B109,Eventos!$E:$E,$B104,Eventos!$F:$F,W$1)</f>
        <v>#NAME?</v>
      </c>
      <c r="X109" s="64" t="e">
        <f aca="false">_xlfn.countifs(Eventos!$D:$D,$B109,Eventos!$E:$E,$B104,Eventos!$F:$F,X$1)</f>
        <v>#NAME?</v>
      </c>
      <c r="Y109" s="64" t="e">
        <f aca="false">_xlfn.countifs(Eventos!$D:$D,$B109,Eventos!$E:$E,$B104,Eventos!$F:$F,Y$1)</f>
        <v>#NAME?</v>
      </c>
      <c r="Z109" s="64" t="e">
        <f aca="false">_xlfn.countifs(Eventos!$D:$D,$B109,Eventos!$E:$E,$B104,Eventos!$F:$F,Z$1)</f>
        <v>#NAME?</v>
      </c>
      <c r="AA109" s="64" t="e">
        <f aca="false">_xlfn.countifs(Eventos!$D:$D,$B109,Eventos!$E:$E,$B104,Eventos!$F:$F,AA$1)</f>
        <v>#NAME?</v>
      </c>
      <c r="AB109" s="64" t="e">
        <f aca="false">_xlfn.countifs(Eventos!$D:$D,$B109,Eventos!$E:$E,$B104,Eventos!$F:$F,AB$1)</f>
        <v>#NAME?</v>
      </c>
      <c r="AC109" s="64" t="e">
        <f aca="false">_xlfn.countifs(Eventos!$D:$D,$B109,Eventos!$E:$E,$B104,Eventos!$F:$F,AC$1)</f>
        <v>#NAME?</v>
      </c>
      <c r="AD109" s="64" t="e">
        <f aca="false">_xlfn.countifs(Eventos!$D:$D,$B109,Eventos!$E:$E,$B104,Eventos!$F:$F,AD$1)</f>
        <v>#NAME?</v>
      </c>
      <c r="AE109" s="64" t="e">
        <f aca="false">_xlfn.countifs(Eventos!$D:$D,$B109,Eventos!$E:$E,$B104,Eventos!$F:$F,AE$1)</f>
        <v>#NAME?</v>
      </c>
      <c r="AF109" s="64" t="e">
        <f aca="false">_xlfn.countifs(Eventos!$D:$D,$B109,Eventos!$E:$E,$B104,Eventos!$F:$F,AF$1)</f>
        <v>#NAME?</v>
      </c>
      <c r="AG109" s="64" t="e">
        <f aca="false">_xlfn.countifs(Eventos!$D:$D,$B109,Eventos!$E:$E,$B104,Eventos!$F:$F,AG$1)</f>
        <v>#NAME?</v>
      </c>
      <c r="AH109" s="64" t="e">
        <f aca="false">_xlfn.countifs(Eventos!$D:$D,$B109,Eventos!$E:$E,$B104,Eventos!$F:$F,AH$1)</f>
        <v>#NAME?</v>
      </c>
      <c r="AI109" s="64" t="e">
        <f aca="false">_xlfn.countifs(Eventos!$D:$D,$B109,Eventos!$E:$E,$B104,Eventos!$F:$F,AI$1)</f>
        <v>#NAME?</v>
      </c>
      <c r="AJ109" s="64" t="e">
        <f aca="false">_xlfn.countifs(Eventos!$D:$D,$B109,Eventos!$E:$E,$B104,Eventos!$F:$F,AJ$1)</f>
        <v>#NAME?</v>
      </c>
      <c r="AK109" s="64" t="e">
        <f aca="false">_xlfn.countifs(Eventos!$D:$D,$B109,Eventos!$E:$E,$B104,Eventos!$F:$F,AK$1)</f>
        <v>#NAME?</v>
      </c>
      <c r="AL109" s="64" t="e">
        <f aca="false">_xlfn.countifs(Eventos!$D:$D,$B109,Eventos!$E:$E,$B104,Eventos!$F:$F,AL$1)</f>
        <v>#NAME?</v>
      </c>
      <c r="AM109" s="64" t="e">
        <f aca="false">_xlfn.countifs(Eventos!$D:$D,$B109,Eventos!$E:$E,$B104,Eventos!$F:$F,AM$1)</f>
        <v>#NAME?</v>
      </c>
      <c r="AN109" s="64" t="e">
        <f aca="false">_xlfn.countifs(Eventos!$D:$D,$B109,Eventos!$E:$E,$B104,Eventos!$F:$F,AN$1)</f>
        <v>#NAME?</v>
      </c>
      <c r="AO109" s="64" t="e">
        <f aca="false">_xlfn.countifs(Eventos!$D:$D,$B109,Eventos!$E:$E,$B104,Eventos!$F:$F,AO$1)</f>
        <v>#NAME?</v>
      </c>
      <c r="AP109" s="64" t="e">
        <f aca="false">_xlfn.countifs(Eventos!$D:$D,$B109,Eventos!$E:$E,$B104,Eventos!$F:$F,AP$1)</f>
        <v>#NAME?</v>
      </c>
      <c r="AQ109" s="64" t="e">
        <f aca="false">_xlfn.countifs(Eventos!$D:$D,$B109,Eventos!$E:$E,$B104,Eventos!$F:$F,AQ$1)</f>
        <v>#NAME?</v>
      </c>
      <c r="AR109" s="64" t="e">
        <f aca="false">_xlfn.countifs(Eventos!$D:$D,$B109,Eventos!$E:$E,$B104,Eventos!$F:$F,AR$1)</f>
        <v>#NAME?</v>
      </c>
      <c r="AS109" s="64" t="e">
        <f aca="false">_xlfn.countifs(Eventos!$D:$D,$B109,Eventos!$E:$E,$B104,Eventos!$F:$F,AS$1)</f>
        <v>#NAME?</v>
      </c>
      <c r="AT109" s="64" t="e">
        <f aca="false">_xlfn.countifs(Eventos!$D:$D,$B109,Eventos!$E:$E,$B104,Eventos!$F:$F,AT$1)</f>
        <v>#NAME?</v>
      </c>
      <c r="AU109" s="64" t="e">
        <f aca="false">_xlfn.countifs(Eventos!$D:$D,$B109,Eventos!$E:$E,$B104,Eventos!$F:$F,AU$1)</f>
        <v>#NAME?</v>
      </c>
      <c r="AV109" s="64" t="e">
        <f aca="false">_xlfn.countifs(Eventos!$D:$D,$B109,Eventos!$E:$E,$B104,Eventos!$F:$F,AV$1)</f>
        <v>#NAME?</v>
      </c>
      <c r="AW109" s="64" t="e">
        <f aca="false">_xlfn.countifs(Eventos!$D:$D,$B109,Eventos!$E:$E,$B104,Eventos!$F:$F,AW$1)</f>
        <v>#NAME?</v>
      </c>
      <c r="AX109" s="64" t="e">
        <f aca="false">_xlfn.countifs(Eventos!$D:$D,$B109,Eventos!$E:$E,$B104,Eventos!$F:$F,AX$1)</f>
        <v>#NAME?</v>
      </c>
      <c r="AY109" s="64" t="e">
        <f aca="false">_xlfn.countifs(Eventos!$D:$D,$B109,Eventos!$E:$E,$B104,Eventos!$F:$F,AY$1)</f>
        <v>#NAME?</v>
      </c>
      <c r="AZ109" s="64" t="e">
        <f aca="false">_xlfn.countifs(Eventos!$D:$D,$B109,Eventos!$E:$E,$B104,Eventos!$F:$F,AZ$1)</f>
        <v>#NAME?</v>
      </c>
      <c r="BA109" s="64" t="e">
        <f aca="false">_xlfn.countifs(Eventos!$D:$D,$B109,Eventos!$E:$E,$B104,Eventos!$F:$F,BA$1)</f>
        <v>#NAME?</v>
      </c>
      <c r="BB109" s="64" t="e">
        <f aca="false">_xlfn.countifs(Eventos!$D:$D,$B109,Eventos!$E:$E,$B104,Eventos!$F:$F,BB$1)</f>
        <v>#NAME?</v>
      </c>
      <c r="BC109" s="64" t="e">
        <f aca="false">_xlfn.countifs(Eventos!$D:$D,$B109,Eventos!$E:$E,$B104,Eventos!$F:$F,BC$1)</f>
        <v>#NAME?</v>
      </c>
      <c r="BD109" s="64" t="e">
        <f aca="false">_xlfn.countifs(Eventos!$D:$D,$B109,Eventos!$E:$E,$B104,Eventos!$F:$F,BD$1)</f>
        <v>#NAME?</v>
      </c>
      <c r="BE109" s="64" t="e">
        <f aca="false">_xlfn.countifs(Eventos!$D:$D,$B109,Eventos!$E:$E,$B104,Eventos!$F:$F,BE$1)</f>
        <v>#NAME?</v>
      </c>
      <c r="BF109" s="64" t="e">
        <f aca="false">_xlfn.countifs(Eventos!$D:$D,$B109,Eventos!$E:$E,$B104,Eventos!$F:$F,BF$1)</f>
        <v>#NAME?</v>
      </c>
      <c r="BG109" s="64" t="e">
        <f aca="false">_xlfn.countifs(Eventos!$D:$D,$B109,Eventos!$E:$E,$B104,Eventos!$F:$F,BG$1)</f>
        <v>#NAME?</v>
      </c>
      <c r="BH109" s="64" t="e">
        <f aca="false">_xlfn.countifs(Eventos!$D:$D,$B109,Eventos!$E:$E,$B104,Eventos!$F:$F,BH$1)</f>
        <v>#NAME?</v>
      </c>
      <c r="BI109" s="64" t="e">
        <f aca="false">_xlfn.countifs(Eventos!$D:$D,$B109,Eventos!$E:$E,$B104,Eventos!$F:$F,BI$1)</f>
        <v>#NAME?</v>
      </c>
      <c r="BJ109" s="64" t="e">
        <f aca="false">_xlfn.countifs(Eventos!$D:$D,$B109,Eventos!$E:$E,$B104,Eventos!$F:$F,BJ$1)</f>
        <v>#NAME?</v>
      </c>
      <c r="BK109" s="64" t="e">
        <f aca="false">_xlfn.countifs(Eventos!$D:$D,$B109,Eventos!$E:$E,$B104,Eventos!$F:$F,BK$1)</f>
        <v>#NAME?</v>
      </c>
      <c r="BL109" s="64" t="e">
        <f aca="false">_xlfn.countifs(Eventos!$D:$D,$B109,Eventos!$E:$E,$B104,Eventos!$F:$F,BL$1)</f>
        <v>#NAME?</v>
      </c>
      <c r="BM109" s="64" t="e">
        <f aca="false">_xlfn.countifs(Eventos!$D:$D,$B109,Eventos!$E:$E,$B104,Eventos!$F:$F,BM$1)</f>
        <v>#NAME?</v>
      </c>
      <c r="BN109" s="64" t="e">
        <f aca="false">_xlfn.countifs(Eventos!$D:$D,$B109,Eventos!$E:$E,$B104,Eventos!$F:$F,BN$1)</f>
        <v>#NAME?</v>
      </c>
      <c r="BO109" s="64" t="e">
        <f aca="false">_xlfn.countifs(Eventos!$D:$D,$B109,Eventos!$E:$E,$B104,Eventos!$F:$F,BO$1)</f>
        <v>#NAME?</v>
      </c>
      <c r="BP109" s="64" t="e">
        <f aca="false">_xlfn.countifs(Eventos!$D:$D,$B109,Eventos!$E:$E,$B104,Eventos!$F:$F,BP$1)</f>
        <v>#NAME?</v>
      </c>
      <c r="BQ109" s="64" t="e">
        <f aca="false">_xlfn.countifs(Eventos!$D:$D,$B109,Eventos!$E:$E,$B104,Eventos!$F:$F,BQ$1)</f>
        <v>#NAME?</v>
      </c>
      <c r="BR109" s="64" t="e">
        <f aca="false">_xlfn.countifs(Eventos!$D:$D,$B109,Eventos!$E:$E,$B104,Eventos!$F:$F,BR$1)</f>
        <v>#NAME?</v>
      </c>
      <c r="BS109" s="64" t="e">
        <f aca="false">_xlfn.countifs(Eventos!$D:$D,$B109,Eventos!$E:$E,$B104,Eventos!$F:$F,BS$1)</f>
        <v>#NAME?</v>
      </c>
      <c r="BT109" s="64" t="e">
        <f aca="false">_xlfn.countifs(Eventos!$D:$D,$B109,Eventos!$E:$E,$B104,Eventos!$F:$F,BT$1)</f>
        <v>#NAME?</v>
      </c>
      <c r="BU109" s="64" t="e">
        <f aca="false">_xlfn.countifs(Eventos!$D:$D,$B109,Eventos!$E:$E,$B104,Eventos!$F:$F,BU$1)</f>
        <v>#NAME?</v>
      </c>
      <c r="BV109" s="64" t="e">
        <f aca="false">_xlfn.countifs(Eventos!$D:$D,$B109,Eventos!$E:$E,$B104,Eventos!$F:$F,BV$1)</f>
        <v>#NAME?</v>
      </c>
      <c r="BW109" s="64" t="e">
        <f aca="false">_xlfn.countifs(Eventos!$D:$D,$B109,Eventos!$E:$E,$B104,Eventos!$F:$F,BW$1)</f>
        <v>#NAME?</v>
      </c>
      <c r="BX109" s="64" t="e">
        <f aca="false">_xlfn.countifs(Eventos!$D:$D,$B109,Eventos!$E:$E,$B104,Eventos!$F:$F,BX$1)</f>
        <v>#NAME?</v>
      </c>
      <c r="BY109" s="64" t="e">
        <f aca="false">_xlfn.countifs(Eventos!$D:$D,$B109,Eventos!$E:$E,$B104,Eventos!$F:$F,BY$1)</f>
        <v>#NAME?</v>
      </c>
      <c r="BZ109" s="64" t="e">
        <f aca="false">_xlfn.countifs(Eventos!$D:$D,$B109,Eventos!$E:$E,$B104,Eventos!$F:$F,BZ$1)</f>
        <v>#NAME?</v>
      </c>
      <c r="CA109" s="64" t="e">
        <f aca="false">_xlfn.countifs(Eventos!$D:$D,$B109,Eventos!$E:$E,$B104,Eventos!$F:$F,CA$1)</f>
        <v>#NAME?</v>
      </c>
      <c r="CB109" s="64" t="e">
        <f aca="false">_xlfn.countifs(Eventos!$D:$D,$B109,Eventos!$E:$E,$B104,Eventos!$F:$F,CB$1)</f>
        <v>#NAME?</v>
      </c>
      <c r="CC109" s="64" t="e">
        <f aca="false">_xlfn.countifs(Eventos!$D:$D,$B109,Eventos!$E:$E,$B104,Eventos!$F:$F,CC$1)</f>
        <v>#NAME?</v>
      </c>
      <c r="CD109" s="64" t="e">
        <f aca="false">_xlfn.countifs(Eventos!$D:$D,$B109,Eventos!$E:$E,$B104,Eventos!$F:$F,CD$1)</f>
        <v>#NAME?</v>
      </c>
      <c r="CE109" s="64" t="e">
        <f aca="false">_xlfn.countifs(Eventos!$D:$D,$B109,Eventos!$E:$E,$B104,Eventos!$F:$F,CE$1)</f>
        <v>#NAME?</v>
      </c>
      <c r="CF109" s="64" t="e">
        <f aca="false">_xlfn.countifs(Eventos!$D:$D,$B109,Eventos!$E:$E,$B104,Eventos!$F:$F,CF$1)</f>
        <v>#NAME?</v>
      </c>
      <c r="CG109" s="64" t="e">
        <f aca="false">_xlfn.countifs(Eventos!$D:$D,$B109,Eventos!$E:$E,$B104,Eventos!$F:$F,CG$1)</f>
        <v>#NAME?</v>
      </c>
      <c r="CH109" s="64" t="e">
        <f aca="false">_xlfn.countifs(Eventos!$D:$D,$B109,Eventos!$E:$E,$B104,Eventos!$F:$F,CH$1)</f>
        <v>#NAME?</v>
      </c>
      <c r="CI109" s="64" t="e">
        <f aca="false">_xlfn.countifs(Eventos!$D:$D,$B109,Eventos!$E:$E,$B104,Eventos!$F:$F,CI$1)</f>
        <v>#NAME?</v>
      </c>
      <c r="CJ109" s="64" t="e">
        <f aca="false">_xlfn.countifs(Eventos!$D:$D,$B109,Eventos!$E:$E,$B104,Eventos!$F:$F,CJ$1)</f>
        <v>#NAME?</v>
      </c>
      <c r="CK109" s="64" t="e">
        <f aca="false">_xlfn.countifs(Eventos!$D:$D,$B109,Eventos!$E:$E,$B104,Eventos!$F:$F,CK$1)</f>
        <v>#NAME?</v>
      </c>
      <c r="CL109" s="64" t="e">
        <f aca="false">_xlfn.countifs(Eventos!$D:$D,$B109,Eventos!$E:$E,$B104,Eventos!$F:$F,CL$1)</f>
        <v>#NAME?</v>
      </c>
      <c r="CM109" s="64" t="e">
        <f aca="false">_xlfn.countifs(Eventos!$D:$D,$B109,Eventos!$E:$E,$B104,Eventos!$F:$F,CM$1)</f>
        <v>#NAME?</v>
      </c>
      <c r="CN109" s="64" t="e">
        <f aca="false">_xlfn.countifs(Eventos!$D:$D,$B109,Eventos!$E:$E,$B104,Eventos!$F:$F,CN$1)</f>
        <v>#NAME?</v>
      </c>
      <c r="CO109" s="64" t="e">
        <f aca="false">_xlfn.countifs(Eventos!$D:$D,$B109,Eventos!$E:$E,$B104,Eventos!$F:$F,CO$1)</f>
        <v>#NAME?</v>
      </c>
      <c r="CP109" s="64" t="e">
        <f aca="false">_xlfn.countifs(Eventos!$D:$D,$B109,Eventos!$E:$E,$B104,Eventos!$F:$F,CP$1)</f>
        <v>#NAME?</v>
      </c>
      <c r="CQ109" s="64" t="e">
        <f aca="false">_xlfn.countifs(Eventos!$D:$D,$B109,Eventos!$E:$E,$B104,Eventos!$F:$F,CQ$1)</f>
        <v>#NAME?</v>
      </c>
      <c r="CR109" s="64" t="e">
        <f aca="false">_xlfn.countifs(Eventos!$D:$D,$B109,Eventos!$E:$E,$B104,Eventos!$F:$F,CR$1)</f>
        <v>#NAME?</v>
      </c>
      <c r="CS109" s="64" t="e">
        <f aca="false">_xlfn.countifs(Eventos!$D:$D,$B109,Eventos!$E:$E,$B104,Eventos!$F:$F,CS$1)</f>
        <v>#NAME?</v>
      </c>
      <c r="CT109" s="64" t="e">
        <f aca="false">_xlfn.countifs(Eventos!$D:$D,$B109,Eventos!$E:$E,$B104,Eventos!$F:$F,CT$1)</f>
        <v>#NAME?</v>
      </c>
    </row>
    <row r="110" customFormat="false" ht="15" hidden="false" customHeight="true" outlineLevel="1" collapsed="false">
      <c r="A110" s="43" t="s">
        <v>43</v>
      </c>
      <c r="B110" s="43" t="s">
        <v>44</v>
      </c>
      <c r="C110" s="44" t="e">
        <f aca="false">-_xlfn.countifs(Eventos!$D:$D,$B110,Eventos!$E:$E,$B104,Eventos!$F:$F,C$1)</f>
        <v>#NAME?</v>
      </c>
      <c r="D110" s="44" t="e">
        <f aca="false">-_xlfn.countifs(Eventos!$D:$D,$B110,Eventos!$E:$E,$B104,Eventos!$F:$F,D$1)</f>
        <v>#NAME?</v>
      </c>
      <c r="E110" s="44" t="e">
        <f aca="false">-_xlfn.countifs(Eventos!$D:$D,$B110,Eventos!$E:$E,$B104,Eventos!$F:$F,E$1)</f>
        <v>#NAME?</v>
      </c>
      <c r="F110" s="44" t="e">
        <f aca="false">-_xlfn.countifs(Eventos!$D:$D,$B110,Eventos!$E:$E,$B104,Eventos!$F:$F,F$1)</f>
        <v>#NAME?</v>
      </c>
      <c r="G110" s="44" t="e">
        <f aca="false">-_xlfn.countifs(Eventos!$D:$D,$B110,Eventos!$E:$E,$B104,Eventos!$F:$F,G$1)</f>
        <v>#NAME?</v>
      </c>
      <c r="H110" s="44" t="e">
        <f aca="false">-_xlfn.countifs(Eventos!$D:$D,$B110,Eventos!$E:$E,$B104,Eventos!$F:$F,H$1)</f>
        <v>#NAME?</v>
      </c>
      <c r="I110" s="44" t="e">
        <f aca="false">-_xlfn.countifs(Eventos!$D:$D,$B110,Eventos!$E:$E,$B104,Eventos!$F:$F,I$1)</f>
        <v>#NAME?</v>
      </c>
      <c r="J110" s="44" t="e">
        <f aca="false">-_xlfn.countifs(Eventos!$D:$D,$B110,Eventos!$E:$E,$B104,Eventos!$F:$F,J$1)</f>
        <v>#NAME?</v>
      </c>
      <c r="K110" s="44" t="e">
        <f aca="false">-_xlfn.countifs(Eventos!$D:$D,$B110,Eventos!$E:$E,$B104,Eventos!$F:$F,K$1)</f>
        <v>#NAME?</v>
      </c>
      <c r="L110" s="44" t="e">
        <f aca="false">-_xlfn.countifs(Eventos!$D:$D,$B110,Eventos!$E:$E,$B104,Eventos!$F:$F,L$1)</f>
        <v>#NAME?</v>
      </c>
      <c r="M110" s="44" t="e">
        <f aca="false">-_xlfn.countifs(Eventos!$D:$D,$B110,Eventos!$E:$E,$B104,Eventos!$F:$F,M$1)</f>
        <v>#NAME?</v>
      </c>
      <c r="N110" s="44" t="e">
        <f aca="false">-_xlfn.countifs(Eventos!$D:$D,$B110,Eventos!$E:$E,$B104,Eventos!$F:$F,N$1)</f>
        <v>#NAME?</v>
      </c>
      <c r="O110" s="44" t="e">
        <f aca="false">-_xlfn.countifs(Eventos!$D:$D,$B110,Eventos!$E:$E,$B104,Eventos!$F:$F,O$1)</f>
        <v>#NAME?</v>
      </c>
      <c r="P110" s="44" t="e">
        <f aca="false">-_xlfn.countifs(Eventos!$D:$D,$B110,Eventos!$E:$E,$B104,Eventos!$F:$F,P$1)</f>
        <v>#NAME?</v>
      </c>
      <c r="Q110" s="44" t="e">
        <f aca="false">-_xlfn.countifs(Eventos!$D:$D,$B110,Eventos!$E:$E,$B104,Eventos!$F:$F,Q$1)</f>
        <v>#NAME?</v>
      </c>
      <c r="R110" s="44" t="e">
        <f aca="false">-_xlfn.countifs(Eventos!$D:$D,$B110,Eventos!$E:$E,$B104,Eventos!$F:$F,R$1)</f>
        <v>#NAME?</v>
      </c>
      <c r="S110" s="44" t="e">
        <f aca="false">-_xlfn.countifs(Eventos!$D:$D,$B110,Eventos!$E:$E,$B104,Eventos!$F:$F,S$1)</f>
        <v>#NAME?</v>
      </c>
      <c r="T110" s="44" t="e">
        <f aca="false">-_xlfn.countifs(Eventos!$D:$D,$B110,Eventos!$E:$E,$B104,Eventos!$F:$F,T$1)</f>
        <v>#NAME?</v>
      </c>
      <c r="U110" s="44" t="e">
        <f aca="false">-_xlfn.countifs(Eventos!$D:$D,$B110,Eventos!$E:$E,$B104,Eventos!$F:$F,U$1)</f>
        <v>#NAME?</v>
      </c>
      <c r="V110" s="44" t="e">
        <f aca="false">-_xlfn.countifs(Eventos!$D:$D,$B110,Eventos!$E:$E,$B104,Eventos!$F:$F,V$1)</f>
        <v>#NAME?</v>
      </c>
      <c r="W110" s="44" t="e">
        <f aca="false">-_xlfn.countifs(Eventos!$D:$D,$B110,Eventos!$E:$E,$B104,Eventos!$F:$F,W$1)</f>
        <v>#NAME?</v>
      </c>
      <c r="X110" s="44" t="e">
        <f aca="false">-_xlfn.countifs(Eventos!$D:$D,$B110,Eventos!$E:$E,$B104,Eventos!$F:$F,X$1)</f>
        <v>#NAME?</v>
      </c>
      <c r="Y110" s="44" t="e">
        <f aca="false">-_xlfn.countifs(Eventos!$D:$D,$B110,Eventos!$E:$E,$B104,Eventos!$F:$F,Y$1)</f>
        <v>#NAME?</v>
      </c>
      <c r="Z110" s="44" t="e">
        <f aca="false">-_xlfn.countifs(Eventos!$D:$D,$B110,Eventos!$E:$E,$B104,Eventos!$F:$F,Z$1)</f>
        <v>#NAME?</v>
      </c>
      <c r="AA110" s="44" t="e">
        <f aca="false">-_xlfn.countifs(Eventos!$D:$D,$B110,Eventos!$E:$E,$B104,Eventos!$F:$F,AA$1)</f>
        <v>#NAME?</v>
      </c>
      <c r="AB110" s="44" t="e">
        <f aca="false">-_xlfn.countifs(Eventos!$D:$D,$B110,Eventos!$E:$E,$B104,Eventos!$F:$F,AB$1)</f>
        <v>#NAME?</v>
      </c>
      <c r="AC110" s="44" t="e">
        <f aca="false">-_xlfn.countifs(Eventos!$D:$D,$B110,Eventos!$E:$E,$B104,Eventos!$F:$F,AC$1)</f>
        <v>#NAME?</v>
      </c>
      <c r="AD110" s="44" t="e">
        <f aca="false">-_xlfn.countifs(Eventos!$D:$D,$B110,Eventos!$E:$E,$B104,Eventos!$F:$F,AD$1)</f>
        <v>#NAME?</v>
      </c>
      <c r="AE110" s="44" t="e">
        <f aca="false">-_xlfn.countifs(Eventos!$D:$D,$B110,Eventos!$E:$E,$B104,Eventos!$F:$F,AE$1)</f>
        <v>#NAME?</v>
      </c>
      <c r="AF110" s="44" t="e">
        <f aca="false">-_xlfn.countifs(Eventos!$D:$D,$B110,Eventos!$E:$E,$B104,Eventos!$F:$F,AF$1)</f>
        <v>#NAME?</v>
      </c>
      <c r="AG110" s="44" t="e">
        <f aca="false">-_xlfn.countifs(Eventos!$D:$D,$B110,Eventos!$E:$E,$B104,Eventos!$F:$F,AG$1)</f>
        <v>#NAME?</v>
      </c>
      <c r="AH110" s="44" t="e">
        <f aca="false">-_xlfn.countifs(Eventos!$D:$D,$B110,Eventos!$E:$E,$B104,Eventos!$F:$F,AH$1)</f>
        <v>#NAME?</v>
      </c>
      <c r="AI110" s="44" t="e">
        <f aca="false">-_xlfn.countifs(Eventos!$D:$D,$B110,Eventos!$E:$E,$B104,Eventos!$F:$F,AI$1)</f>
        <v>#NAME?</v>
      </c>
      <c r="AJ110" s="44" t="e">
        <f aca="false">-_xlfn.countifs(Eventos!$D:$D,$B110,Eventos!$E:$E,$B104,Eventos!$F:$F,AJ$1)</f>
        <v>#NAME?</v>
      </c>
      <c r="AK110" s="44" t="e">
        <f aca="false">-_xlfn.countifs(Eventos!$D:$D,$B110,Eventos!$E:$E,$B104,Eventos!$F:$F,AK$1)</f>
        <v>#NAME?</v>
      </c>
      <c r="AL110" s="44" t="e">
        <f aca="false">-_xlfn.countifs(Eventos!$D:$D,$B110,Eventos!$E:$E,$B104,Eventos!$F:$F,AL$1)</f>
        <v>#NAME?</v>
      </c>
      <c r="AM110" s="44" t="e">
        <f aca="false">-_xlfn.countifs(Eventos!$D:$D,$B110,Eventos!$E:$E,$B104,Eventos!$F:$F,AM$1)</f>
        <v>#NAME?</v>
      </c>
      <c r="AN110" s="44" t="e">
        <f aca="false">-_xlfn.countifs(Eventos!$D:$D,$B110,Eventos!$E:$E,$B104,Eventos!$F:$F,AN$1)</f>
        <v>#NAME?</v>
      </c>
      <c r="AO110" s="44" t="e">
        <f aca="false">-_xlfn.countifs(Eventos!$D:$D,$B110,Eventos!$E:$E,$B104,Eventos!$F:$F,AO$1)</f>
        <v>#NAME?</v>
      </c>
      <c r="AP110" s="44" t="e">
        <f aca="false">-_xlfn.countifs(Eventos!$D:$D,$B110,Eventos!$E:$E,$B104,Eventos!$F:$F,AP$1)</f>
        <v>#NAME?</v>
      </c>
      <c r="AQ110" s="44" t="e">
        <f aca="false">-_xlfn.countifs(Eventos!$D:$D,$B110,Eventos!$E:$E,$B104,Eventos!$F:$F,AQ$1)</f>
        <v>#NAME?</v>
      </c>
      <c r="AR110" s="44" t="e">
        <f aca="false">-_xlfn.countifs(Eventos!$D:$D,$B110,Eventos!$E:$E,$B104,Eventos!$F:$F,AR$1)</f>
        <v>#NAME?</v>
      </c>
      <c r="AS110" s="44" t="e">
        <f aca="false">-_xlfn.countifs(Eventos!$D:$D,$B110,Eventos!$E:$E,$B104,Eventos!$F:$F,AS$1)</f>
        <v>#NAME?</v>
      </c>
      <c r="AT110" s="44" t="e">
        <f aca="false">-_xlfn.countifs(Eventos!$D:$D,$B110,Eventos!$E:$E,$B104,Eventos!$F:$F,AT$1)</f>
        <v>#NAME?</v>
      </c>
      <c r="AU110" s="44" t="e">
        <f aca="false">-_xlfn.countifs(Eventos!$D:$D,$B110,Eventos!$E:$E,$B104,Eventos!$F:$F,AU$1)</f>
        <v>#NAME?</v>
      </c>
      <c r="AV110" s="44" t="e">
        <f aca="false">-_xlfn.countifs(Eventos!$D:$D,$B110,Eventos!$E:$E,$B104,Eventos!$F:$F,AV$1)</f>
        <v>#NAME?</v>
      </c>
      <c r="AW110" s="44" t="e">
        <f aca="false">-_xlfn.countifs(Eventos!$D:$D,$B110,Eventos!$E:$E,$B104,Eventos!$F:$F,AW$1)</f>
        <v>#NAME?</v>
      </c>
      <c r="AX110" s="44" t="e">
        <f aca="false">-_xlfn.countifs(Eventos!$D:$D,$B110,Eventos!$E:$E,$B104,Eventos!$F:$F,AX$1)</f>
        <v>#NAME?</v>
      </c>
      <c r="AY110" s="44" t="e">
        <f aca="false">-_xlfn.countifs(Eventos!$D:$D,$B110,Eventos!$E:$E,$B104,Eventos!$F:$F,AY$1)</f>
        <v>#NAME?</v>
      </c>
      <c r="AZ110" s="44" t="e">
        <f aca="false">-_xlfn.countifs(Eventos!$D:$D,$B110,Eventos!$E:$E,$B104,Eventos!$F:$F,AZ$1)</f>
        <v>#NAME?</v>
      </c>
      <c r="BA110" s="44" t="e">
        <f aca="false">-_xlfn.countifs(Eventos!$D:$D,$B110,Eventos!$E:$E,$B104,Eventos!$F:$F,BA$1)</f>
        <v>#NAME?</v>
      </c>
      <c r="BB110" s="44" t="e">
        <f aca="false">-_xlfn.countifs(Eventos!$D:$D,$B110,Eventos!$E:$E,$B104,Eventos!$F:$F,BB$1)</f>
        <v>#NAME?</v>
      </c>
      <c r="BC110" s="44" t="e">
        <f aca="false">-_xlfn.countifs(Eventos!$D:$D,$B110,Eventos!$E:$E,$B104,Eventos!$F:$F,BC$1)</f>
        <v>#NAME?</v>
      </c>
      <c r="BD110" s="44" t="e">
        <f aca="false">-_xlfn.countifs(Eventos!$D:$D,$B110,Eventos!$E:$E,$B104,Eventos!$F:$F,BD$1)</f>
        <v>#NAME?</v>
      </c>
      <c r="BE110" s="44" t="e">
        <f aca="false">-_xlfn.countifs(Eventos!$D:$D,$B110,Eventos!$E:$E,$B104,Eventos!$F:$F,BE$1)</f>
        <v>#NAME?</v>
      </c>
      <c r="BF110" s="44" t="e">
        <f aca="false">-_xlfn.countifs(Eventos!$D:$D,$B110,Eventos!$E:$E,$B104,Eventos!$F:$F,BF$1)</f>
        <v>#NAME?</v>
      </c>
      <c r="BG110" s="44" t="e">
        <f aca="false">-_xlfn.countifs(Eventos!$D:$D,$B110,Eventos!$E:$E,$B104,Eventos!$F:$F,BG$1)</f>
        <v>#NAME?</v>
      </c>
      <c r="BH110" s="44" t="e">
        <f aca="false">-_xlfn.countifs(Eventos!$D:$D,$B110,Eventos!$E:$E,$B104,Eventos!$F:$F,BH$1)</f>
        <v>#NAME?</v>
      </c>
      <c r="BI110" s="44" t="e">
        <f aca="false">-_xlfn.countifs(Eventos!$D:$D,$B110,Eventos!$E:$E,$B104,Eventos!$F:$F,BI$1)</f>
        <v>#NAME?</v>
      </c>
      <c r="BJ110" s="44" t="e">
        <f aca="false">-_xlfn.countifs(Eventos!$D:$D,$B110,Eventos!$E:$E,$B104,Eventos!$F:$F,BJ$1)</f>
        <v>#NAME?</v>
      </c>
      <c r="BK110" s="44" t="e">
        <f aca="false">-_xlfn.countifs(Eventos!$D:$D,$B110,Eventos!$E:$E,$B104,Eventos!$F:$F,BK$1)</f>
        <v>#NAME?</v>
      </c>
      <c r="BL110" s="44" t="e">
        <f aca="false">-_xlfn.countifs(Eventos!$D:$D,$B110,Eventos!$E:$E,$B104,Eventos!$F:$F,BL$1)</f>
        <v>#NAME?</v>
      </c>
      <c r="BM110" s="44" t="e">
        <f aca="false">-_xlfn.countifs(Eventos!$D:$D,$B110,Eventos!$E:$E,$B104,Eventos!$F:$F,BM$1)</f>
        <v>#NAME?</v>
      </c>
      <c r="BN110" s="44" t="e">
        <f aca="false">-_xlfn.countifs(Eventos!$D:$D,$B110,Eventos!$E:$E,$B104,Eventos!$F:$F,BN$1)</f>
        <v>#NAME?</v>
      </c>
      <c r="BO110" s="44" t="e">
        <f aca="false">-_xlfn.countifs(Eventos!$D:$D,$B110,Eventos!$E:$E,$B104,Eventos!$F:$F,BO$1)</f>
        <v>#NAME?</v>
      </c>
      <c r="BP110" s="44" t="e">
        <f aca="false">-_xlfn.countifs(Eventos!$D:$D,$B110,Eventos!$E:$E,$B104,Eventos!$F:$F,BP$1)</f>
        <v>#NAME?</v>
      </c>
      <c r="BQ110" s="44" t="e">
        <f aca="false">-_xlfn.countifs(Eventos!$D:$D,$B110,Eventos!$E:$E,$B104,Eventos!$F:$F,BQ$1)</f>
        <v>#NAME?</v>
      </c>
      <c r="BR110" s="44" t="e">
        <f aca="false">-_xlfn.countifs(Eventos!$D:$D,$B110,Eventos!$E:$E,$B104,Eventos!$F:$F,BR$1)</f>
        <v>#NAME?</v>
      </c>
      <c r="BS110" s="44" t="e">
        <f aca="false">-_xlfn.countifs(Eventos!$D:$D,$B110,Eventos!$E:$E,$B104,Eventos!$F:$F,BS$1)</f>
        <v>#NAME?</v>
      </c>
      <c r="BT110" s="44" t="e">
        <f aca="false">-_xlfn.countifs(Eventos!$D:$D,$B110,Eventos!$E:$E,$B104,Eventos!$F:$F,BT$1)</f>
        <v>#NAME?</v>
      </c>
      <c r="BU110" s="44" t="e">
        <f aca="false">-_xlfn.countifs(Eventos!$D:$D,$B110,Eventos!$E:$E,$B104,Eventos!$F:$F,BU$1)</f>
        <v>#NAME?</v>
      </c>
      <c r="BV110" s="44" t="e">
        <f aca="false">-_xlfn.countifs(Eventos!$D:$D,$B110,Eventos!$E:$E,$B104,Eventos!$F:$F,BV$1)</f>
        <v>#NAME?</v>
      </c>
      <c r="BW110" s="44" t="e">
        <f aca="false">-_xlfn.countifs(Eventos!$D:$D,$B110,Eventos!$E:$E,$B104,Eventos!$F:$F,BW$1)</f>
        <v>#NAME?</v>
      </c>
      <c r="BX110" s="44" t="e">
        <f aca="false">-_xlfn.countifs(Eventos!$D:$D,$B110,Eventos!$E:$E,$B104,Eventos!$F:$F,BX$1)</f>
        <v>#NAME?</v>
      </c>
      <c r="BY110" s="44" t="e">
        <f aca="false">-_xlfn.countifs(Eventos!$D:$D,$B110,Eventos!$E:$E,$B104,Eventos!$F:$F,BY$1)</f>
        <v>#NAME?</v>
      </c>
      <c r="BZ110" s="44" t="e">
        <f aca="false">-_xlfn.countifs(Eventos!$D:$D,$B110,Eventos!$E:$E,$B104,Eventos!$F:$F,BZ$1)</f>
        <v>#NAME?</v>
      </c>
      <c r="CA110" s="44" t="e">
        <f aca="false">-_xlfn.countifs(Eventos!$D:$D,$B110,Eventos!$E:$E,$B104,Eventos!$F:$F,CA$1)</f>
        <v>#NAME?</v>
      </c>
      <c r="CB110" s="44" t="e">
        <f aca="false">-_xlfn.countifs(Eventos!$D:$D,$B110,Eventos!$E:$E,$B104,Eventos!$F:$F,CB$1)</f>
        <v>#NAME?</v>
      </c>
      <c r="CC110" s="44" t="e">
        <f aca="false">-_xlfn.countifs(Eventos!$D:$D,$B110,Eventos!$E:$E,$B104,Eventos!$F:$F,CC$1)</f>
        <v>#NAME?</v>
      </c>
      <c r="CD110" s="44" t="e">
        <f aca="false">-_xlfn.countifs(Eventos!$D:$D,$B110,Eventos!$E:$E,$B104,Eventos!$F:$F,CD$1)</f>
        <v>#NAME?</v>
      </c>
      <c r="CE110" s="44" t="e">
        <f aca="false">-_xlfn.countifs(Eventos!$D:$D,$B110,Eventos!$E:$E,$B104,Eventos!$F:$F,CE$1)</f>
        <v>#NAME?</v>
      </c>
      <c r="CF110" s="44" t="e">
        <f aca="false">-_xlfn.countifs(Eventos!$D:$D,$B110,Eventos!$E:$E,$B104,Eventos!$F:$F,CF$1)</f>
        <v>#NAME?</v>
      </c>
      <c r="CG110" s="44" t="e">
        <f aca="false">-_xlfn.countifs(Eventos!$D:$D,$B110,Eventos!$E:$E,$B104,Eventos!$F:$F,CG$1)</f>
        <v>#NAME?</v>
      </c>
      <c r="CH110" s="44" t="e">
        <f aca="false">-_xlfn.countifs(Eventos!$D:$D,$B110,Eventos!$E:$E,$B104,Eventos!$F:$F,CH$1)</f>
        <v>#NAME?</v>
      </c>
      <c r="CI110" s="44" t="e">
        <f aca="false">-_xlfn.countifs(Eventos!$D:$D,$B110,Eventos!$E:$E,$B104,Eventos!$F:$F,CI$1)</f>
        <v>#NAME?</v>
      </c>
      <c r="CJ110" s="44" t="e">
        <f aca="false">-_xlfn.countifs(Eventos!$D:$D,$B110,Eventos!$E:$E,$B104,Eventos!$F:$F,CJ$1)</f>
        <v>#NAME?</v>
      </c>
      <c r="CK110" s="44" t="e">
        <f aca="false">-_xlfn.countifs(Eventos!$D:$D,$B110,Eventos!$E:$E,$B104,Eventos!$F:$F,CK$1)</f>
        <v>#NAME?</v>
      </c>
      <c r="CL110" s="44" t="e">
        <f aca="false">-_xlfn.countifs(Eventos!$D:$D,$B110,Eventos!$E:$E,$B104,Eventos!$F:$F,CL$1)</f>
        <v>#NAME?</v>
      </c>
      <c r="CM110" s="44" t="e">
        <f aca="false">-_xlfn.countifs(Eventos!$D:$D,$B110,Eventos!$E:$E,$B104,Eventos!$F:$F,CM$1)</f>
        <v>#NAME?</v>
      </c>
      <c r="CN110" s="44" t="e">
        <f aca="false">-_xlfn.countifs(Eventos!$D:$D,$B110,Eventos!$E:$E,$B104,Eventos!$F:$F,CN$1)</f>
        <v>#NAME?</v>
      </c>
      <c r="CO110" s="44" t="e">
        <f aca="false">-_xlfn.countifs(Eventos!$D:$D,$B110,Eventos!$E:$E,$B104,Eventos!$F:$F,CO$1)</f>
        <v>#NAME?</v>
      </c>
      <c r="CP110" s="44" t="e">
        <f aca="false">-_xlfn.countifs(Eventos!$D:$D,$B110,Eventos!$E:$E,$B104,Eventos!$F:$F,CP$1)</f>
        <v>#NAME?</v>
      </c>
      <c r="CQ110" s="44" t="e">
        <f aca="false">-_xlfn.countifs(Eventos!$D:$D,$B110,Eventos!$E:$E,$B104,Eventos!$F:$F,CQ$1)</f>
        <v>#NAME?</v>
      </c>
      <c r="CR110" s="44" t="e">
        <f aca="false">-_xlfn.countifs(Eventos!$D:$D,$B110,Eventos!$E:$E,$B104,Eventos!$F:$F,CR$1)</f>
        <v>#NAME?</v>
      </c>
      <c r="CS110" s="44" t="e">
        <f aca="false">-_xlfn.countifs(Eventos!$D:$D,$B110,Eventos!$E:$E,$B104,Eventos!$F:$F,CS$1)</f>
        <v>#NAME?</v>
      </c>
      <c r="CT110" s="44" t="e">
        <f aca="false">-_xlfn.countifs(Eventos!$D:$D,$B110,Eventos!$E:$E,$B104,Eventos!$F:$F,CT$1)</f>
        <v>#NAME?</v>
      </c>
    </row>
    <row r="111" customFormat="false" ht="15" hidden="false" customHeight="true" outlineLevel="1" collapsed="false">
      <c r="A111" s="63" t="s">
        <v>45</v>
      </c>
      <c r="B111" s="63" t="s">
        <v>46</v>
      </c>
      <c r="C111" s="64" t="e">
        <f aca="false">_xlfn.countifs(Eventos!$D:$D,$B111,Eventos!$E:$E,$B104,Eventos!$F:$F,C$1)</f>
        <v>#NAME?</v>
      </c>
      <c r="D111" s="64" t="e">
        <f aca="false">_xlfn.countifs(Eventos!$D:$D,$B111,Eventos!$E:$E,$B104,Eventos!$F:$F,D$1)</f>
        <v>#NAME?</v>
      </c>
      <c r="E111" s="64" t="e">
        <f aca="false">_xlfn.countifs(Eventos!$D:$D,$B111,Eventos!$E:$E,$B104,Eventos!$F:$F,E$1)</f>
        <v>#NAME?</v>
      </c>
      <c r="F111" s="64" t="e">
        <f aca="false">_xlfn.countifs(Eventos!$D:$D,$B111,Eventos!$E:$E,$B104,Eventos!$F:$F,F$1)</f>
        <v>#NAME?</v>
      </c>
      <c r="G111" s="64" t="e">
        <f aca="false">_xlfn.countifs(Eventos!$D:$D,$B111,Eventos!$E:$E,$B104,Eventos!$F:$F,G$1)</f>
        <v>#NAME?</v>
      </c>
      <c r="H111" s="64" t="e">
        <f aca="false">_xlfn.countifs(Eventos!$D:$D,$B111,Eventos!$E:$E,$B104,Eventos!$F:$F,H$1)</f>
        <v>#NAME?</v>
      </c>
      <c r="I111" s="64" t="e">
        <f aca="false">_xlfn.countifs(Eventos!$D:$D,$B111,Eventos!$E:$E,$B104,Eventos!$F:$F,I$1)</f>
        <v>#NAME?</v>
      </c>
      <c r="J111" s="64" t="e">
        <f aca="false">_xlfn.countifs(Eventos!$D:$D,$B111,Eventos!$E:$E,$B104,Eventos!$F:$F,J$1)</f>
        <v>#NAME?</v>
      </c>
      <c r="K111" s="64" t="e">
        <f aca="false">_xlfn.countifs(Eventos!$D:$D,$B111,Eventos!$E:$E,$B104,Eventos!$F:$F,K$1)</f>
        <v>#NAME?</v>
      </c>
      <c r="L111" s="64" t="e">
        <f aca="false">_xlfn.countifs(Eventos!$D:$D,$B111,Eventos!$E:$E,$B104,Eventos!$F:$F,L$1)</f>
        <v>#NAME?</v>
      </c>
      <c r="M111" s="64" t="e">
        <f aca="false">_xlfn.countifs(Eventos!$D:$D,$B111,Eventos!$E:$E,$B104,Eventos!$F:$F,M$1)</f>
        <v>#NAME?</v>
      </c>
      <c r="N111" s="64" t="e">
        <f aca="false">_xlfn.countifs(Eventos!$D:$D,$B111,Eventos!$E:$E,$B104,Eventos!$F:$F,N$1)</f>
        <v>#NAME?</v>
      </c>
      <c r="O111" s="64" t="e">
        <f aca="false">_xlfn.countifs(Eventos!$D:$D,$B111,Eventos!$E:$E,$B104,Eventos!$F:$F,O$1)</f>
        <v>#NAME?</v>
      </c>
      <c r="P111" s="64" t="e">
        <f aca="false">_xlfn.countifs(Eventos!$D:$D,$B111,Eventos!$E:$E,$B104,Eventos!$F:$F,P$1)</f>
        <v>#NAME?</v>
      </c>
      <c r="Q111" s="64" t="e">
        <f aca="false">_xlfn.countifs(Eventos!$D:$D,$B111,Eventos!$E:$E,$B104,Eventos!$F:$F,Q$1)</f>
        <v>#NAME?</v>
      </c>
      <c r="R111" s="64" t="e">
        <f aca="false">_xlfn.countifs(Eventos!$D:$D,$B111,Eventos!$E:$E,$B104,Eventos!$F:$F,R$1)</f>
        <v>#NAME?</v>
      </c>
      <c r="S111" s="64" t="e">
        <f aca="false">_xlfn.countifs(Eventos!$D:$D,$B111,Eventos!$E:$E,$B104,Eventos!$F:$F,S$1)</f>
        <v>#NAME?</v>
      </c>
      <c r="T111" s="64" t="e">
        <f aca="false">_xlfn.countifs(Eventos!$D:$D,$B111,Eventos!$E:$E,$B104,Eventos!$F:$F,T$1)</f>
        <v>#NAME?</v>
      </c>
      <c r="U111" s="64" t="e">
        <f aca="false">_xlfn.countifs(Eventos!$D:$D,$B111,Eventos!$E:$E,$B104,Eventos!$F:$F,U$1)</f>
        <v>#NAME?</v>
      </c>
      <c r="V111" s="64" t="e">
        <f aca="false">_xlfn.countifs(Eventos!$D:$D,$B111,Eventos!$E:$E,$B104,Eventos!$F:$F,V$1)</f>
        <v>#NAME?</v>
      </c>
      <c r="W111" s="64" t="e">
        <f aca="false">_xlfn.countifs(Eventos!$D:$D,$B111,Eventos!$E:$E,$B104,Eventos!$F:$F,W$1)</f>
        <v>#NAME?</v>
      </c>
      <c r="X111" s="64" t="e">
        <f aca="false">_xlfn.countifs(Eventos!$D:$D,$B111,Eventos!$E:$E,$B104,Eventos!$F:$F,X$1)</f>
        <v>#NAME?</v>
      </c>
      <c r="Y111" s="64" t="e">
        <f aca="false">_xlfn.countifs(Eventos!$D:$D,$B111,Eventos!$E:$E,$B104,Eventos!$F:$F,Y$1)</f>
        <v>#NAME?</v>
      </c>
      <c r="Z111" s="64" t="e">
        <f aca="false">_xlfn.countifs(Eventos!$D:$D,$B111,Eventos!$E:$E,$B104,Eventos!$F:$F,Z$1)</f>
        <v>#NAME?</v>
      </c>
      <c r="AA111" s="64" t="e">
        <f aca="false">_xlfn.countifs(Eventos!$D:$D,$B111,Eventos!$E:$E,$B104,Eventos!$F:$F,AA$1)</f>
        <v>#NAME?</v>
      </c>
      <c r="AB111" s="64" t="e">
        <f aca="false">_xlfn.countifs(Eventos!$D:$D,$B111,Eventos!$E:$E,$B104,Eventos!$F:$F,AB$1)</f>
        <v>#NAME?</v>
      </c>
      <c r="AC111" s="64" t="e">
        <f aca="false">_xlfn.countifs(Eventos!$D:$D,$B111,Eventos!$E:$E,$B104,Eventos!$F:$F,AC$1)</f>
        <v>#NAME?</v>
      </c>
      <c r="AD111" s="64" t="e">
        <f aca="false">_xlfn.countifs(Eventos!$D:$D,$B111,Eventos!$E:$E,$B104,Eventos!$F:$F,AD$1)</f>
        <v>#NAME?</v>
      </c>
      <c r="AE111" s="64" t="e">
        <f aca="false">_xlfn.countifs(Eventos!$D:$D,$B111,Eventos!$E:$E,$B104,Eventos!$F:$F,AE$1)</f>
        <v>#NAME?</v>
      </c>
      <c r="AF111" s="64" t="e">
        <f aca="false">_xlfn.countifs(Eventos!$D:$D,$B111,Eventos!$E:$E,$B104,Eventos!$F:$F,AF$1)</f>
        <v>#NAME?</v>
      </c>
      <c r="AG111" s="64" t="e">
        <f aca="false">_xlfn.countifs(Eventos!$D:$D,$B111,Eventos!$E:$E,$B104,Eventos!$F:$F,AG$1)</f>
        <v>#NAME?</v>
      </c>
      <c r="AH111" s="64" t="e">
        <f aca="false">_xlfn.countifs(Eventos!$D:$D,$B111,Eventos!$E:$E,$B104,Eventos!$F:$F,AH$1)</f>
        <v>#NAME?</v>
      </c>
      <c r="AI111" s="64" t="e">
        <f aca="false">_xlfn.countifs(Eventos!$D:$D,$B111,Eventos!$E:$E,$B104,Eventos!$F:$F,AI$1)</f>
        <v>#NAME?</v>
      </c>
      <c r="AJ111" s="64" t="e">
        <f aca="false">_xlfn.countifs(Eventos!$D:$D,$B111,Eventos!$E:$E,$B104,Eventos!$F:$F,AJ$1)</f>
        <v>#NAME?</v>
      </c>
      <c r="AK111" s="64" t="e">
        <f aca="false">_xlfn.countifs(Eventos!$D:$D,$B111,Eventos!$E:$E,$B104,Eventos!$F:$F,AK$1)</f>
        <v>#NAME?</v>
      </c>
      <c r="AL111" s="64" t="e">
        <f aca="false">_xlfn.countifs(Eventos!$D:$D,$B111,Eventos!$E:$E,$B104,Eventos!$F:$F,AL$1)</f>
        <v>#NAME?</v>
      </c>
      <c r="AM111" s="64" t="e">
        <f aca="false">_xlfn.countifs(Eventos!$D:$D,$B111,Eventos!$E:$E,$B104,Eventos!$F:$F,AM$1)</f>
        <v>#NAME?</v>
      </c>
      <c r="AN111" s="64" t="e">
        <f aca="false">_xlfn.countifs(Eventos!$D:$D,$B111,Eventos!$E:$E,$B104,Eventos!$F:$F,AN$1)</f>
        <v>#NAME?</v>
      </c>
      <c r="AO111" s="64" t="e">
        <f aca="false">_xlfn.countifs(Eventos!$D:$D,$B111,Eventos!$E:$E,$B104,Eventos!$F:$F,AO$1)</f>
        <v>#NAME?</v>
      </c>
      <c r="AP111" s="64" t="e">
        <f aca="false">_xlfn.countifs(Eventos!$D:$D,$B111,Eventos!$E:$E,$B104,Eventos!$F:$F,AP$1)</f>
        <v>#NAME?</v>
      </c>
      <c r="AQ111" s="64" t="e">
        <f aca="false">_xlfn.countifs(Eventos!$D:$D,$B111,Eventos!$E:$E,$B104,Eventos!$F:$F,AQ$1)</f>
        <v>#NAME?</v>
      </c>
      <c r="AR111" s="64" t="e">
        <f aca="false">_xlfn.countifs(Eventos!$D:$D,$B111,Eventos!$E:$E,$B104,Eventos!$F:$F,AR$1)</f>
        <v>#NAME?</v>
      </c>
      <c r="AS111" s="64" t="e">
        <f aca="false">_xlfn.countifs(Eventos!$D:$D,$B111,Eventos!$E:$E,$B104,Eventos!$F:$F,AS$1)</f>
        <v>#NAME?</v>
      </c>
      <c r="AT111" s="64" t="e">
        <f aca="false">_xlfn.countifs(Eventos!$D:$D,$B111,Eventos!$E:$E,$B104,Eventos!$F:$F,AT$1)</f>
        <v>#NAME?</v>
      </c>
      <c r="AU111" s="64" t="e">
        <f aca="false">_xlfn.countifs(Eventos!$D:$D,$B111,Eventos!$E:$E,$B104,Eventos!$F:$F,AU$1)</f>
        <v>#NAME?</v>
      </c>
      <c r="AV111" s="64" t="e">
        <f aca="false">_xlfn.countifs(Eventos!$D:$D,$B111,Eventos!$E:$E,$B104,Eventos!$F:$F,AV$1)</f>
        <v>#NAME?</v>
      </c>
      <c r="AW111" s="64" t="e">
        <f aca="false">_xlfn.countifs(Eventos!$D:$D,$B111,Eventos!$E:$E,$B104,Eventos!$F:$F,AW$1)</f>
        <v>#NAME?</v>
      </c>
      <c r="AX111" s="64" t="e">
        <f aca="false">_xlfn.countifs(Eventos!$D:$D,$B111,Eventos!$E:$E,$B104,Eventos!$F:$F,AX$1)</f>
        <v>#NAME?</v>
      </c>
      <c r="AY111" s="64" t="e">
        <f aca="false">_xlfn.countifs(Eventos!$D:$D,$B111,Eventos!$E:$E,$B104,Eventos!$F:$F,AY$1)</f>
        <v>#NAME?</v>
      </c>
      <c r="AZ111" s="64" t="e">
        <f aca="false">_xlfn.countifs(Eventos!$D:$D,$B111,Eventos!$E:$E,$B104,Eventos!$F:$F,AZ$1)</f>
        <v>#NAME?</v>
      </c>
      <c r="BA111" s="64" t="e">
        <f aca="false">_xlfn.countifs(Eventos!$D:$D,$B111,Eventos!$E:$E,$B104,Eventos!$F:$F,BA$1)</f>
        <v>#NAME?</v>
      </c>
      <c r="BB111" s="64" t="e">
        <f aca="false">_xlfn.countifs(Eventos!$D:$D,$B111,Eventos!$E:$E,$B104,Eventos!$F:$F,BB$1)</f>
        <v>#NAME?</v>
      </c>
      <c r="BC111" s="64" t="e">
        <f aca="false">_xlfn.countifs(Eventos!$D:$D,$B111,Eventos!$E:$E,$B104,Eventos!$F:$F,BC$1)</f>
        <v>#NAME?</v>
      </c>
      <c r="BD111" s="64" t="e">
        <f aca="false">_xlfn.countifs(Eventos!$D:$D,$B111,Eventos!$E:$E,$B104,Eventos!$F:$F,BD$1)</f>
        <v>#NAME?</v>
      </c>
      <c r="BE111" s="64" t="e">
        <f aca="false">_xlfn.countifs(Eventos!$D:$D,$B111,Eventos!$E:$E,$B104,Eventos!$F:$F,BE$1)</f>
        <v>#NAME?</v>
      </c>
      <c r="BF111" s="64" t="e">
        <f aca="false">_xlfn.countifs(Eventos!$D:$D,$B111,Eventos!$E:$E,$B104,Eventos!$F:$F,BF$1)</f>
        <v>#NAME?</v>
      </c>
      <c r="BG111" s="64" t="e">
        <f aca="false">_xlfn.countifs(Eventos!$D:$D,$B111,Eventos!$E:$E,$B104,Eventos!$F:$F,BG$1)</f>
        <v>#NAME?</v>
      </c>
      <c r="BH111" s="64" t="e">
        <f aca="false">_xlfn.countifs(Eventos!$D:$D,$B111,Eventos!$E:$E,$B104,Eventos!$F:$F,BH$1)</f>
        <v>#NAME?</v>
      </c>
      <c r="BI111" s="64" t="e">
        <f aca="false">_xlfn.countifs(Eventos!$D:$D,$B111,Eventos!$E:$E,$B104,Eventos!$F:$F,BI$1)</f>
        <v>#NAME?</v>
      </c>
      <c r="BJ111" s="64" t="e">
        <f aca="false">_xlfn.countifs(Eventos!$D:$D,$B111,Eventos!$E:$E,$B104,Eventos!$F:$F,BJ$1)</f>
        <v>#NAME?</v>
      </c>
      <c r="BK111" s="64" t="e">
        <f aca="false">_xlfn.countifs(Eventos!$D:$D,$B111,Eventos!$E:$E,$B104,Eventos!$F:$F,BK$1)</f>
        <v>#NAME?</v>
      </c>
      <c r="BL111" s="64" t="e">
        <f aca="false">_xlfn.countifs(Eventos!$D:$D,$B111,Eventos!$E:$E,$B104,Eventos!$F:$F,BL$1)</f>
        <v>#NAME?</v>
      </c>
      <c r="BM111" s="64" t="e">
        <f aca="false">_xlfn.countifs(Eventos!$D:$D,$B111,Eventos!$E:$E,$B104,Eventos!$F:$F,BM$1)</f>
        <v>#NAME?</v>
      </c>
      <c r="BN111" s="64" t="e">
        <f aca="false">_xlfn.countifs(Eventos!$D:$D,$B111,Eventos!$E:$E,$B104,Eventos!$F:$F,BN$1)</f>
        <v>#NAME?</v>
      </c>
      <c r="BO111" s="64" t="e">
        <f aca="false">_xlfn.countifs(Eventos!$D:$D,$B111,Eventos!$E:$E,$B104,Eventos!$F:$F,BO$1)</f>
        <v>#NAME?</v>
      </c>
      <c r="BP111" s="64" t="e">
        <f aca="false">_xlfn.countifs(Eventos!$D:$D,$B111,Eventos!$E:$E,$B104,Eventos!$F:$F,BP$1)</f>
        <v>#NAME?</v>
      </c>
      <c r="BQ111" s="64" t="e">
        <f aca="false">_xlfn.countifs(Eventos!$D:$D,$B111,Eventos!$E:$E,$B104,Eventos!$F:$F,BQ$1)</f>
        <v>#NAME?</v>
      </c>
      <c r="BR111" s="64" t="e">
        <f aca="false">_xlfn.countifs(Eventos!$D:$D,$B111,Eventos!$E:$E,$B104,Eventos!$F:$F,BR$1)</f>
        <v>#NAME?</v>
      </c>
      <c r="BS111" s="64" t="e">
        <f aca="false">_xlfn.countifs(Eventos!$D:$D,$B111,Eventos!$E:$E,$B104,Eventos!$F:$F,BS$1)</f>
        <v>#NAME?</v>
      </c>
      <c r="BT111" s="64" t="e">
        <f aca="false">_xlfn.countifs(Eventos!$D:$D,$B111,Eventos!$E:$E,$B104,Eventos!$F:$F,BT$1)</f>
        <v>#NAME?</v>
      </c>
      <c r="BU111" s="64" t="e">
        <f aca="false">_xlfn.countifs(Eventos!$D:$D,$B111,Eventos!$E:$E,$B104,Eventos!$F:$F,BU$1)</f>
        <v>#NAME?</v>
      </c>
      <c r="BV111" s="64" t="e">
        <f aca="false">_xlfn.countifs(Eventos!$D:$D,$B111,Eventos!$E:$E,$B104,Eventos!$F:$F,BV$1)</f>
        <v>#NAME?</v>
      </c>
      <c r="BW111" s="64" t="e">
        <f aca="false">_xlfn.countifs(Eventos!$D:$D,$B111,Eventos!$E:$E,$B104,Eventos!$F:$F,BW$1)</f>
        <v>#NAME?</v>
      </c>
      <c r="BX111" s="64" t="e">
        <f aca="false">_xlfn.countifs(Eventos!$D:$D,$B111,Eventos!$E:$E,$B104,Eventos!$F:$F,BX$1)</f>
        <v>#NAME?</v>
      </c>
      <c r="BY111" s="64" t="e">
        <f aca="false">_xlfn.countifs(Eventos!$D:$D,$B111,Eventos!$E:$E,$B104,Eventos!$F:$F,BY$1)</f>
        <v>#NAME?</v>
      </c>
      <c r="BZ111" s="64" t="e">
        <f aca="false">_xlfn.countifs(Eventos!$D:$D,$B111,Eventos!$E:$E,$B104,Eventos!$F:$F,BZ$1)</f>
        <v>#NAME?</v>
      </c>
      <c r="CA111" s="64" t="e">
        <f aca="false">_xlfn.countifs(Eventos!$D:$D,$B111,Eventos!$E:$E,$B104,Eventos!$F:$F,CA$1)</f>
        <v>#NAME?</v>
      </c>
      <c r="CB111" s="64" t="e">
        <f aca="false">_xlfn.countifs(Eventos!$D:$D,$B111,Eventos!$E:$E,$B104,Eventos!$F:$F,CB$1)</f>
        <v>#NAME?</v>
      </c>
      <c r="CC111" s="64" t="e">
        <f aca="false">_xlfn.countifs(Eventos!$D:$D,$B111,Eventos!$E:$E,$B104,Eventos!$F:$F,CC$1)</f>
        <v>#NAME?</v>
      </c>
      <c r="CD111" s="64" t="e">
        <f aca="false">_xlfn.countifs(Eventos!$D:$D,$B111,Eventos!$E:$E,$B104,Eventos!$F:$F,CD$1)</f>
        <v>#NAME?</v>
      </c>
      <c r="CE111" s="64" t="e">
        <f aca="false">_xlfn.countifs(Eventos!$D:$D,$B111,Eventos!$E:$E,$B104,Eventos!$F:$F,CE$1)</f>
        <v>#NAME?</v>
      </c>
      <c r="CF111" s="64" t="e">
        <f aca="false">_xlfn.countifs(Eventos!$D:$D,$B111,Eventos!$E:$E,$B104,Eventos!$F:$F,CF$1)</f>
        <v>#NAME?</v>
      </c>
      <c r="CG111" s="64" t="e">
        <f aca="false">_xlfn.countifs(Eventos!$D:$D,$B111,Eventos!$E:$E,$B104,Eventos!$F:$F,CG$1)</f>
        <v>#NAME?</v>
      </c>
      <c r="CH111" s="64" t="e">
        <f aca="false">_xlfn.countifs(Eventos!$D:$D,$B111,Eventos!$E:$E,$B104,Eventos!$F:$F,CH$1)</f>
        <v>#NAME?</v>
      </c>
      <c r="CI111" s="64" t="e">
        <f aca="false">_xlfn.countifs(Eventos!$D:$D,$B111,Eventos!$E:$E,$B104,Eventos!$F:$F,CI$1)</f>
        <v>#NAME?</v>
      </c>
      <c r="CJ111" s="64" t="e">
        <f aca="false">_xlfn.countifs(Eventos!$D:$D,$B111,Eventos!$E:$E,$B104,Eventos!$F:$F,CJ$1)</f>
        <v>#NAME?</v>
      </c>
      <c r="CK111" s="64" t="e">
        <f aca="false">_xlfn.countifs(Eventos!$D:$D,$B111,Eventos!$E:$E,$B104,Eventos!$F:$F,CK$1)</f>
        <v>#NAME?</v>
      </c>
      <c r="CL111" s="64" t="e">
        <f aca="false">_xlfn.countifs(Eventos!$D:$D,$B111,Eventos!$E:$E,$B104,Eventos!$F:$F,CL$1)</f>
        <v>#NAME?</v>
      </c>
      <c r="CM111" s="64" t="e">
        <f aca="false">_xlfn.countifs(Eventos!$D:$D,$B111,Eventos!$E:$E,$B104,Eventos!$F:$F,CM$1)</f>
        <v>#NAME?</v>
      </c>
      <c r="CN111" s="64" t="e">
        <f aca="false">_xlfn.countifs(Eventos!$D:$D,$B111,Eventos!$E:$E,$B104,Eventos!$F:$F,CN$1)</f>
        <v>#NAME?</v>
      </c>
      <c r="CO111" s="64" t="e">
        <f aca="false">_xlfn.countifs(Eventos!$D:$D,$B111,Eventos!$E:$E,$B104,Eventos!$F:$F,CO$1)</f>
        <v>#NAME?</v>
      </c>
      <c r="CP111" s="64" t="e">
        <f aca="false">_xlfn.countifs(Eventos!$D:$D,$B111,Eventos!$E:$E,$B104,Eventos!$F:$F,CP$1)</f>
        <v>#NAME?</v>
      </c>
      <c r="CQ111" s="64" t="e">
        <f aca="false">_xlfn.countifs(Eventos!$D:$D,$B111,Eventos!$E:$E,$B104,Eventos!$F:$F,CQ$1)</f>
        <v>#NAME?</v>
      </c>
      <c r="CR111" s="64" t="e">
        <f aca="false">_xlfn.countifs(Eventos!$D:$D,$B111,Eventos!$E:$E,$B104,Eventos!$F:$F,CR$1)</f>
        <v>#NAME?</v>
      </c>
      <c r="CS111" s="64" t="e">
        <f aca="false">_xlfn.countifs(Eventos!$D:$D,$B111,Eventos!$E:$E,$B104,Eventos!$F:$F,CS$1)</f>
        <v>#NAME?</v>
      </c>
      <c r="CT111" s="64" t="e">
        <f aca="false">_xlfn.countifs(Eventos!$D:$D,$B111,Eventos!$E:$E,$B104,Eventos!$F:$F,CT$1)</f>
        <v>#NAME?</v>
      </c>
    </row>
    <row r="112" customFormat="false" ht="15" hidden="false" customHeight="true" outlineLevel="0" collapsed="false">
      <c r="A112" s="45" t="str">
        <f aca="false">"( = ) Total de Clientes "&amp;B104</f>
        <v>( = ) Total de Clientes USD</v>
      </c>
      <c r="B112" s="45" t="s">
        <v>31</v>
      </c>
      <c r="C112" s="46" t="e">
        <f aca="false">SUM(C104,C105,C107,C110)</f>
        <v>#NAME?</v>
      </c>
      <c r="D112" s="46" t="e">
        <f aca="false">SUM(D104,D105,D107,D110)</f>
        <v>#NAME?</v>
      </c>
      <c r="E112" s="46" t="e">
        <f aca="false">SUM(E104,E105,E107,E110)</f>
        <v>#NAME?</v>
      </c>
      <c r="F112" s="46" t="e">
        <f aca="false">SUM(F104,F105,F107,F110)</f>
        <v>#NAME?</v>
      </c>
      <c r="G112" s="46" t="e">
        <f aca="false">SUM(G104,G105,G107,G110)</f>
        <v>#NAME?</v>
      </c>
      <c r="H112" s="46" t="e">
        <f aca="false">SUM(H104,H105,H107,H110)</f>
        <v>#NAME?</v>
      </c>
      <c r="I112" s="46" t="e">
        <f aca="false">SUM(I104,I105,I107,I110)</f>
        <v>#NAME?</v>
      </c>
      <c r="J112" s="46" t="e">
        <f aca="false">SUM(J104,J105,J107,J110)</f>
        <v>#NAME?</v>
      </c>
      <c r="K112" s="46" t="e">
        <f aca="false">SUM(K104,K105,K107,K110)</f>
        <v>#NAME?</v>
      </c>
      <c r="L112" s="46" t="e">
        <f aca="false">SUM(L104,L105,L107,L110)</f>
        <v>#NAME?</v>
      </c>
      <c r="M112" s="46" t="e">
        <f aca="false">SUM(M104,M105,M107,M110)</f>
        <v>#NAME?</v>
      </c>
      <c r="N112" s="46" t="e">
        <f aca="false">SUM(N104,N105,N107,N110)</f>
        <v>#NAME?</v>
      </c>
      <c r="O112" s="46" t="e">
        <f aca="false">SUM(O104,O105,O107,O110)</f>
        <v>#NAME?</v>
      </c>
      <c r="P112" s="46" t="e">
        <f aca="false">SUM(P104,P105,P107,P110)</f>
        <v>#NAME?</v>
      </c>
      <c r="Q112" s="46" t="e">
        <f aca="false">SUM(Q104,Q105,Q107,Q110)</f>
        <v>#NAME?</v>
      </c>
      <c r="R112" s="46" t="e">
        <f aca="false">SUM(R104,R105,R107,R110)</f>
        <v>#NAME?</v>
      </c>
      <c r="S112" s="46" t="e">
        <f aca="false">SUM(S104,S105,S107,S110)</f>
        <v>#NAME?</v>
      </c>
      <c r="T112" s="46" t="e">
        <f aca="false">SUM(T104,T105,T107,T110)</f>
        <v>#NAME?</v>
      </c>
      <c r="U112" s="46" t="e">
        <f aca="false">SUM(U104,U105,U107,U110)</f>
        <v>#NAME?</v>
      </c>
      <c r="V112" s="46" t="e">
        <f aca="false">SUM(V104,V105,V107,V110)</f>
        <v>#NAME?</v>
      </c>
      <c r="W112" s="46" t="e">
        <f aca="false">SUM(W104,W105,W107,W110)</f>
        <v>#NAME?</v>
      </c>
      <c r="X112" s="46" t="e">
        <f aca="false">SUM(X104,X105,X107,X110)</f>
        <v>#NAME?</v>
      </c>
      <c r="Y112" s="46" t="e">
        <f aca="false">SUM(Y104,Y105,Y107,Y110)</f>
        <v>#NAME?</v>
      </c>
      <c r="Z112" s="46" t="e">
        <f aca="false">SUM(Z104,Z105,Z107,Z110)</f>
        <v>#NAME?</v>
      </c>
      <c r="AA112" s="46" t="e">
        <f aca="false">SUM(AA104,AA105,AA107,AA110)</f>
        <v>#NAME?</v>
      </c>
      <c r="AB112" s="46" t="e">
        <f aca="false">SUM(AB104,AB105,AB107,AB110)</f>
        <v>#NAME?</v>
      </c>
      <c r="AC112" s="46" t="e">
        <f aca="false">SUM(AC104,AC105,AC107,AC110)</f>
        <v>#NAME?</v>
      </c>
      <c r="AD112" s="46" t="e">
        <f aca="false">SUM(AD104,AD105,AD107,AD110)</f>
        <v>#NAME?</v>
      </c>
      <c r="AE112" s="46" t="e">
        <f aca="false">SUM(AE104,AE105,AE107,AE110)</f>
        <v>#NAME?</v>
      </c>
      <c r="AF112" s="46" t="e">
        <f aca="false">SUM(AF104,AF105,AF107,AF110)</f>
        <v>#NAME?</v>
      </c>
      <c r="AG112" s="46" t="e">
        <f aca="false">SUM(AG104,AG105,AG107,AG110)</f>
        <v>#NAME?</v>
      </c>
      <c r="AH112" s="46" t="e">
        <f aca="false">SUM(AH104,AH105,AH107,AH110)</f>
        <v>#NAME?</v>
      </c>
      <c r="AI112" s="46" t="e">
        <f aca="false">SUM(AI104,AI105,AI107,AI110)</f>
        <v>#NAME?</v>
      </c>
      <c r="AJ112" s="46" t="e">
        <f aca="false">SUM(AJ104,AJ105,AJ107,AJ110)</f>
        <v>#NAME?</v>
      </c>
      <c r="AK112" s="46" t="e">
        <f aca="false">SUM(AK104,AK105,AK107,AK110)</f>
        <v>#NAME?</v>
      </c>
      <c r="AL112" s="46" t="e">
        <f aca="false">SUM(AL104,AL105,AL107,AL110)</f>
        <v>#NAME?</v>
      </c>
      <c r="AM112" s="46" t="e">
        <f aca="false">SUM(AM104,AM105,AM107,AM110)</f>
        <v>#NAME?</v>
      </c>
      <c r="AN112" s="46" t="e">
        <f aca="false">SUM(AN104,AN105,AN107,AN110)</f>
        <v>#NAME?</v>
      </c>
      <c r="AO112" s="46" t="e">
        <f aca="false">SUM(AO104,AO105,AO107,AO110)</f>
        <v>#NAME?</v>
      </c>
      <c r="AP112" s="46" t="e">
        <f aca="false">SUM(AP104,AP105,AP107,AP110)</f>
        <v>#NAME?</v>
      </c>
      <c r="AQ112" s="46" t="e">
        <f aca="false">SUM(AQ104,AQ105,AQ107,AQ110)</f>
        <v>#NAME?</v>
      </c>
      <c r="AR112" s="46" t="e">
        <f aca="false">SUM(AR104,AR105,AR107,AR110)</f>
        <v>#NAME?</v>
      </c>
      <c r="AS112" s="46" t="e">
        <f aca="false">SUM(AS104,AS105,AS107,AS110)</f>
        <v>#NAME?</v>
      </c>
      <c r="AT112" s="46" t="e">
        <f aca="false">SUM(AT104,AT105,AT107,AT110)</f>
        <v>#NAME?</v>
      </c>
      <c r="AU112" s="46" t="e">
        <f aca="false">SUM(AU104,AU105,AU107,AU110)</f>
        <v>#NAME?</v>
      </c>
      <c r="AV112" s="46" t="e">
        <f aca="false">SUM(AV104,AV105,AV107,AV110)</f>
        <v>#NAME?</v>
      </c>
      <c r="AW112" s="46" t="e">
        <f aca="false">SUM(AW104,AW105,AW107,AW110)</f>
        <v>#NAME?</v>
      </c>
      <c r="AX112" s="46" t="e">
        <f aca="false">SUM(AX104,AX105,AX107,AX110)</f>
        <v>#NAME?</v>
      </c>
      <c r="AY112" s="46" t="e">
        <f aca="false">SUM(AY104,AY105,AY107,AY110)</f>
        <v>#NAME?</v>
      </c>
      <c r="AZ112" s="46" t="e">
        <f aca="false">SUM(AZ104,AZ105,AZ107,AZ110)</f>
        <v>#NAME?</v>
      </c>
      <c r="BA112" s="46" t="e">
        <f aca="false">SUM(BA104,BA105,BA107,BA110)</f>
        <v>#NAME?</v>
      </c>
      <c r="BB112" s="46" t="e">
        <f aca="false">SUM(BB104,BB105,BB107,BB110)</f>
        <v>#NAME?</v>
      </c>
      <c r="BC112" s="46" t="e">
        <f aca="false">SUM(BC104,BC105,BC107,BC110)</f>
        <v>#NAME?</v>
      </c>
      <c r="BD112" s="46" t="e">
        <f aca="false">SUM(BD104,BD105,BD107,BD110)</f>
        <v>#NAME?</v>
      </c>
      <c r="BE112" s="46" t="e">
        <f aca="false">SUM(BE104,BE105,BE107,BE110)</f>
        <v>#NAME?</v>
      </c>
      <c r="BF112" s="46" t="e">
        <f aca="false">SUM(BF104,BF105,BF107,BF110)</f>
        <v>#NAME?</v>
      </c>
      <c r="BG112" s="46" t="e">
        <f aca="false">SUM(BG104,BG105,BG107,BG110)</f>
        <v>#NAME?</v>
      </c>
      <c r="BH112" s="46" t="e">
        <f aca="false">SUM(BH104,BH105,BH107,BH110)</f>
        <v>#NAME?</v>
      </c>
      <c r="BI112" s="46" t="e">
        <f aca="false">SUM(BI104,BI105,BI107,BI110)</f>
        <v>#NAME?</v>
      </c>
      <c r="BJ112" s="46" t="e">
        <f aca="false">SUM(BJ104,BJ105,BJ107,BJ110)</f>
        <v>#NAME?</v>
      </c>
      <c r="BK112" s="46" t="e">
        <f aca="false">SUM(BK104,BK105,BK107,BK110)</f>
        <v>#NAME?</v>
      </c>
      <c r="BL112" s="46" t="e">
        <f aca="false">SUM(BL104,BL105,BL107,BL110)</f>
        <v>#NAME?</v>
      </c>
      <c r="BM112" s="46" t="e">
        <f aca="false">SUM(BM104,BM105,BM107,BM110)</f>
        <v>#NAME?</v>
      </c>
      <c r="BN112" s="46" t="e">
        <f aca="false">SUM(BN104,BN105,BN107,BN110)</f>
        <v>#NAME?</v>
      </c>
      <c r="BO112" s="46" t="e">
        <f aca="false">SUM(BO104,BO105,BO107,BO110)</f>
        <v>#NAME?</v>
      </c>
      <c r="BP112" s="46" t="e">
        <f aca="false">SUM(BP104,BP105,BP107,BP110)</f>
        <v>#NAME?</v>
      </c>
      <c r="BQ112" s="46" t="e">
        <f aca="false">SUM(BQ104,BQ105,BQ107,BQ110)</f>
        <v>#NAME?</v>
      </c>
      <c r="BR112" s="46" t="e">
        <f aca="false">SUM(BR104,BR105,BR107,BR110)</f>
        <v>#NAME?</v>
      </c>
      <c r="BS112" s="46" t="e">
        <f aca="false">SUM(BS104,BS105,BS107,BS110)</f>
        <v>#NAME?</v>
      </c>
      <c r="BT112" s="46" t="e">
        <f aca="false">SUM(BT104,BT105,BT107,BT110)</f>
        <v>#NAME?</v>
      </c>
      <c r="BU112" s="46" t="e">
        <f aca="false">SUM(BU104,BU105,BU107,BU110)</f>
        <v>#NAME?</v>
      </c>
      <c r="BV112" s="46" t="e">
        <f aca="false">SUM(BV104,BV105,BV107,BV110)</f>
        <v>#NAME?</v>
      </c>
      <c r="BW112" s="46" t="e">
        <f aca="false">SUM(BW104,BW105,BW107,BW110)</f>
        <v>#NAME?</v>
      </c>
      <c r="BX112" s="46" t="e">
        <f aca="false">SUM(BX104,BX105,BX107,BX110)</f>
        <v>#NAME?</v>
      </c>
      <c r="BY112" s="46" t="e">
        <f aca="false">SUM(BY104,BY105,BY107,BY110)</f>
        <v>#NAME?</v>
      </c>
      <c r="BZ112" s="46" t="e">
        <f aca="false">SUM(BZ104,BZ105,BZ107,BZ110)</f>
        <v>#NAME?</v>
      </c>
      <c r="CA112" s="46" t="e">
        <f aca="false">SUM(CA104,CA105,CA107,CA110)</f>
        <v>#NAME?</v>
      </c>
      <c r="CB112" s="46" t="e">
        <f aca="false">SUM(CB104,CB105,CB107,CB110)</f>
        <v>#NAME?</v>
      </c>
      <c r="CC112" s="46" t="e">
        <f aca="false">SUM(CC104,CC105,CC107,CC110)</f>
        <v>#NAME?</v>
      </c>
      <c r="CD112" s="46" t="e">
        <f aca="false">SUM(CD104,CD105,CD107,CD110)</f>
        <v>#NAME?</v>
      </c>
      <c r="CE112" s="46" t="e">
        <f aca="false">SUM(CE104,CE105,CE107,CE110)</f>
        <v>#NAME?</v>
      </c>
      <c r="CF112" s="46" t="e">
        <f aca="false">SUM(CF104,CF105,CF107,CF110)</f>
        <v>#NAME?</v>
      </c>
      <c r="CG112" s="46" t="e">
        <f aca="false">SUM(CG104,CG105,CG107,CG110)</f>
        <v>#NAME?</v>
      </c>
      <c r="CH112" s="46" t="e">
        <f aca="false">SUM(CH104,CH105,CH107,CH110)</f>
        <v>#NAME?</v>
      </c>
      <c r="CI112" s="46" t="e">
        <f aca="false">SUM(CI104,CI105,CI107,CI110)</f>
        <v>#NAME?</v>
      </c>
      <c r="CJ112" s="46" t="e">
        <f aca="false">SUM(CJ104,CJ105,CJ107,CJ110)</f>
        <v>#NAME?</v>
      </c>
      <c r="CK112" s="46" t="e">
        <f aca="false">SUM(CK104,CK105,CK107,CK110)</f>
        <v>#NAME?</v>
      </c>
      <c r="CL112" s="46" t="e">
        <f aca="false">SUM(CL104,CL105,CL107,CL110)</f>
        <v>#NAME?</v>
      </c>
      <c r="CM112" s="46" t="e">
        <f aca="false">SUM(CM104,CM105,CM107,CM110)</f>
        <v>#NAME?</v>
      </c>
      <c r="CN112" s="46" t="e">
        <f aca="false">SUM(CN104,CN105,CN107,CN110)</f>
        <v>#NAME?</v>
      </c>
      <c r="CO112" s="46" t="e">
        <f aca="false">SUM(CO104,CO105,CO107,CO110)</f>
        <v>#NAME?</v>
      </c>
      <c r="CP112" s="46" t="e">
        <f aca="false">SUM(CP104,CP105,CP107,CP110)</f>
        <v>#NAME?</v>
      </c>
      <c r="CQ112" s="46" t="e">
        <f aca="false">SUM(CQ104,CQ105,CQ107,CQ110)</f>
        <v>#NAME?</v>
      </c>
      <c r="CR112" s="46" t="e">
        <f aca="false">SUM(CR104,CR105,CR107,CR110)</f>
        <v>#NAME?</v>
      </c>
      <c r="CS112" s="46" t="e">
        <f aca="false">SUM(CS104,CS105,CS107,CS110)</f>
        <v>#NAME?</v>
      </c>
      <c r="CT112" s="46" t="e">
        <f aca="false">SUM(CT104,CT105,CT107,CT110)</f>
        <v>#NAME?</v>
      </c>
    </row>
    <row r="113" customFormat="false" ht="15" hidden="false" customHeight="true" outlineLevel="0" collapsed="false">
      <c r="A113" s="41" t="s">
        <v>48</v>
      </c>
      <c r="B113" s="41" t="s">
        <v>49</v>
      </c>
      <c r="C113" s="42" t="e">
        <f aca="false">C104+C110</f>
        <v>#NAME?</v>
      </c>
      <c r="D113" s="42" t="e">
        <f aca="false">D104+D110</f>
        <v>#NAME?</v>
      </c>
      <c r="E113" s="42" t="e">
        <f aca="false">E104+E110</f>
        <v>#NAME?</v>
      </c>
      <c r="F113" s="42" t="e">
        <f aca="false">F104+F110</f>
        <v>#NAME?</v>
      </c>
      <c r="G113" s="42" t="e">
        <f aca="false">G104+G110</f>
        <v>#NAME?</v>
      </c>
      <c r="H113" s="42" t="e">
        <f aca="false">H104+H110</f>
        <v>#NAME?</v>
      </c>
      <c r="I113" s="42" t="e">
        <f aca="false">I104+I110</f>
        <v>#NAME?</v>
      </c>
      <c r="J113" s="42" t="e">
        <f aca="false">J104+J110</f>
        <v>#NAME?</v>
      </c>
      <c r="K113" s="42" t="e">
        <f aca="false">K104+K110</f>
        <v>#NAME?</v>
      </c>
      <c r="L113" s="42" t="e">
        <f aca="false">L104+L110</f>
        <v>#NAME?</v>
      </c>
      <c r="M113" s="42" t="e">
        <f aca="false">M104+M110</f>
        <v>#NAME?</v>
      </c>
      <c r="N113" s="42" t="e">
        <f aca="false">N104+N110</f>
        <v>#NAME?</v>
      </c>
      <c r="O113" s="42" t="e">
        <f aca="false">O104+O110</f>
        <v>#NAME?</v>
      </c>
      <c r="P113" s="42" t="e">
        <f aca="false">P104+P110</f>
        <v>#NAME?</v>
      </c>
      <c r="Q113" s="42" t="e">
        <f aca="false">Q104+Q110</f>
        <v>#NAME?</v>
      </c>
      <c r="R113" s="42" t="e">
        <f aca="false">R104+R110</f>
        <v>#NAME?</v>
      </c>
      <c r="S113" s="42" t="e">
        <f aca="false">S104+S110</f>
        <v>#NAME?</v>
      </c>
      <c r="T113" s="42" t="e">
        <f aca="false">T104+T110</f>
        <v>#NAME?</v>
      </c>
      <c r="U113" s="42" t="e">
        <f aca="false">U104+U110</f>
        <v>#NAME?</v>
      </c>
      <c r="V113" s="42" t="e">
        <f aca="false">V104+V110</f>
        <v>#NAME?</v>
      </c>
      <c r="W113" s="42" t="e">
        <f aca="false">W104+W110</f>
        <v>#NAME?</v>
      </c>
      <c r="X113" s="42" t="e">
        <f aca="false">X104+X110</f>
        <v>#NAME?</v>
      </c>
      <c r="Y113" s="42" t="e">
        <f aca="false">Y104+Y110</f>
        <v>#NAME?</v>
      </c>
      <c r="Z113" s="42" t="e">
        <f aca="false">Z104+Z110</f>
        <v>#NAME?</v>
      </c>
      <c r="AA113" s="42" t="e">
        <f aca="false">AA104+AA110</f>
        <v>#NAME?</v>
      </c>
      <c r="AB113" s="42" t="e">
        <f aca="false">AB104+AB110</f>
        <v>#NAME?</v>
      </c>
      <c r="AC113" s="42" t="e">
        <f aca="false">AC104+AC110</f>
        <v>#NAME?</v>
      </c>
      <c r="AD113" s="42" t="e">
        <f aca="false">AD104+AD110</f>
        <v>#NAME?</v>
      </c>
      <c r="AE113" s="42" t="e">
        <f aca="false">AE104+AE110</f>
        <v>#NAME?</v>
      </c>
      <c r="AF113" s="42" t="e">
        <f aca="false">AF104+AF110</f>
        <v>#NAME?</v>
      </c>
      <c r="AG113" s="42" t="e">
        <f aca="false">AG104+AG110</f>
        <v>#NAME?</v>
      </c>
      <c r="AH113" s="42" t="e">
        <f aca="false">AH104+AH110</f>
        <v>#NAME?</v>
      </c>
      <c r="AI113" s="42" t="e">
        <f aca="false">AI104+AI110</f>
        <v>#NAME?</v>
      </c>
      <c r="AJ113" s="42" t="e">
        <f aca="false">AJ104+AJ110</f>
        <v>#NAME?</v>
      </c>
      <c r="AK113" s="42" t="e">
        <f aca="false">AK104+AK110</f>
        <v>#NAME?</v>
      </c>
      <c r="AL113" s="42" t="e">
        <f aca="false">AL104+AL110</f>
        <v>#NAME?</v>
      </c>
      <c r="AM113" s="42" t="e">
        <f aca="false">AM104+AM110</f>
        <v>#NAME?</v>
      </c>
      <c r="AN113" s="42" t="e">
        <f aca="false">AN104+AN110</f>
        <v>#NAME?</v>
      </c>
      <c r="AO113" s="42" t="e">
        <f aca="false">AO104+AO110</f>
        <v>#NAME?</v>
      </c>
      <c r="AP113" s="42" t="e">
        <f aca="false">AP104+AP110</f>
        <v>#NAME?</v>
      </c>
      <c r="AQ113" s="42" t="e">
        <f aca="false">AQ104+AQ110</f>
        <v>#NAME?</v>
      </c>
      <c r="AR113" s="42" t="e">
        <f aca="false">AR104+AR110</f>
        <v>#NAME?</v>
      </c>
      <c r="AS113" s="42" t="e">
        <f aca="false">AS104+AS110</f>
        <v>#NAME?</v>
      </c>
      <c r="AT113" s="42" t="e">
        <f aca="false">AT104+AT110</f>
        <v>#NAME?</v>
      </c>
      <c r="AU113" s="42" t="e">
        <f aca="false">AU104+AU110</f>
        <v>#NAME?</v>
      </c>
      <c r="AV113" s="42" t="e">
        <f aca="false">AV104+AV110</f>
        <v>#NAME?</v>
      </c>
      <c r="AW113" s="42" t="e">
        <f aca="false">AW104+AW110</f>
        <v>#NAME?</v>
      </c>
      <c r="AX113" s="42" t="e">
        <f aca="false">AX104+AX110</f>
        <v>#NAME?</v>
      </c>
      <c r="AY113" s="42" t="e">
        <f aca="false">AY104+AY110</f>
        <v>#NAME?</v>
      </c>
      <c r="AZ113" s="42" t="e">
        <f aca="false">AZ104+AZ110</f>
        <v>#NAME?</v>
      </c>
      <c r="BA113" s="42" t="e">
        <f aca="false">BA104+BA110</f>
        <v>#NAME?</v>
      </c>
      <c r="BB113" s="42" t="e">
        <f aca="false">BB104+BB110</f>
        <v>#NAME?</v>
      </c>
      <c r="BC113" s="42" t="e">
        <f aca="false">BC104+BC110</f>
        <v>#NAME?</v>
      </c>
      <c r="BD113" s="42" t="e">
        <f aca="false">BD104+BD110</f>
        <v>#NAME?</v>
      </c>
      <c r="BE113" s="42" t="e">
        <f aca="false">BE104+BE110</f>
        <v>#NAME?</v>
      </c>
      <c r="BF113" s="42" t="e">
        <f aca="false">BF104+BF110</f>
        <v>#NAME?</v>
      </c>
      <c r="BG113" s="42" t="e">
        <f aca="false">BG104+BG110</f>
        <v>#NAME?</v>
      </c>
      <c r="BH113" s="42" t="e">
        <f aca="false">BH104+BH110</f>
        <v>#NAME?</v>
      </c>
      <c r="BI113" s="42" t="e">
        <f aca="false">BI104+BI110</f>
        <v>#NAME?</v>
      </c>
      <c r="BJ113" s="42" t="e">
        <f aca="false">BJ104+BJ110</f>
        <v>#NAME?</v>
      </c>
      <c r="BK113" s="42" t="e">
        <f aca="false">BK104+BK110</f>
        <v>#NAME?</v>
      </c>
      <c r="BL113" s="42" t="e">
        <f aca="false">BL104+BL110</f>
        <v>#NAME?</v>
      </c>
      <c r="BM113" s="42" t="e">
        <f aca="false">BM104+BM110</f>
        <v>#NAME?</v>
      </c>
      <c r="BN113" s="42" t="e">
        <f aca="false">BN104+BN110</f>
        <v>#NAME?</v>
      </c>
      <c r="BO113" s="42" t="e">
        <f aca="false">BO104+BO110</f>
        <v>#NAME?</v>
      </c>
      <c r="BP113" s="42" t="e">
        <f aca="false">BP104+BP110</f>
        <v>#NAME?</v>
      </c>
      <c r="BQ113" s="42" t="e">
        <f aca="false">BQ104+BQ110</f>
        <v>#NAME?</v>
      </c>
      <c r="BR113" s="42" t="e">
        <f aca="false">BR104+BR110</f>
        <v>#NAME?</v>
      </c>
      <c r="BS113" s="42" t="e">
        <f aca="false">BS104+BS110</f>
        <v>#NAME?</v>
      </c>
      <c r="BT113" s="42" t="e">
        <f aca="false">BT104+BT110</f>
        <v>#NAME?</v>
      </c>
      <c r="BU113" s="42" t="e">
        <f aca="false">BU104+BU110</f>
        <v>#NAME?</v>
      </c>
      <c r="BV113" s="42" t="e">
        <f aca="false">BV104+BV110</f>
        <v>#NAME?</v>
      </c>
      <c r="BW113" s="42" t="e">
        <f aca="false">BW104+BW110</f>
        <v>#NAME?</v>
      </c>
      <c r="BX113" s="42" t="e">
        <f aca="false">BX104+BX110</f>
        <v>#NAME?</v>
      </c>
      <c r="BY113" s="42" t="e">
        <f aca="false">BY104+BY110</f>
        <v>#NAME?</v>
      </c>
      <c r="BZ113" s="42" t="e">
        <f aca="false">BZ104+BZ110</f>
        <v>#NAME?</v>
      </c>
      <c r="CA113" s="42" t="e">
        <f aca="false">CA104+CA110</f>
        <v>#NAME?</v>
      </c>
      <c r="CB113" s="42" t="e">
        <f aca="false">CB104+CB110</f>
        <v>#NAME?</v>
      </c>
      <c r="CC113" s="42" t="e">
        <f aca="false">CC104+CC110</f>
        <v>#NAME?</v>
      </c>
      <c r="CD113" s="42" t="e">
        <f aca="false">CD104+CD110</f>
        <v>#NAME?</v>
      </c>
      <c r="CE113" s="42" t="e">
        <f aca="false">CE104+CE110</f>
        <v>#NAME?</v>
      </c>
      <c r="CF113" s="42" t="e">
        <f aca="false">CF104+CF110</f>
        <v>#NAME?</v>
      </c>
      <c r="CG113" s="42" t="e">
        <f aca="false">CG104+CG110</f>
        <v>#NAME?</v>
      </c>
      <c r="CH113" s="42" t="e">
        <f aca="false">CH104+CH110</f>
        <v>#NAME?</v>
      </c>
      <c r="CI113" s="42" t="e">
        <f aca="false">CI104+CI110</f>
        <v>#NAME?</v>
      </c>
      <c r="CJ113" s="42" t="e">
        <f aca="false">CJ104+CJ110</f>
        <v>#NAME?</v>
      </c>
      <c r="CK113" s="42" t="e">
        <f aca="false">CK104+CK110</f>
        <v>#NAME?</v>
      </c>
      <c r="CL113" s="42" t="e">
        <f aca="false">CL104+CL110</f>
        <v>#NAME?</v>
      </c>
      <c r="CM113" s="42" t="e">
        <f aca="false">CM104+CM110</f>
        <v>#NAME?</v>
      </c>
      <c r="CN113" s="42" t="e">
        <f aca="false">CN104+CN110</f>
        <v>#NAME?</v>
      </c>
      <c r="CO113" s="42" t="e">
        <f aca="false">CO104+CO110</f>
        <v>#NAME?</v>
      </c>
      <c r="CP113" s="42" t="e">
        <f aca="false">CP104+CP110</f>
        <v>#NAME?</v>
      </c>
      <c r="CQ113" s="42" t="e">
        <f aca="false">CQ104+CQ110</f>
        <v>#NAME?</v>
      </c>
      <c r="CR113" s="42" t="e">
        <f aca="false">CR104+CR110</f>
        <v>#NAME?</v>
      </c>
      <c r="CS113" s="42" t="e">
        <f aca="false">CS104+CS110</f>
        <v>#NAME?</v>
      </c>
      <c r="CT113" s="42" t="e">
        <f aca="false">CT104+CT110</f>
        <v>#NAME?</v>
      </c>
    </row>
    <row r="114" customFormat="false" ht="15" hidden="false" customHeight="true" outlineLevel="0" collapsed="false">
      <c r="A114" s="47" t="s">
        <v>50</v>
      </c>
      <c r="B114" s="47" t="s">
        <v>31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  <c r="BH114" s="41"/>
      <c r="BI114" s="41"/>
      <c r="BJ114" s="41"/>
      <c r="BK114" s="41"/>
      <c r="BL114" s="41"/>
      <c r="BM114" s="41"/>
      <c r="BN114" s="41"/>
      <c r="BO114" s="41"/>
      <c r="BP114" s="41"/>
      <c r="BQ114" s="41"/>
      <c r="BR114" s="41"/>
      <c r="BS114" s="41"/>
      <c r="BT114" s="41"/>
      <c r="BU114" s="41"/>
      <c r="BV114" s="41"/>
      <c r="BW114" s="41"/>
      <c r="BX114" s="41"/>
      <c r="BY114" s="41"/>
      <c r="BZ114" s="41"/>
      <c r="CA114" s="41"/>
      <c r="CB114" s="41"/>
      <c r="CC114" s="41"/>
      <c r="CD114" s="41"/>
      <c r="CE114" s="41"/>
      <c r="CF114" s="41"/>
      <c r="CG114" s="41"/>
      <c r="CH114" s="41"/>
      <c r="CI114" s="41"/>
      <c r="CJ114" s="41"/>
      <c r="CK114" s="41"/>
      <c r="CL114" s="41"/>
      <c r="CM114" s="41"/>
      <c r="CN114" s="41"/>
      <c r="CO114" s="41"/>
      <c r="CP114" s="41"/>
      <c r="CQ114" s="41"/>
      <c r="CR114" s="41"/>
      <c r="CS114" s="41"/>
      <c r="CT114" s="41"/>
    </row>
    <row r="115" customFormat="false" ht="15" hidden="false" customHeight="true" outlineLevel="1" collapsed="false">
      <c r="A115" s="48" t="s">
        <v>51</v>
      </c>
      <c r="B115" s="65" t="s">
        <v>31</v>
      </c>
      <c r="C115" s="50" t="e">
        <f aca="false">_xlfn.iferror(C112/C104-1,0)</f>
        <v>#NAME?</v>
      </c>
      <c r="D115" s="50" t="e">
        <f aca="false">_xlfn.iferror(D112/D104-1,0)</f>
        <v>#NAME?</v>
      </c>
      <c r="E115" s="50" t="e">
        <f aca="false">_xlfn.iferror(E112/E104-1,0)</f>
        <v>#NAME?</v>
      </c>
      <c r="F115" s="50" t="e">
        <f aca="false">_xlfn.iferror(F112/F104-1,0)</f>
        <v>#NAME?</v>
      </c>
      <c r="G115" s="50" t="e">
        <f aca="false">_xlfn.iferror(G112/G104-1,0)</f>
        <v>#NAME?</v>
      </c>
      <c r="H115" s="50" t="e">
        <f aca="false">_xlfn.iferror(H112/H104-1,0)</f>
        <v>#NAME?</v>
      </c>
      <c r="I115" s="50" t="e">
        <f aca="false">_xlfn.iferror(I112/I104-1,0)</f>
        <v>#NAME?</v>
      </c>
      <c r="J115" s="50" t="e">
        <f aca="false">_xlfn.iferror(J112/J104-1,0)</f>
        <v>#NAME?</v>
      </c>
      <c r="K115" s="50" t="e">
        <f aca="false">_xlfn.iferror(K112/K104-1,0)</f>
        <v>#NAME?</v>
      </c>
      <c r="L115" s="50" t="e">
        <f aca="false">_xlfn.iferror(L112/L104-1,0)</f>
        <v>#NAME?</v>
      </c>
      <c r="M115" s="50" t="e">
        <f aca="false">_xlfn.iferror(M112/M104-1,0)</f>
        <v>#NAME?</v>
      </c>
      <c r="N115" s="50" t="e">
        <f aca="false">_xlfn.iferror(N112/N104-1,0)</f>
        <v>#NAME?</v>
      </c>
      <c r="O115" s="50" t="e">
        <f aca="false">_xlfn.iferror(O112/O104-1,0)</f>
        <v>#NAME?</v>
      </c>
      <c r="P115" s="50" t="e">
        <f aca="false">_xlfn.iferror(P112/P104-1,0)</f>
        <v>#NAME?</v>
      </c>
      <c r="Q115" s="50" t="e">
        <f aca="false">_xlfn.iferror(Q112/Q104-1,0)</f>
        <v>#NAME?</v>
      </c>
      <c r="R115" s="50" t="e">
        <f aca="false">_xlfn.iferror(R112/R104-1,0)</f>
        <v>#NAME?</v>
      </c>
      <c r="S115" s="50" t="e">
        <f aca="false">_xlfn.iferror(S112/S104-1,0)</f>
        <v>#NAME?</v>
      </c>
      <c r="T115" s="50" t="e">
        <f aca="false">_xlfn.iferror(T112/T104-1,0)</f>
        <v>#NAME?</v>
      </c>
      <c r="U115" s="50" t="e">
        <f aca="false">_xlfn.iferror(U112/U104-1,0)</f>
        <v>#NAME?</v>
      </c>
      <c r="V115" s="50" t="e">
        <f aca="false">_xlfn.iferror(V112/V104-1,0)</f>
        <v>#NAME?</v>
      </c>
      <c r="W115" s="50" t="e">
        <f aca="false">_xlfn.iferror(W112/W104-1,0)</f>
        <v>#NAME?</v>
      </c>
      <c r="X115" s="50" t="e">
        <f aca="false">_xlfn.iferror(X112/X104-1,0)</f>
        <v>#NAME?</v>
      </c>
      <c r="Y115" s="50" t="e">
        <f aca="false">_xlfn.iferror(Y112/Y104-1,0)</f>
        <v>#NAME?</v>
      </c>
      <c r="Z115" s="50" t="e">
        <f aca="false">_xlfn.iferror(Z112/Z104-1,0)</f>
        <v>#NAME?</v>
      </c>
      <c r="AA115" s="50" t="e">
        <f aca="false">_xlfn.iferror(AA112/AA104-1,0)</f>
        <v>#NAME?</v>
      </c>
      <c r="AB115" s="50" t="e">
        <f aca="false">_xlfn.iferror(AB112/AB104-1,0)</f>
        <v>#NAME?</v>
      </c>
      <c r="AC115" s="50" t="e">
        <f aca="false">_xlfn.iferror(AC112/AC104-1,0)</f>
        <v>#NAME?</v>
      </c>
      <c r="AD115" s="50" t="e">
        <f aca="false">_xlfn.iferror(AD112/AD104-1,0)</f>
        <v>#NAME?</v>
      </c>
      <c r="AE115" s="50" t="e">
        <f aca="false">_xlfn.iferror(AE112/AE104-1,0)</f>
        <v>#NAME?</v>
      </c>
      <c r="AF115" s="50" t="e">
        <f aca="false">_xlfn.iferror(AF112/AF104-1,0)</f>
        <v>#NAME?</v>
      </c>
      <c r="AG115" s="50" t="e">
        <f aca="false">_xlfn.iferror(AG112/AG104-1,0)</f>
        <v>#NAME?</v>
      </c>
      <c r="AH115" s="50" t="e">
        <f aca="false">_xlfn.iferror(AH112/AH104-1,0)</f>
        <v>#NAME?</v>
      </c>
      <c r="AI115" s="50" t="e">
        <f aca="false">_xlfn.iferror(AI112/AI104-1,0)</f>
        <v>#NAME?</v>
      </c>
      <c r="AJ115" s="50" t="e">
        <f aca="false">_xlfn.iferror(AJ112/AJ104-1,0)</f>
        <v>#NAME?</v>
      </c>
      <c r="AK115" s="50" t="e">
        <f aca="false">_xlfn.iferror(AK112/AK104-1,0)</f>
        <v>#NAME?</v>
      </c>
      <c r="AL115" s="50" t="e">
        <f aca="false">_xlfn.iferror(AL112/AL104-1,0)</f>
        <v>#NAME?</v>
      </c>
      <c r="AM115" s="50" t="e">
        <f aca="false">_xlfn.iferror(AM112/AM104-1,0)</f>
        <v>#NAME?</v>
      </c>
      <c r="AN115" s="50" t="e">
        <f aca="false">_xlfn.iferror(AN112/AN104-1,0)</f>
        <v>#NAME?</v>
      </c>
      <c r="AO115" s="50" t="e">
        <f aca="false">_xlfn.iferror(AO112/AO104-1,0)</f>
        <v>#NAME?</v>
      </c>
      <c r="AP115" s="50" t="e">
        <f aca="false">_xlfn.iferror(AP112/AP104-1,0)</f>
        <v>#NAME?</v>
      </c>
      <c r="AQ115" s="50" t="e">
        <f aca="false">_xlfn.iferror(AQ112/AQ104-1,0)</f>
        <v>#NAME?</v>
      </c>
      <c r="AR115" s="50" t="e">
        <f aca="false">_xlfn.iferror(AR112/AR104-1,0)</f>
        <v>#NAME?</v>
      </c>
      <c r="AS115" s="50" t="e">
        <f aca="false">_xlfn.iferror(AS112/AS104-1,0)</f>
        <v>#NAME?</v>
      </c>
      <c r="AT115" s="50" t="e">
        <f aca="false">_xlfn.iferror(AT112/AT104-1,0)</f>
        <v>#NAME?</v>
      </c>
      <c r="AU115" s="50" t="e">
        <f aca="false">_xlfn.iferror(AU112/AU104-1,0)</f>
        <v>#NAME?</v>
      </c>
      <c r="AV115" s="50" t="e">
        <f aca="false">_xlfn.iferror(AV112/AV104-1,0)</f>
        <v>#NAME?</v>
      </c>
      <c r="AW115" s="50" t="e">
        <f aca="false">_xlfn.iferror(AW112/AW104-1,0)</f>
        <v>#NAME?</v>
      </c>
      <c r="AX115" s="50" t="e">
        <f aca="false">_xlfn.iferror(AX112/AX104-1,0)</f>
        <v>#NAME?</v>
      </c>
      <c r="AY115" s="50" t="e">
        <f aca="false">_xlfn.iferror(AY112/AY104-1,0)</f>
        <v>#NAME?</v>
      </c>
      <c r="AZ115" s="50" t="e">
        <f aca="false">_xlfn.iferror(AZ112/AZ104-1,0)</f>
        <v>#NAME?</v>
      </c>
      <c r="BA115" s="50" t="e">
        <f aca="false">_xlfn.iferror(BA112/AZ112-1,0)</f>
        <v>#NAME?</v>
      </c>
      <c r="BB115" s="50" t="e">
        <f aca="false">_xlfn.iferror(BB112/BA112-1,0)</f>
        <v>#NAME?</v>
      </c>
      <c r="BC115" s="50" t="e">
        <f aca="false">_xlfn.iferror(BC112/BB112-1,0)</f>
        <v>#NAME?</v>
      </c>
      <c r="BD115" s="50" t="e">
        <f aca="false">_xlfn.iferror(BD112/BC112-1,0)</f>
        <v>#NAME?</v>
      </c>
      <c r="BE115" s="50" t="e">
        <f aca="false">_xlfn.iferror(BE112/BD112-1,0)</f>
        <v>#NAME?</v>
      </c>
      <c r="BF115" s="50" t="e">
        <f aca="false">_xlfn.iferror(BF112/BE112-1,0)</f>
        <v>#NAME?</v>
      </c>
      <c r="BG115" s="50" t="e">
        <f aca="false">_xlfn.iferror(BG112/BF112-1,0)</f>
        <v>#NAME?</v>
      </c>
      <c r="BH115" s="50" t="e">
        <f aca="false">_xlfn.iferror(BH112/BG112-1,0)</f>
        <v>#NAME?</v>
      </c>
      <c r="BI115" s="50" t="e">
        <f aca="false">_xlfn.iferror(BI112/BH112-1,0)</f>
        <v>#NAME?</v>
      </c>
      <c r="BJ115" s="50" t="e">
        <f aca="false">_xlfn.iferror(BJ112/BI112-1,0)</f>
        <v>#NAME?</v>
      </c>
      <c r="BK115" s="50" t="e">
        <f aca="false">_xlfn.iferror(BK112/BJ112-1,0)</f>
        <v>#NAME?</v>
      </c>
      <c r="BL115" s="50" t="e">
        <f aca="false">_xlfn.iferror(BL112/BK112-1,0)</f>
        <v>#NAME?</v>
      </c>
      <c r="BM115" s="50" t="e">
        <f aca="false">_xlfn.iferror(BM112/BL112-1,0)</f>
        <v>#NAME?</v>
      </c>
      <c r="BN115" s="50" t="e">
        <f aca="false">_xlfn.iferror(BN112/BM112-1,0)</f>
        <v>#NAME?</v>
      </c>
      <c r="BO115" s="50" t="e">
        <f aca="false">_xlfn.iferror(BO112/BN112-1,0)</f>
        <v>#NAME?</v>
      </c>
      <c r="BP115" s="50" t="e">
        <f aca="false">_xlfn.iferror(BP112/BO112-1,0)</f>
        <v>#NAME?</v>
      </c>
      <c r="BQ115" s="50" t="e">
        <f aca="false">_xlfn.iferror(BQ112/BP112-1,0)</f>
        <v>#NAME?</v>
      </c>
      <c r="BR115" s="50" t="e">
        <f aca="false">_xlfn.iferror(BR112/BQ112-1,0)</f>
        <v>#NAME?</v>
      </c>
      <c r="BS115" s="50" t="e">
        <f aca="false">_xlfn.iferror(BS112/BR112-1,0)</f>
        <v>#NAME?</v>
      </c>
      <c r="BT115" s="50" t="e">
        <f aca="false">_xlfn.iferror(BT112/BS112-1,0)</f>
        <v>#NAME?</v>
      </c>
      <c r="BU115" s="50" t="e">
        <f aca="false">_xlfn.iferror(BU112/BT112-1,0)</f>
        <v>#NAME?</v>
      </c>
      <c r="BV115" s="50" t="e">
        <f aca="false">_xlfn.iferror(BV112/BU112-1,0)</f>
        <v>#NAME?</v>
      </c>
      <c r="BW115" s="50" t="e">
        <f aca="false">_xlfn.iferror(BW112/BV112-1,0)</f>
        <v>#NAME?</v>
      </c>
      <c r="BX115" s="50" t="e">
        <f aca="false">_xlfn.iferror(BX112/BW112-1,0)</f>
        <v>#NAME?</v>
      </c>
      <c r="BY115" s="50" t="e">
        <f aca="false">_xlfn.iferror(BY112/BX112-1,0)</f>
        <v>#NAME?</v>
      </c>
      <c r="BZ115" s="50" t="e">
        <f aca="false">_xlfn.iferror(BZ112/BY112-1,0)</f>
        <v>#NAME?</v>
      </c>
      <c r="CA115" s="50" t="e">
        <f aca="false">_xlfn.iferror(CA112/BZ112-1,0)</f>
        <v>#NAME?</v>
      </c>
      <c r="CB115" s="50" t="e">
        <f aca="false">_xlfn.iferror(CB112/CA112-1,0)</f>
        <v>#NAME?</v>
      </c>
      <c r="CC115" s="50" t="e">
        <f aca="false">_xlfn.iferror(CC112/CB112-1,0)</f>
        <v>#NAME?</v>
      </c>
      <c r="CD115" s="50" t="e">
        <f aca="false">_xlfn.iferror(CD112/CC112-1,0)</f>
        <v>#NAME?</v>
      </c>
      <c r="CE115" s="50" t="e">
        <f aca="false">_xlfn.iferror(CE112/CD112-1,0)</f>
        <v>#NAME?</v>
      </c>
      <c r="CF115" s="50" t="e">
        <f aca="false">_xlfn.iferror(CF112/CE112-1,0)</f>
        <v>#NAME?</v>
      </c>
      <c r="CG115" s="50" t="e">
        <f aca="false">_xlfn.iferror(CG112/CF112-1,0)</f>
        <v>#NAME?</v>
      </c>
      <c r="CH115" s="50" t="e">
        <f aca="false">_xlfn.iferror(CH112/CG112-1,0)</f>
        <v>#NAME?</v>
      </c>
      <c r="CI115" s="50" t="e">
        <f aca="false">_xlfn.iferror(CI112/CH112-1,0)</f>
        <v>#NAME?</v>
      </c>
      <c r="CJ115" s="50" t="e">
        <f aca="false">_xlfn.iferror(CJ112/CI112-1,0)</f>
        <v>#NAME?</v>
      </c>
      <c r="CK115" s="50" t="e">
        <f aca="false">_xlfn.iferror(CK112/CJ112-1,0)</f>
        <v>#NAME?</v>
      </c>
      <c r="CL115" s="50" t="e">
        <f aca="false">_xlfn.iferror(CL112/CK112-1,0)</f>
        <v>#NAME?</v>
      </c>
      <c r="CM115" s="50" t="e">
        <f aca="false">_xlfn.iferror(CM112/CL112-1,0)</f>
        <v>#NAME?</v>
      </c>
      <c r="CN115" s="50" t="e">
        <f aca="false">_xlfn.iferror(CN112/CM112-1,0)</f>
        <v>#NAME?</v>
      </c>
      <c r="CO115" s="50" t="e">
        <f aca="false">_xlfn.iferror(CO112/CN112-1,0)</f>
        <v>#NAME?</v>
      </c>
      <c r="CP115" s="50" t="e">
        <f aca="false">_xlfn.iferror(CP112/CO112-1,0)</f>
        <v>#NAME?</v>
      </c>
      <c r="CQ115" s="50" t="e">
        <f aca="false">_xlfn.iferror(CQ112/CP112-1,0)</f>
        <v>#NAME?</v>
      </c>
      <c r="CR115" s="50" t="e">
        <f aca="false">_xlfn.iferror(CR112/CQ112-1,0)</f>
        <v>#NAME?</v>
      </c>
      <c r="CS115" s="50" t="e">
        <f aca="false">_xlfn.iferror(CS112/CR112-1,0)</f>
        <v>#NAME?</v>
      </c>
      <c r="CT115" s="50" t="e">
        <f aca="false">_xlfn.iferror(CT112/CS112-1,0)</f>
        <v>#NAME?</v>
      </c>
    </row>
    <row r="116" customFormat="false" ht="15" hidden="false" customHeight="true" outlineLevel="1" collapsed="false">
      <c r="A116" s="51" t="s">
        <v>52</v>
      </c>
      <c r="B116" s="66"/>
      <c r="C116" s="53" t="e">
        <f aca="false">_xlfn.iferror(-C110/C104,0)</f>
        <v>#NAME?</v>
      </c>
      <c r="D116" s="53" t="e">
        <f aca="false">_xlfn.iferror(-D110/D104,0)</f>
        <v>#NAME?</v>
      </c>
      <c r="E116" s="53" t="e">
        <f aca="false">_xlfn.iferror(-E110/E104,0)</f>
        <v>#NAME?</v>
      </c>
      <c r="F116" s="53" t="e">
        <f aca="false">_xlfn.iferror(-F110/F104,0)</f>
        <v>#NAME?</v>
      </c>
      <c r="G116" s="53" t="e">
        <f aca="false">_xlfn.iferror(-G110/G104,0)</f>
        <v>#NAME?</v>
      </c>
      <c r="H116" s="53" t="e">
        <f aca="false">_xlfn.iferror(-H110/H104,0)</f>
        <v>#NAME?</v>
      </c>
      <c r="I116" s="53" t="e">
        <f aca="false">_xlfn.iferror(-I110/I104,0)</f>
        <v>#NAME?</v>
      </c>
      <c r="J116" s="53" t="e">
        <f aca="false">_xlfn.iferror(-J110/J104,0)</f>
        <v>#NAME?</v>
      </c>
      <c r="K116" s="53" t="e">
        <f aca="false">_xlfn.iferror(-K110/K104,0)</f>
        <v>#NAME?</v>
      </c>
      <c r="L116" s="53" t="e">
        <f aca="false">_xlfn.iferror(-L110/L104,0)</f>
        <v>#NAME?</v>
      </c>
      <c r="M116" s="53" t="e">
        <f aca="false">_xlfn.iferror(-M110/M104,0)</f>
        <v>#NAME?</v>
      </c>
      <c r="N116" s="53" t="e">
        <f aca="false">_xlfn.iferror(-N110/N104,0)</f>
        <v>#NAME?</v>
      </c>
      <c r="O116" s="53" t="e">
        <f aca="false">_xlfn.iferror(-O110/O104,0)</f>
        <v>#NAME?</v>
      </c>
      <c r="P116" s="53" t="e">
        <f aca="false">_xlfn.iferror(-P110/P104,0)</f>
        <v>#NAME?</v>
      </c>
      <c r="Q116" s="53" t="e">
        <f aca="false">_xlfn.iferror(-Q110/Q104,0)</f>
        <v>#NAME?</v>
      </c>
      <c r="R116" s="53" t="e">
        <f aca="false">_xlfn.iferror(-R110/R104,0)</f>
        <v>#NAME?</v>
      </c>
      <c r="S116" s="53" t="e">
        <f aca="false">_xlfn.iferror(-S110/S104,0)</f>
        <v>#NAME?</v>
      </c>
      <c r="T116" s="53" t="e">
        <f aca="false">_xlfn.iferror(-T110/T104,0)</f>
        <v>#NAME?</v>
      </c>
      <c r="U116" s="53" t="e">
        <f aca="false">_xlfn.iferror(-U110/U104,0)</f>
        <v>#NAME?</v>
      </c>
      <c r="V116" s="53" t="e">
        <f aca="false">_xlfn.iferror(-V110/V104,0)</f>
        <v>#NAME?</v>
      </c>
      <c r="W116" s="53" t="e">
        <f aca="false">_xlfn.iferror(-W110/W104,0)</f>
        <v>#NAME?</v>
      </c>
      <c r="X116" s="53" t="e">
        <f aca="false">_xlfn.iferror(-X110/X104,0)</f>
        <v>#NAME?</v>
      </c>
      <c r="Y116" s="53" t="e">
        <f aca="false">_xlfn.iferror(-Y110/Y104,0)</f>
        <v>#NAME?</v>
      </c>
      <c r="Z116" s="53" t="e">
        <f aca="false">_xlfn.iferror(-Z110/Z104,0)</f>
        <v>#NAME?</v>
      </c>
      <c r="AA116" s="53" t="e">
        <f aca="false">_xlfn.iferror(-AA110/AA104,0)</f>
        <v>#NAME?</v>
      </c>
      <c r="AB116" s="53" t="e">
        <f aca="false">_xlfn.iferror(-AB110/AB104,0)</f>
        <v>#NAME?</v>
      </c>
      <c r="AC116" s="53" t="e">
        <f aca="false">_xlfn.iferror(-AC110/AC104,0)</f>
        <v>#NAME?</v>
      </c>
      <c r="AD116" s="53" t="e">
        <f aca="false">_xlfn.iferror(-AD110/AD104,0)</f>
        <v>#NAME?</v>
      </c>
      <c r="AE116" s="53" t="e">
        <f aca="false">_xlfn.iferror(-AE110/AE104,0)</f>
        <v>#NAME?</v>
      </c>
      <c r="AF116" s="53" t="e">
        <f aca="false">_xlfn.iferror(-AF110/AF104,0)</f>
        <v>#NAME?</v>
      </c>
      <c r="AG116" s="53" t="e">
        <f aca="false">_xlfn.iferror(-AG110/AG104,0)</f>
        <v>#NAME?</v>
      </c>
      <c r="AH116" s="53" t="e">
        <f aca="false">_xlfn.iferror(-AH110/AH104,0)</f>
        <v>#NAME?</v>
      </c>
      <c r="AI116" s="53" t="e">
        <f aca="false">_xlfn.iferror(-AI110/AI104,0)</f>
        <v>#NAME?</v>
      </c>
      <c r="AJ116" s="53" t="e">
        <f aca="false">_xlfn.iferror(-AJ110/AJ104,0)</f>
        <v>#NAME?</v>
      </c>
      <c r="AK116" s="53" t="e">
        <f aca="false">_xlfn.iferror(-AK110/AK104,0)</f>
        <v>#NAME?</v>
      </c>
      <c r="AL116" s="53" t="e">
        <f aca="false">_xlfn.iferror(-AL110/AL104,0)</f>
        <v>#NAME?</v>
      </c>
      <c r="AM116" s="53" t="e">
        <f aca="false">_xlfn.iferror(-AM110/AM104,0)</f>
        <v>#NAME?</v>
      </c>
      <c r="AN116" s="53" t="e">
        <f aca="false">_xlfn.iferror(-AN110/AN104,0)</f>
        <v>#NAME?</v>
      </c>
      <c r="AO116" s="53" t="e">
        <f aca="false">_xlfn.iferror(-AO110/AO104,0)</f>
        <v>#NAME?</v>
      </c>
      <c r="AP116" s="53" t="e">
        <f aca="false">_xlfn.iferror(-AP110/AP104,0)</f>
        <v>#NAME?</v>
      </c>
      <c r="AQ116" s="53" t="e">
        <f aca="false">_xlfn.iferror(-AQ110/AQ104,0)</f>
        <v>#NAME?</v>
      </c>
      <c r="AR116" s="53" t="e">
        <f aca="false">_xlfn.iferror(-AR110/AR104,0)</f>
        <v>#NAME?</v>
      </c>
      <c r="AS116" s="53" t="e">
        <f aca="false">_xlfn.iferror(-AS110/AS104,0)</f>
        <v>#NAME?</v>
      </c>
      <c r="AT116" s="53" t="e">
        <f aca="false">_xlfn.iferror(-AT110/AT104,0)</f>
        <v>#NAME?</v>
      </c>
      <c r="AU116" s="53" t="e">
        <f aca="false">_xlfn.iferror(-AU110/AU104,0)</f>
        <v>#NAME?</v>
      </c>
      <c r="AV116" s="53" t="e">
        <f aca="false">_xlfn.iferror(-AV110/AV104,0)</f>
        <v>#NAME?</v>
      </c>
      <c r="AW116" s="53" t="e">
        <f aca="false">_xlfn.iferror(-AW110/AW104,0)</f>
        <v>#NAME?</v>
      </c>
      <c r="AX116" s="53" t="e">
        <f aca="false">_xlfn.iferror(-AX110/AX104,0)</f>
        <v>#NAME?</v>
      </c>
      <c r="AY116" s="53" t="e">
        <f aca="false">_xlfn.iferror(-AY110/AY104,0)</f>
        <v>#NAME?</v>
      </c>
      <c r="AZ116" s="53" t="e">
        <f aca="false">_xlfn.iferror(-AZ110/AZ104,0)</f>
        <v>#NAME?</v>
      </c>
      <c r="BA116" s="53" t="e">
        <f aca="false">_xlfn.iferror(-BA110/BA104,0)</f>
        <v>#NAME?</v>
      </c>
      <c r="BB116" s="53" t="e">
        <f aca="false">_xlfn.iferror(-BB110/BB104,0)</f>
        <v>#NAME?</v>
      </c>
      <c r="BC116" s="53" t="e">
        <f aca="false">_xlfn.iferror(-BC110/BC104,0)</f>
        <v>#NAME?</v>
      </c>
      <c r="BD116" s="53" t="e">
        <f aca="false">_xlfn.iferror(-BD110/BD104,0)</f>
        <v>#NAME?</v>
      </c>
      <c r="BE116" s="53" t="e">
        <f aca="false">_xlfn.iferror(-BE110/BE104,0)</f>
        <v>#NAME?</v>
      </c>
      <c r="BF116" s="53" t="e">
        <f aca="false">_xlfn.iferror(-BF110/BF104,0)</f>
        <v>#NAME?</v>
      </c>
      <c r="BG116" s="53" t="e">
        <f aca="false">_xlfn.iferror(-BG110/BG104,0)</f>
        <v>#NAME?</v>
      </c>
      <c r="BH116" s="53" t="e">
        <f aca="false">_xlfn.iferror(-BH110/BH104,0)</f>
        <v>#NAME?</v>
      </c>
      <c r="BI116" s="53" t="e">
        <f aca="false">_xlfn.iferror(-BI110/BI104,0)</f>
        <v>#NAME?</v>
      </c>
      <c r="BJ116" s="53" t="e">
        <f aca="false">_xlfn.iferror(-BJ110/BJ104,0)</f>
        <v>#NAME?</v>
      </c>
      <c r="BK116" s="53" t="e">
        <f aca="false">_xlfn.iferror(-BK110/BK104,0)</f>
        <v>#NAME?</v>
      </c>
      <c r="BL116" s="53" t="e">
        <f aca="false">_xlfn.iferror(-BL110/BL104,0)</f>
        <v>#NAME?</v>
      </c>
      <c r="BM116" s="53" t="e">
        <f aca="false">_xlfn.iferror(-BM110/BM104,0)</f>
        <v>#NAME?</v>
      </c>
      <c r="BN116" s="53" t="e">
        <f aca="false">_xlfn.iferror(-BN110/BN104,0)</f>
        <v>#NAME?</v>
      </c>
      <c r="BO116" s="53" t="e">
        <f aca="false">_xlfn.iferror(-BO110/BO104,0)</f>
        <v>#NAME?</v>
      </c>
      <c r="BP116" s="53" t="e">
        <f aca="false">_xlfn.iferror(-BP110/BP104,0)</f>
        <v>#NAME?</v>
      </c>
      <c r="BQ116" s="53" t="e">
        <f aca="false">_xlfn.iferror(-BQ110/BQ104,0)</f>
        <v>#NAME?</v>
      </c>
      <c r="BR116" s="53" t="e">
        <f aca="false">_xlfn.iferror(-BR110/BR104,0)</f>
        <v>#NAME?</v>
      </c>
      <c r="BS116" s="53" t="e">
        <f aca="false">_xlfn.iferror(-BS110/BS104,0)</f>
        <v>#NAME?</v>
      </c>
      <c r="BT116" s="53" t="e">
        <f aca="false">_xlfn.iferror(-BT110/BT104,0)</f>
        <v>#NAME?</v>
      </c>
      <c r="BU116" s="53" t="e">
        <f aca="false">_xlfn.iferror(-BU110/BU104,0)</f>
        <v>#NAME?</v>
      </c>
      <c r="BV116" s="53" t="e">
        <f aca="false">_xlfn.iferror(-BV110/BV104,0)</f>
        <v>#NAME?</v>
      </c>
      <c r="BW116" s="53" t="e">
        <f aca="false">_xlfn.iferror(-BW110/BW104,0)</f>
        <v>#NAME?</v>
      </c>
      <c r="BX116" s="53" t="e">
        <f aca="false">_xlfn.iferror(-BX110/BX104,0)</f>
        <v>#NAME?</v>
      </c>
      <c r="BY116" s="53" t="e">
        <f aca="false">_xlfn.iferror(-BY110/BY104,0)</f>
        <v>#NAME?</v>
      </c>
      <c r="BZ116" s="53" t="e">
        <f aca="false">_xlfn.iferror(-BZ110/BZ104,0)</f>
        <v>#NAME?</v>
      </c>
      <c r="CA116" s="53" t="e">
        <f aca="false">_xlfn.iferror(-CA110/CA104,0)</f>
        <v>#NAME?</v>
      </c>
      <c r="CB116" s="53" t="e">
        <f aca="false">_xlfn.iferror(-CB110/CB104,0)</f>
        <v>#NAME?</v>
      </c>
      <c r="CC116" s="53" t="e">
        <f aca="false">_xlfn.iferror(-CC110/CC104,0)</f>
        <v>#NAME?</v>
      </c>
      <c r="CD116" s="53" t="e">
        <f aca="false">_xlfn.iferror(-CD110/CD104,0)</f>
        <v>#NAME?</v>
      </c>
      <c r="CE116" s="53" t="e">
        <f aca="false">_xlfn.iferror(-CE110/CE104,0)</f>
        <v>#NAME?</v>
      </c>
      <c r="CF116" s="53" t="e">
        <f aca="false">_xlfn.iferror(-CF110/CF104,0)</f>
        <v>#NAME?</v>
      </c>
      <c r="CG116" s="53" t="e">
        <f aca="false">_xlfn.iferror(-CG110/CG104,0)</f>
        <v>#NAME?</v>
      </c>
      <c r="CH116" s="53" t="e">
        <f aca="false">_xlfn.iferror(-CH110/CH104,0)</f>
        <v>#NAME?</v>
      </c>
      <c r="CI116" s="53" t="e">
        <f aca="false">_xlfn.iferror(-CI110/CI104,0)</f>
        <v>#NAME?</v>
      </c>
      <c r="CJ116" s="53" t="e">
        <f aca="false">_xlfn.iferror(-CJ110/CJ104,0)</f>
        <v>#NAME?</v>
      </c>
      <c r="CK116" s="53" t="e">
        <f aca="false">_xlfn.iferror(-CK110/CK104,0)</f>
        <v>#NAME?</v>
      </c>
      <c r="CL116" s="53" t="e">
        <f aca="false">_xlfn.iferror(-CL110/CL104,0)</f>
        <v>#NAME?</v>
      </c>
      <c r="CM116" s="53" t="e">
        <f aca="false">_xlfn.iferror(-CM110/CM104,0)</f>
        <v>#NAME?</v>
      </c>
      <c r="CN116" s="53" t="e">
        <f aca="false">_xlfn.iferror(-CN110/CN104,0)</f>
        <v>#NAME?</v>
      </c>
      <c r="CO116" s="53" t="e">
        <f aca="false">_xlfn.iferror(-CO110/CO104,0)</f>
        <v>#NAME?</v>
      </c>
      <c r="CP116" s="53" t="e">
        <f aca="false">_xlfn.iferror(-CP110/CP104,0)</f>
        <v>#NAME?</v>
      </c>
      <c r="CQ116" s="53" t="e">
        <f aca="false">_xlfn.iferror(-CQ110/CQ104,0)</f>
        <v>#NAME?</v>
      </c>
      <c r="CR116" s="53" t="e">
        <f aca="false">_xlfn.iferror(-CR110/CR104,0)</f>
        <v>#NAME?</v>
      </c>
      <c r="CS116" s="53" t="e">
        <f aca="false">_xlfn.iferror(-CS110/CS104,0)</f>
        <v>#NAME?</v>
      </c>
      <c r="CT116" s="53" t="e">
        <f aca="false">_xlfn.iferror(-CT110/CT104,0)</f>
        <v>#NAME?</v>
      </c>
    </row>
    <row r="117" customFormat="false" ht="15" hidden="false" customHeight="true" outlineLevel="1" collapsed="false">
      <c r="A117" s="51" t="s">
        <v>62</v>
      </c>
      <c r="B117" s="66"/>
      <c r="C117" s="53" t="e">
        <f aca="false">_xlfn.iferror(C106/C104,0)</f>
        <v>#NAME?</v>
      </c>
      <c r="D117" s="53" t="e">
        <f aca="false">_xlfn.iferror(D106/D104,0)</f>
        <v>#NAME?</v>
      </c>
      <c r="E117" s="53" t="e">
        <f aca="false">_xlfn.iferror(E106/E104,0)</f>
        <v>#NAME?</v>
      </c>
      <c r="F117" s="53" t="e">
        <f aca="false">_xlfn.iferror(F106/F104,0)</f>
        <v>#NAME?</v>
      </c>
      <c r="G117" s="53" t="e">
        <f aca="false">_xlfn.iferror(G106/G104,0)</f>
        <v>#NAME?</v>
      </c>
      <c r="H117" s="53" t="e">
        <f aca="false">_xlfn.iferror(H106/H104,0)</f>
        <v>#NAME?</v>
      </c>
      <c r="I117" s="53" t="e">
        <f aca="false">_xlfn.iferror(I106/I104,0)</f>
        <v>#NAME?</v>
      </c>
      <c r="J117" s="53" t="e">
        <f aca="false">_xlfn.iferror(J106/J104,0)</f>
        <v>#NAME?</v>
      </c>
      <c r="K117" s="53" t="e">
        <f aca="false">_xlfn.iferror(K106/K104,0)</f>
        <v>#NAME?</v>
      </c>
      <c r="L117" s="53" t="e">
        <f aca="false">_xlfn.iferror(L106/L104,0)</f>
        <v>#NAME?</v>
      </c>
      <c r="M117" s="53" t="e">
        <f aca="false">_xlfn.iferror(M106/M104,0)</f>
        <v>#NAME?</v>
      </c>
      <c r="N117" s="53" t="e">
        <f aca="false">_xlfn.iferror(N106/N104,0)</f>
        <v>#NAME?</v>
      </c>
      <c r="O117" s="53" t="e">
        <f aca="false">_xlfn.iferror(O106/O104,0)</f>
        <v>#NAME?</v>
      </c>
      <c r="P117" s="53" t="e">
        <f aca="false">_xlfn.iferror(P106/P104,0)</f>
        <v>#NAME?</v>
      </c>
      <c r="Q117" s="53" t="e">
        <f aca="false">_xlfn.iferror(Q106/Q104,0)</f>
        <v>#NAME?</v>
      </c>
      <c r="R117" s="53" t="e">
        <f aca="false">_xlfn.iferror(R106/R104,0)</f>
        <v>#NAME?</v>
      </c>
      <c r="S117" s="53" t="e">
        <f aca="false">_xlfn.iferror(S106/S104,0)</f>
        <v>#NAME?</v>
      </c>
      <c r="T117" s="53" t="e">
        <f aca="false">_xlfn.iferror(T106/T104,0)</f>
        <v>#NAME?</v>
      </c>
      <c r="U117" s="53" t="e">
        <f aca="false">_xlfn.iferror(U106/U104,0)</f>
        <v>#NAME?</v>
      </c>
      <c r="V117" s="53" t="e">
        <f aca="false">_xlfn.iferror(V106/V104,0)</f>
        <v>#NAME?</v>
      </c>
      <c r="W117" s="53" t="e">
        <f aca="false">_xlfn.iferror(W106/W104,0)</f>
        <v>#NAME?</v>
      </c>
      <c r="X117" s="53" t="e">
        <f aca="false">_xlfn.iferror(X106/X104,0)</f>
        <v>#NAME?</v>
      </c>
      <c r="Y117" s="53" t="e">
        <f aca="false">_xlfn.iferror(Y106/Y104,0)</f>
        <v>#NAME?</v>
      </c>
      <c r="Z117" s="53" t="e">
        <f aca="false">_xlfn.iferror(Z106/Z104,0)</f>
        <v>#NAME?</v>
      </c>
      <c r="AA117" s="53" t="e">
        <f aca="false">_xlfn.iferror(AA106/AA104,0)</f>
        <v>#NAME?</v>
      </c>
      <c r="AB117" s="53" t="e">
        <f aca="false">_xlfn.iferror(AB106/AB104,0)</f>
        <v>#NAME?</v>
      </c>
      <c r="AC117" s="53" t="e">
        <f aca="false">_xlfn.iferror(AC106/AC104,0)</f>
        <v>#NAME?</v>
      </c>
      <c r="AD117" s="53" t="e">
        <f aca="false">_xlfn.iferror(AD106/AD104,0)</f>
        <v>#NAME?</v>
      </c>
      <c r="AE117" s="53" t="e">
        <f aca="false">_xlfn.iferror(AE106/AE104,0)</f>
        <v>#NAME?</v>
      </c>
      <c r="AF117" s="53" t="e">
        <f aca="false">_xlfn.iferror(AF106/AF104,0)</f>
        <v>#NAME?</v>
      </c>
      <c r="AG117" s="53" t="e">
        <f aca="false">_xlfn.iferror(AG106/AG104,0)</f>
        <v>#NAME?</v>
      </c>
      <c r="AH117" s="53" t="e">
        <f aca="false">_xlfn.iferror(AH106/AH104,0)</f>
        <v>#NAME?</v>
      </c>
      <c r="AI117" s="53" t="e">
        <f aca="false">_xlfn.iferror(AI106/AI104,0)</f>
        <v>#NAME?</v>
      </c>
      <c r="AJ117" s="53" t="e">
        <f aca="false">_xlfn.iferror(AJ106/AJ104,0)</f>
        <v>#NAME?</v>
      </c>
      <c r="AK117" s="53" t="e">
        <f aca="false">_xlfn.iferror(AK106/AK104,0)</f>
        <v>#NAME?</v>
      </c>
      <c r="AL117" s="53" t="e">
        <f aca="false">_xlfn.iferror(AL106/AL104,0)</f>
        <v>#NAME?</v>
      </c>
      <c r="AM117" s="53" t="e">
        <f aca="false">_xlfn.iferror(AM106/AM104,0)</f>
        <v>#NAME?</v>
      </c>
      <c r="AN117" s="53" t="e">
        <f aca="false">_xlfn.iferror(AN106/AN104,0)</f>
        <v>#NAME?</v>
      </c>
      <c r="AO117" s="53" t="e">
        <f aca="false">_xlfn.iferror(AO106/AO104,0)</f>
        <v>#NAME?</v>
      </c>
      <c r="AP117" s="53" t="e">
        <f aca="false">_xlfn.iferror(AP106/AP104,0)</f>
        <v>#NAME?</v>
      </c>
      <c r="AQ117" s="53" t="e">
        <f aca="false">_xlfn.iferror(AQ106/AQ104,0)</f>
        <v>#NAME?</v>
      </c>
      <c r="AR117" s="53" t="e">
        <f aca="false">_xlfn.iferror(AR106/AR104,0)</f>
        <v>#NAME?</v>
      </c>
      <c r="AS117" s="53" t="e">
        <f aca="false">_xlfn.iferror(AS106/AS104,0)</f>
        <v>#NAME?</v>
      </c>
      <c r="AT117" s="53" t="e">
        <f aca="false">_xlfn.iferror(AT106/AT104,0)</f>
        <v>#NAME?</v>
      </c>
      <c r="AU117" s="53" t="e">
        <f aca="false">_xlfn.iferror(AU106/AU104,0)</f>
        <v>#NAME?</v>
      </c>
      <c r="AV117" s="53" t="e">
        <f aca="false">_xlfn.iferror(AV106/AV104,0)</f>
        <v>#NAME?</v>
      </c>
      <c r="AW117" s="53" t="e">
        <f aca="false">_xlfn.iferror(AW106/AW104,0)</f>
        <v>#NAME?</v>
      </c>
      <c r="AX117" s="53" t="e">
        <f aca="false">_xlfn.iferror(AX106/AX104,0)</f>
        <v>#NAME?</v>
      </c>
      <c r="AY117" s="53" t="e">
        <f aca="false">_xlfn.iferror(AY106/AY104,0)</f>
        <v>#NAME?</v>
      </c>
      <c r="AZ117" s="53" t="e">
        <f aca="false">_xlfn.iferror(AZ106/AZ104,0)</f>
        <v>#NAME?</v>
      </c>
      <c r="BA117" s="53" t="e">
        <f aca="false">_xlfn.iferror(BA106/BA104,0)</f>
        <v>#NAME?</v>
      </c>
      <c r="BB117" s="53" t="e">
        <f aca="false">_xlfn.iferror(BB106/BB104,0)</f>
        <v>#NAME?</v>
      </c>
      <c r="BC117" s="53" t="e">
        <f aca="false">_xlfn.iferror(BC106/BC104,0)</f>
        <v>#NAME?</v>
      </c>
      <c r="BD117" s="53" t="e">
        <f aca="false">_xlfn.iferror(BD106/BD104,0)</f>
        <v>#NAME?</v>
      </c>
      <c r="BE117" s="53" t="e">
        <f aca="false">_xlfn.iferror(BE106/BE104,0)</f>
        <v>#NAME?</v>
      </c>
      <c r="BF117" s="53" t="e">
        <f aca="false">_xlfn.iferror(BF106/BF104,0)</f>
        <v>#NAME?</v>
      </c>
      <c r="BG117" s="53" t="e">
        <f aca="false">_xlfn.iferror(BG106/BG104,0)</f>
        <v>#NAME?</v>
      </c>
      <c r="BH117" s="53" t="e">
        <f aca="false">_xlfn.iferror(BH106/BH104,0)</f>
        <v>#NAME?</v>
      </c>
      <c r="BI117" s="53" t="e">
        <f aca="false">_xlfn.iferror(BI106/BI104,0)</f>
        <v>#NAME?</v>
      </c>
      <c r="BJ117" s="53" t="e">
        <f aca="false">_xlfn.iferror(BJ106/BJ104,0)</f>
        <v>#NAME?</v>
      </c>
      <c r="BK117" s="53" t="e">
        <f aca="false">_xlfn.iferror(BK106/BK104,0)</f>
        <v>#NAME?</v>
      </c>
      <c r="BL117" s="53" t="e">
        <f aca="false">_xlfn.iferror(BL106/BL104,0)</f>
        <v>#NAME?</v>
      </c>
      <c r="BM117" s="53" t="e">
        <f aca="false">_xlfn.iferror(BM106/BM104,0)</f>
        <v>#NAME?</v>
      </c>
      <c r="BN117" s="53" t="e">
        <f aca="false">_xlfn.iferror(BN106/BN104,0)</f>
        <v>#NAME?</v>
      </c>
      <c r="BO117" s="53" t="e">
        <f aca="false">_xlfn.iferror(BO106/BO104,0)</f>
        <v>#NAME?</v>
      </c>
      <c r="BP117" s="53" t="e">
        <f aca="false">_xlfn.iferror(BP106/BP104,0)</f>
        <v>#NAME?</v>
      </c>
      <c r="BQ117" s="53" t="e">
        <f aca="false">_xlfn.iferror(BQ106/BQ104,0)</f>
        <v>#NAME?</v>
      </c>
      <c r="BR117" s="53" t="e">
        <f aca="false">_xlfn.iferror(BR106/BR104,0)</f>
        <v>#NAME?</v>
      </c>
      <c r="BS117" s="53" t="e">
        <f aca="false">_xlfn.iferror(BS106/BS104,0)</f>
        <v>#NAME?</v>
      </c>
      <c r="BT117" s="53" t="e">
        <f aca="false">_xlfn.iferror(BT106/BT104,0)</f>
        <v>#NAME?</v>
      </c>
      <c r="BU117" s="53" t="e">
        <f aca="false">_xlfn.iferror(BU106/BU104,0)</f>
        <v>#NAME?</v>
      </c>
      <c r="BV117" s="53" t="e">
        <f aca="false">_xlfn.iferror(BV106/BV104,0)</f>
        <v>#NAME?</v>
      </c>
      <c r="BW117" s="53" t="e">
        <f aca="false">_xlfn.iferror(BW106/BW104,0)</f>
        <v>#NAME?</v>
      </c>
      <c r="BX117" s="53" t="e">
        <f aca="false">_xlfn.iferror(BX106/BX104,0)</f>
        <v>#NAME?</v>
      </c>
      <c r="BY117" s="53" t="e">
        <f aca="false">_xlfn.iferror(BY106/BY104,0)</f>
        <v>#NAME?</v>
      </c>
      <c r="BZ117" s="53" t="e">
        <f aca="false">_xlfn.iferror(BZ106/BZ104,0)</f>
        <v>#NAME?</v>
      </c>
      <c r="CA117" s="53" t="e">
        <f aca="false">_xlfn.iferror(CA106/CA104,0)</f>
        <v>#NAME?</v>
      </c>
      <c r="CB117" s="53" t="e">
        <f aca="false">_xlfn.iferror(CB106/CB104,0)</f>
        <v>#NAME?</v>
      </c>
      <c r="CC117" s="53" t="e">
        <f aca="false">_xlfn.iferror(CC106/CC104,0)</f>
        <v>#NAME?</v>
      </c>
      <c r="CD117" s="53" t="e">
        <f aca="false">_xlfn.iferror(CD106/CD104,0)</f>
        <v>#NAME?</v>
      </c>
      <c r="CE117" s="53" t="e">
        <f aca="false">_xlfn.iferror(CE106/CE104,0)</f>
        <v>#NAME?</v>
      </c>
      <c r="CF117" s="53" t="e">
        <f aca="false">_xlfn.iferror(CF106/CF104,0)</f>
        <v>#NAME?</v>
      </c>
      <c r="CG117" s="53" t="e">
        <f aca="false">_xlfn.iferror(CG106/CG104,0)</f>
        <v>#NAME?</v>
      </c>
      <c r="CH117" s="53" t="e">
        <f aca="false">_xlfn.iferror(CH106/CH104,0)</f>
        <v>#NAME?</v>
      </c>
      <c r="CI117" s="53" t="e">
        <f aca="false">_xlfn.iferror(CI106/CI104,0)</f>
        <v>#NAME?</v>
      </c>
      <c r="CJ117" s="53" t="e">
        <f aca="false">_xlfn.iferror(CJ106/CJ104,0)</f>
        <v>#NAME?</v>
      </c>
      <c r="CK117" s="53" t="e">
        <f aca="false">_xlfn.iferror(CK106/CK104,0)</f>
        <v>#NAME?</v>
      </c>
      <c r="CL117" s="53" t="e">
        <f aca="false">_xlfn.iferror(CL106/CL104,0)</f>
        <v>#NAME?</v>
      </c>
      <c r="CM117" s="53" t="e">
        <f aca="false">_xlfn.iferror(CM106/CM104,0)</f>
        <v>#NAME?</v>
      </c>
      <c r="CN117" s="53" t="e">
        <f aca="false">_xlfn.iferror(CN106/CN104,0)</f>
        <v>#NAME?</v>
      </c>
      <c r="CO117" s="53" t="e">
        <f aca="false">_xlfn.iferror(CO106/CO104,0)</f>
        <v>#NAME?</v>
      </c>
      <c r="CP117" s="53" t="e">
        <f aca="false">_xlfn.iferror(CP106/CP104,0)</f>
        <v>#NAME?</v>
      </c>
      <c r="CQ117" s="53" t="e">
        <f aca="false">_xlfn.iferror(CQ106/CQ104,0)</f>
        <v>#NAME?</v>
      </c>
      <c r="CR117" s="53" t="e">
        <f aca="false">_xlfn.iferror(CR106/CR104,0)</f>
        <v>#NAME?</v>
      </c>
      <c r="CS117" s="53" t="e">
        <f aca="false">_xlfn.iferror(CS106/CS104,0)</f>
        <v>#NAME?</v>
      </c>
      <c r="CT117" s="53" t="e">
        <f aca="false">_xlfn.iferror(CT106/CT104,0)</f>
        <v>#NAME?</v>
      </c>
    </row>
    <row r="118" customFormat="false" ht="15" hidden="false" customHeight="true" outlineLevel="1" collapsed="false">
      <c r="A118" s="51" t="s">
        <v>63</v>
      </c>
      <c r="B118" s="52"/>
      <c r="C118" s="53" t="e">
        <f aca="false">_xlfn.iferror(C111/C104,0)</f>
        <v>#NAME?</v>
      </c>
      <c r="D118" s="53" t="e">
        <f aca="false">_xlfn.iferror(D111/D104,0)</f>
        <v>#NAME?</v>
      </c>
      <c r="E118" s="53" t="e">
        <f aca="false">_xlfn.iferror(E111/E104,0)</f>
        <v>#NAME?</v>
      </c>
      <c r="F118" s="53" t="e">
        <f aca="false">_xlfn.iferror(F111/F104,0)</f>
        <v>#NAME?</v>
      </c>
      <c r="G118" s="53" t="e">
        <f aca="false">_xlfn.iferror(G111/G104,0)</f>
        <v>#NAME?</v>
      </c>
      <c r="H118" s="53" t="e">
        <f aca="false">_xlfn.iferror(H111/H104,0)</f>
        <v>#NAME?</v>
      </c>
      <c r="I118" s="53" t="e">
        <f aca="false">_xlfn.iferror(I111/I104,0)</f>
        <v>#NAME?</v>
      </c>
      <c r="J118" s="53" t="e">
        <f aca="false">_xlfn.iferror(J111/J104,0)</f>
        <v>#NAME?</v>
      </c>
      <c r="K118" s="53" t="e">
        <f aca="false">_xlfn.iferror(K111/K104,0)</f>
        <v>#NAME?</v>
      </c>
      <c r="L118" s="53" t="e">
        <f aca="false">_xlfn.iferror(L111/L104,0)</f>
        <v>#NAME?</v>
      </c>
      <c r="M118" s="53" t="e">
        <f aca="false">_xlfn.iferror(M111/M104,0)</f>
        <v>#NAME?</v>
      </c>
      <c r="N118" s="53" t="e">
        <f aca="false">_xlfn.iferror(N111/N104,0)</f>
        <v>#NAME?</v>
      </c>
      <c r="O118" s="53" t="e">
        <f aca="false">_xlfn.iferror(O111/O104,0)</f>
        <v>#NAME?</v>
      </c>
      <c r="P118" s="53" t="e">
        <f aca="false">_xlfn.iferror(P111/P104,0)</f>
        <v>#NAME?</v>
      </c>
      <c r="Q118" s="53" t="e">
        <f aca="false">_xlfn.iferror(Q111/Q104,0)</f>
        <v>#NAME?</v>
      </c>
      <c r="R118" s="53" t="e">
        <f aca="false">_xlfn.iferror(R111/R104,0)</f>
        <v>#NAME?</v>
      </c>
      <c r="S118" s="53" t="e">
        <f aca="false">_xlfn.iferror(S111/S104,0)</f>
        <v>#NAME?</v>
      </c>
      <c r="T118" s="53" t="e">
        <f aca="false">_xlfn.iferror(T111/T104,0)</f>
        <v>#NAME?</v>
      </c>
      <c r="U118" s="53" t="e">
        <f aca="false">_xlfn.iferror(U111/U104,0)</f>
        <v>#NAME?</v>
      </c>
      <c r="V118" s="53" t="e">
        <f aca="false">_xlfn.iferror(V111/V104,0)</f>
        <v>#NAME?</v>
      </c>
      <c r="W118" s="53" t="e">
        <f aca="false">_xlfn.iferror(W111/W104,0)</f>
        <v>#NAME?</v>
      </c>
      <c r="X118" s="53" t="e">
        <f aca="false">_xlfn.iferror(X111/X104,0)</f>
        <v>#NAME?</v>
      </c>
      <c r="Y118" s="53" t="e">
        <f aca="false">_xlfn.iferror(Y111/Y104,0)</f>
        <v>#NAME?</v>
      </c>
      <c r="Z118" s="53" t="e">
        <f aca="false">_xlfn.iferror(Z111/Z104,0)</f>
        <v>#NAME?</v>
      </c>
      <c r="AA118" s="53" t="e">
        <f aca="false">_xlfn.iferror(AA111/AA104,0)</f>
        <v>#NAME?</v>
      </c>
      <c r="AB118" s="53" t="e">
        <f aca="false">_xlfn.iferror(AB111/AB104,0)</f>
        <v>#NAME?</v>
      </c>
      <c r="AC118" s="53" t="e">
        <f aca="false">_xlfn.iferror(AC111/AC104,0)</f>
        <v>#NAME?</v>
      </c>
      <c r="AD118" s="53" t="e">
        <f aca="false">_xlfn.iferror(AD111/AD104,0)</f>
        <v>#NAME?</v>
      </c>
      <c r="AE118" s="53" t="e">
        <f aca="false">_xlfn.iferror(AE111/AE104,0)</f>
        <v>#NAME?</v>
      </c>
      <c r="AF118" s="53" t="e">
        <f aca="false">_xlfn.iferror(AF111/AF104,0)</f>
        <v>#NAME?</v>
      </c>
      <c r="AG118" s="53" t="e">
        <f aca="false">_xlfn.iferror(AG111/AG104,0)</f>
        <v>#NAME?</v>
      </c>
      <c r="AH118" s="53" t="e">
        <f aca="false">_xlfn.iferror(AH111/AH104,0)</f>
        <v>#NAME?</v>
      </c>
      <c r="AI118" s="53" t="e">
        <f aca="false">_xlfn.iferror(AI111/AI104,0)</f>
        <v>#NAME?</v>
      </c>
      <c r="AJ118" s="53" t="e">
        <f aca="false">_xlfn.iferror(AJ111/AJ104,0)</f>
        <v>#NAME?</v>
      </c>
      <c r="AK118" s="53" t="e">
        <f aca="false">_xlfn.iferror(AK111/AK104,0)</f>
        <v>#NAME?</v>
      </c>
      <c r="AL118" s="53" t="e">
        <f aca="false">_xlfn.iferror(AL111/AL104,0)</f>
        <v>#NAME?</v>
      </c>
      <c r="AM118" s="53" t="e">
        <f aca="false">_xlfn.iferror(AM111/AM104,0)</f>
        <v>#NAME?</v>
      </c>
      <c r="AN118" s="53" t="e">
        <f aca="false">_xlfn.iferror(AN111/AN104,0)</f>
        <v>#NAME?</v>
      </c>
      <c r="AO118" s="53" t="e">
        <f aca="false">_xlfn.iferror(AO111/AO104,0)</f>
        <v>#NAME?</v>
      </c>
      <c r="AP118" s="53" t="e">
        <f aca="false">_xlfn.iferror(AP111/AP104,0)</f>
        <v>#NAME?</v>
      </c>
      <c r="AQ118" s="53" t="e">
        <f aca="false">_xlfn.iferror(AQ111/AQ104,0)</f>
        <v>#NAME?</v>
      </c>
      <c r="AR118" s="53" t="e">
        <f aca="false">_xlfn.iferror(AR111/AR104,0)</f>
        <v>#NAME?</v>
      </c>
      <c r="AS118" s="53" t="e">
        <f aca="false">_xlfn.iferror(AS111/AS104,0)</f>
        <v>#NAME?</v>
      </c>
      <c r="AT118" s="53" t="e">
        <f aca="false">_xlfn.iferror(AT111/AT104,0)</f>
        <v>#NAME?</v>
      </c>
      <c r="AU118" s="53" t="e">
        <f aca="false">_xlfn.iferror(AU111/AU104,0)</f>
        <v>#NAME?</v>
      </c>
      <c r="AV118" s="53" t="e">
        <f aca="false">_xlfn.iferror(AV111/AV104,0)</f>
        <v>#NAME?</v>
      </c>
      <c r="AW118" s="53" t="e">
        <f aca="false">_xlfn.iferror(AW111/AW104,0)</f>
        <v>#NAME?</v>
      </c>
      <c r="AX118" s="53" t="e">
        <f aca="false">_xlfn.iferror(AX111/AX104,0)</f>
        <v>#NAME?</v>
      </c>
      <c r="AY118" s="53" t="e">
        <f aca="false">_xlfn.iferror(AY111/AY104,0)</f>
        <v>#NAME?</v>
      </c>
      <c r="AZ118" s="53" t="e">
        <f aca="false">_xlfn.iferror(AZ111/AZ104,0)</f>
        <v>#NAME?</v>
      </c>
      <c r="BA118" s="53" t="e">
        <f aca="false">_xlfn.iferror(BA111/BA104,0)</f>
        <v>#NAME?</v>
      </c>
      <c r="BB118" s="53" t="e">
        <f aca="false">_xlfn.iferror(BB111/BB104,0)</f>
        <v>#NAME?</v>
      </c>
      <c r="BC118" s="53" t="e">
        <f aca="false">_xlfn.iferror(BC111/BC104,0)</f>
        <v>#NAME?</v>
      </c>
      <c r="BD118" s="53" t="e">
        <f aca="false">_xlfn.iferror(BD111/BD104,0)</f>
        <v>#NAME?</v>
      </c>
      <c r="BE118" s="53" t="e">
        <f aca="false">_xlfn.iferror(BE111/BE104,0)</f>
        <v>#NAME?</v>
      </c>
      <c r="BF118" s="53" t="e">
        <f aca="false">_xlfn.iferror(BF111/BF104,0)</f>
        <v>#NAME?</v>
      </c>
      <c r="BG118" s="53" t="e">
        <f aca="false">_xlfn.iferror(BG111/BG104,0)</f>
        <v>#NAME?</v>
      </c>
      <c r="BH118" s="53" t="e">
        <f aca="false">_xlfn.iferror(BH111/BH104,0)</f>
        <v>#NAME?</v>
      </c>
      <c r="BI118" s="53" t="e">
        <f aca="false">_xlfn.iferror(BI111/BI104,0)</f>
        <v>#NAME?</v>
      </c>
      <c r="BJ118" s="53" t="e">
        <f aca="false">_xlfn.iferror(BJ111/BJ104,0)</f>
        <v>#NAME?</v>
      </c>
      <c r="BK118" s="53" t="e">
        <f aca="false">_xlfn.iferror(BK111/BK104,0)</f>
        <v>#NAME?</v>
      </c>
      <c r="BL118" s="53" t="e">
        <f aca="false">_xlfn.iferror(BL111/BL104,0)</f>
        <v>#NAME?</v>
      </c>
      <c r="BM118" s="53" t="e">
        <f aca="false">_xlfn.iferror(BM111/BM104,0)</f>
        <v>#NAME?</v>
      </c>
      <c r="BN118" s="53" t="e">
        <f aca="false">_xlfn.iferror(BN111/BN104,0)</f>
        <v>#NAME?</v>
      </c>
      <c r="BO118" s="53" t="e">
        <f aca="false">_xlfn.iferror(BO111/BO104,0)</f>
        <v>#NAME?</v>
      </c>
      <c r="BP118" s="53" t="e">
        <f aca="false">_xlfn.iferror(BP111/BP104,0)</f>
        <v>#NAME?</v>
      </c>
      <c r="BQ118" s="53" t="e">
        <f aca="false">_xlfn.iferror(BQ111/BQ104,0)</f>
        <v>#NAME?</v>
      </c>
      <c r="BR118" s="53" t="e">
        <f aca="false">_xlfn.iferror(BR111/BR104,0)</f>
        <v>#NAME?</v>
      </c>
      <c r="BS118" s="53" t="e">
        <f aca="false">_xlfn.iferror(BS111/BS104,0)</f>
        <v>#NAME?</v>
      </c>
      <c r="BT118" s="53" t="e">
        <f aca="false">_xlfn.iferror(BT111/BT104,0)</f>
        <v>#NAME?</v>
      </c>
      <c r="BU118" s="53" t="e">
        <f aca="false">_xlfn.iferror(BU111/BU104,0)</f>
        <v>#NAME?</v>
      </c>
      <c r="BV118" s="53" t="e">
        <f aca="false">_xlfn.iferror(BV111/BV104,0)</f>
        <v>#NAME?</v>
      </c>
      <c r="BW118" s="53" t="e">
        <f aca="false">_xlfn.iferror(BW111/BW104,0)</f>
        <v>#NAME?</v>
      </c>
      <c r="BX118" s="53" t="e">
        <f aca="false">_xlfn.iferror(BX111/BX104,0)</f>
        <v>#NAME?</v>
      </c>
      <c r="BY118" s="53" t="e">
        <f aca="false">_xlfn.iferror(BY111/BY104,0)</f>
        <v>#NAME?</v>
      </c>
      <c r="BZ118" s="53" t="e">
        <f aca="false">_xlfn.iferror(BZ111/BZ104,0)</f>
        <v>#NAME?</v>
      </c>
      <c r="CA118" s="53" t="e">
        <f aca="false">_xlfn.iferror(CA111/CA104,0)</f>
        <v>#NAME?</v>
      </c>
      <c r="CB118" s="53" t="e">
        <f aca="false">_xlfn.iferror(CB111/CB104,0)</f>
        <v>#NAME?</v>
      </c>
      <c r="CC118" s="53" t="e">
        <f aca="false">_xlfn.iferror(CC111/CC104,0)</f>
        <v>#NAME?</v>
      </c>
      <c r="CD118" s="53" t="e">
        <f aca="false">_xlfn.iferror(CD111/CD104,0)</f>
        <v>#NAME?</v>
      </c>
      <c r="CE118" s="53" t="e">
        <f aca="false">_xlfn.iferror(CE111/CE104,0)</f>
        <v>#NAME?</v>
      </c>
      <c r="CF118" s="53" t="e">
        <f aca="false">_xlfn.iferror(CF111/CF104,0)</f>
        <v>#NAME?</v>
      </c>
      <c r="CG118" s="53" t="e">
        <f aca="false">_xlfn.iferror(CG111/CG104,0)</f>
        <v>#NAME?</v>
      </c>
      <c r="CH118" s="53" t="e">
        <f aca="false">_xlfn.iferror(CH111/CH104,0)</f>
        <v>#NAME?</v>
      </c>
      <c r="CI118" s="53" t="e">
        <f aca="false">_xlfn.iferror(CI111/CI104,0)</f>
        <v>#NAME?</v>
      </c>
      <c r="CJ118" s="53" t="e">
        <f aca="false">_xlfn.iferror(CJ111/CJ104,0)</f>
        <v>#NAME?</v>
      </c>
      <c r="CK118" s="53" t="e">
        <f aca="false">_xlfn.iferror(CK111/CK104,0)</f>
        <v>#NAME?</v>
      </c>
      <c r="CL118" s="53" t="e">
        <f aca="false">_xlfn.iferror(CL111/CL104,0)</f>
        <v>#NAME?</v>
      </c>
      <c r="CM118" s="53" t="e">
        <f aca="false">_xlfn.iferror(CM111/CM104,0)</f>
        <v>#NAME?</v>
      </c>
      <c r="CN118" s="53" t="e">
        <f aca="false">_xlfn.iferror(CN111/CN104,0)</f>
        <v>#NAME?</v>
      </c>
      <c r="CO118" s="53" t="e">
        <f aca="false">_xlfn.iferror(CO111/CO104,0)</f>
        <v>#NAME?</v>
      </c>
      <c r="CP118" s="53" t="e">
        <f aca="false">_xlfn.iferror(CP111/CP104,0)</f>
        <v>#NAME?</v>
      </c>
      <c r="CQ118" s="53" t="e">
        <f aca="false">_xlfn.iferror(CQ111/CQ104,0)</f>
        <v>#NAME?</v>
      </c>
      <c r="CR118" s="53" t="e">
        <f aca="false">_xlfn.iferror(CR111/CR104,0)</f>
        <v>#NAME?</v>
      </c>
      <c r="CS118" s="53" t="e">
        <f aca="false">_xlfn.iferror(CS111/CS104,0)</f>
        <v>#NAME?</v>
      </c>
      <c r="CT118" s="53" t="e">
        <f aca="false">_xlfn.iferror(CT111/CT104,0)</f>
        <v>#NAME?</v>
      </c>
    </row>
    <row r="119" customFormat="false" ht="15" hidden="false" customHeight="true" outlineLevel="1" collapsed="false">
      <c r="A119" s="51"/>
      <c r="B119" s="52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</row>
    <row r="120" customFormat="false" ht="15" hidden="false" customHeight="true" outlineLevel="1" collapsed="false">
      <c r="A120" s="55" t="s">
        <v>64</v>
      </c>
      <c r="B120" s="56" t="s">
        <v>31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8" t="e">
        <f aca="false">_xlfn.iferror(O112/D112,0)</f>
        <v>#NAME?</v>
      </c>
      <c r="P120" s="68" t="e">
        <f aca="false">_xlfn.iferror(P112/E112,0)</f>
        <v>#NAME?</v>
      </c>
      <c r="Q120" s="68" t="e">
        <f aca="false">_xlfn.iferror(Q112/F112,0)</f>
        <v>#NAME?</v>
      </c>
      <c r="R120" s="68" t="e">
        <f aca="false">_xlfn.iferror(R112/G112,0)</f>
        <v>#NAME?</v>
      </c>
      <c r="S120" s="68" t="e">
        <f aca="false">_xlfn.iferror(S112/H112,0)</f>
        <v>#NAME?</v>
      </c>
      <c r="T120" s="68" t="e">
        <f aca="false">_xlfn.iferror(T112/I112,0)</f>
        <v>#NAME?</v>
      </c>
      <c r="U120" s="68" t="e">
        <f aca="false">_xlfn.iferror(U112/J112,0)</f>
        <v>#NAME?</v>
      </c>
      <c r="V120" s="68" t="e">
        <f aca="false">_xlfn.iferror(V112/K112,0)</f>
        <v>#NAME?</v>
      </c>
      <c r="W120" s="68" t="e">
        <f aca="false">_xlfn.iferror(W112/L112,0)</f>
        <v>#NAME?</v>
      </c>
      <c r="X120" s="68" t="e">
        <f aca="false">_xlfn.iferror(X112/M112,0)</f>
        <v>#NAME?</v>
      </c>
      <c r="Y120" s="68" t="e">
        <f aca="false">_xlfn.iferror(Y112/N112,0)</f>
        <v>#NAME?</v>
      </c>
      <c r="Z120" s="68" t="e">
        <f aca="false">_xlfn.iferror(Z112/O112,0)</f>
        <v>#NAME?</v>
      </c>
      <c r="AA120" s="68" t="e">
        <f aca="false">_xlfn.iferror(AA112/P112,0)</f>
        <v>#NAME?</v>
      </c>
      <c r="AB120" s="68" t="e">
        <f aca="false">_xlfn.iferror(AB112/Q112,0)</f>
        <v>#NAME?</v>
      </c>
      <c r="AC120" s="68" t="e">
        <f aca="false">_xlfn.iferror(AC112/R112,0)</f>
        <v>#NAME?</v>
      </c>
      <c r="AD120" s="68" t="e">
        <f aca="false">_xlfn.iferror(AD112/S112,0)</f>
        <v>#NAME?</v>
      </c>
      <c r="AE120" s="68" t="e">
        <f aca="false">_xlfn.iferror(AE112/T112,0)</f>
        <v>#NAME?</v>
      </c>
      <c r="AF120" s="68" t="e">
        <f aca="false">_xlfn.iferror(AF112/U112,0)</f>
        <v>#NAME?</v>
      </c>
      <c r="AG120" s="68" t="e">
        <f aca="false">_xlfn.iferror(AG112/V112,0)</f>
        <v>#NAME?</v>
      </c>
      <c r="AH120" s="68" t="e">
        <f aca="false">_xlfn.iferror(AH112/W112,0)</f>
        <v>#NAME?</v>
      </c>
      <c r="AI120" s="68" t="e">
        <f aca="false">_xlfn.iferror(AI112/X112,0)</f>
        <v>#NAME?</v>
      </c>
      <c r="AJ120" s="68" t="e">
        <f aca="false">_xlfn.iferror(AJ112/Y112,0)</f>
        <v>#NAME?</v>
      </c>
      <c r="AK120" s="68" t="e">
        <f aca="false">_xlfn.iferror(AK112/Z112,0)</f>
        <v>#NAME?</v>
      </c>
      <c r="AL120" s="68" t="e">
        <f aca="false">_xlfn.iferror(AL112/AA112,0)</f>
        <v>#NAME?</v>
      </c>
      <c r="AM120" s="68" t="e">
        <f aca="false">_xlfn.iferror(AM112/AB112,0)</f>
        <v>#NAME?</v>
      </c>
      <c r="AN120" s="68" t="e">
        <f aca="false">_xlfn.iferror(AN112/AC112,0)</f>
        <v>#NAME?</v>
      </c>
      <c r="AO120" s="68" t="e">
        <f aca="false">_xlfn.iferror(AO112/AD112,0)</f>
        <v>#NAME?</v>
      </c>
      <c r="AP120" s="68" t="e">
        <f aca="false">_xlfn.iferror(AP112/AE112,0)</f>
        <v>#NAME?</v>
      </c>
      <c r="AQ120" s="68" t="e">
        <f aca="false">_xlfn.iferror(AQ112/AF112,0)</f>
        <v>#NAME?</v>
      </c>
      <c r="AR120" s="68" t="e">
        <f aca="false">_xlfn.iferror(AR112/AG112,0)</f>
        <v>#NAME?</v>
      </c>
      <c r="AS120" s="68" t="e">
        <f aca="false">_xlfn.iferror(AS112/AH112,0)</f>
        <v>#NAME?</v>
      </c>
      <c r="AT120" s="68" t="e">
        <f aca="false">_xlfn.iferror(AT112/AI112,0)</f>
        <v>#NAME?</v>
      </c>
      <c r="AU120" s="68" t="e">
        <f aca="false">_xlfn.iferror(AU112/AJ112,0)</f>
        <v>#NAME?</v>
      </c>
      <c r="AV120" s="68" t="e">
        <f aca="false">_xlfn.iferror(AV112/AK112,0)</f>
        <v>#NAME?</v>
      </c>
      <c r="AW120" s="68" t="e">
        <f aca="false">_xlfn.iferror(AW112/AL112,0)</f>
        <v>#NAME?</v>
      </c>
      <c r="AX120" s="68" t="e">
        <f aca="false">_xlfn.iferror(AX112/AM112,0)</f>
        <v>#NAME?</v>
      </c>
      <c r="AY120" s="68" t="e">
        <f aca="false">_xlfn.iferror(AY112/AN112,0)</f>
        <v>#NAME?</v>
      </c>
      <c r="AZ120" s="68" t="e">
        <f aca="false">_xlfn.iferror(AZ112/AO112,0)</f>
        <v>#NAME?</v>
      </c>
      <c r="BA120" s="68" t="e">
        <f aca="false">_xlfn.iferror(BA112/AP112,0)</f>
        <v>#NAME?</v>
      </c>
      <c r="BB120" s="68" t="e">
        <f aca="false">_xlfn.iferror(BB112/AQ112,0)</f>
        <v>#NAME?</v>
      </c>
      <c r="BC120" s="68" t="e">
        <f aca="false">_xlfn.iferror(BC112/AR112,0)</f>
        <v>#NAME?</v>
      </c>
      <c r="BD120" s="68" t="e">
        <f aca="false">_xlfn.iferror(BD112/AS112,0)</f>
        <v>#NAME?</v>
      </c>
      <c r="BE120" s="68" t="e">
        <f aca="false">_xlfn.iferror(BE112/AT112,0)</f>
        <v>#NAME?</v>
      </c>
      <c r="BF120" s="68" t="e">
        <f aca="false">_xlfn.iferror(BF112/AU112,0)</f>
        <v>#NAME?</v>
      </c>
      <c r="BG120" s="68" t="e">
        <f aca="false">_xlfn.iferror(BG112/AV112,0)</f>
        <v>#NAME?</v>
      </c>
      <c r="BH120" s="68" t="e">
        <f aca="false">_xlfn.iferror(BH112/AW112,0)</f>
        <v>#NAME?</v>
      </c>
      <c r="BI120" s="68" t="e">
        <f aca="false">_xlfn.iferror(BI112/AX112,0)</f>
        <v>#NAME?</v>
      </c>
      <c r="BJ120" s="68" t="e">
        <f aca="false">_xlfn.iferror(BJ112/AY112,0)</f>
        <v>#NAME?</v>
      </c>
      <c r="BK120" s="68" t="e">
        <f aca="false">_xlfn.iferror(BK112/AZ112,0)</f>
        <v>#NAME?</v>
      </c>
      <c r="BL120" s="68" t="e">
        <f aca="false">_xlfn.iferror(BL112/BA112,0)</f>
        <v>#NAME?</v>
      </c>
      <c r="BM120" s="68" t="e">
        <f aca="false">_xlfn.iferror(BM112/BB112,0)</f>
        <v>#NAME?</v>
      </c>
      <c r="BN120" s="68" t="e">
        <f aca="false">_xlfn.iferror(BN112/BC112,0)</f>
        <v>#NAME?</v>
      </c>
      <c r="BO120" s="68" t="e">
        <f aca="false">_xlfn.iferror(BO112/BD112,0)</f>
        <v>#NAME?</v>
      </c>
      <c r="BP120" s="68" t="e">
        <f aca="false">_xlfn.iferror(BP112/BE112,0)</f>
        <v>#NAME?</v>
      </c>
      <c r="BQ120" s="68" t="e">
        <f aca="false">_xlfn.iferror(BQ112/BF112,0)</f>
        <v>#NAME?</v>
      </c>
      <c r="BR120" s="68" t="e">
        <f aca="false">_xlfn.iferror(BR112/BG112,0)</f>
        <v>#NAME?</v>
      </c>
      <c r="BS120" s="68" t="e">
        <f aca="false">_xlfn.iferror(BS112/BH112,0)</f>
        <v>#NAME?</v>
      </c>
      <c r="BT120" s="68" t="e">
        <f aca="false">_xlfn.iferror(BT112/BI112,0)</f>
        <v>#NAME?</v>
      </c>
      <c r="BU120" s="68" t="e">
        <f aca="false">_xlfn.iferror(BU112/BJ112,0)</f>
        <v>#NAME?</v>
      </c>
      <c r="BV120" s="68" t="e">
        <f aca="false">_xlfn.iferror(BV112/BK112,0)</f>
        <v>#NAME?</v>
      </c>
      <c r="BW120" s="68" t="e">
        <f aca="false">_xlfn.iferror(BW112/BL112,0)</f>
        <v>#NAME?</v>
      </c>
      <c r="BX120" s="68" t="e">
        <f aca="false">_xlfn.iferror(BX112/BM112,0)</f>
        <v>#NAME?</v>
      </c>
      <c r="BY120" s="68" t="e">
        <f aca="false">_xlfn.iferror(BY112/BN112,0)</f>
        <v>#NAME?</v>
      </c>
      <c r="BZ120" s="68" t="e">
        <f aca="false">_xlfn.iferror(BZ112/BO112,0)</f>
        <v>#NAME?</v>
      </c>
      <c r="CA120" s="68" t="e">
        <f aca="false">_xlfn.iferror(CA112/BP112,0)</f>
        <v>#NAME?</v>
      </c>
      <c r="CB120" s="68" t="e">
        <f aca="false">_xlfn.iferror(CB112/BQ112,0)</f>
        <v>#NAME?</v>
      </c>
      <c r="CC120" s="68" t="e">
        <f aca="false">_xlfn.iferror(CC112/BR112,0)</f>
        <v>#NAME?</v>
      </c>
      <c r="CD120" s="68" t="e">
        <f aca="false">_xlfn.iferror(CD112/BS112,0)</f>
        <v>#NAME?</v>
      </c>
      <c r="CE120" s="68" t="e">
        <f aca="false">_xlfn.iferror(CE112/BT112,0)</f>
        <v>#NAME?</v>
      </c>
      <c r="CF120" s="68" t="e">
        <f aca="false">_xlfn.iferror(CF112/BU112,0)</f>
        <v>#NAME?</v>
      </c>
      <c r="CG120" s="68" t="e">
        <f aca="false">_xlfn.iferror(CG112/BV112,0)</f>
        <v>#NAME?</v>
      </c>
      <c r="CH120" s="68" t="e">
        <f aca="false">_xlfn.iferror(CH112/BW112,0)</f>
        <v>#NAME?</v>
      </c>
      <c r="CI120" s="68" t="e">
        <f aca="false">_xlfn.iferror(CI112/BX112,0)</f>
        <v>#NAME?</v>
      </c>
      <c r="CJ120" s="68" t="e">
        <f aca="false">_xlfn.iferror(CJ112/BY112,0)</f>
        <v>#NAME?</v>
      </c>
      <c r="CK120" s="68" t="e">
        <f aca="false">_xlfn.iferror(CK112/BZ112,0)</f>
        <v>#NAME?</v>
      </c>
      <c r="CL120" s="68" t="e">
        <f aca="false">_xlfn.iferror(CL112/CA112,0)</f>
        <v>#NAME?</v>
      </c>
      <c r="CM120" s="68" t="e">
        <f aca="false">_xlfn.iferror(CM112/CB112,0)</f>
        <v>#NAME?</v>
      </c>
      <c r="CN120" s="68" t="e">
        <f aca="false">_xlfn.iferror(CN112/CC112,0)</f>
        <v>#NAME?</v>
      </c>
      <c r="CO120" s="68" t="e">
        <f aca="false">_xlfn.iferror(CO112/CD112,0)</f>
        <v>#NAME?</v>
      </c>
      <c r="CP120" s="68" t="e">
        <f aca="false">_xlfn.iferror(CP112/CE112,0)</f>
        <v>#NAME?</v>
      </c>
      <c r="CQ120" s="68" t="e">
        <f aca="false">_xlfn.iferror(CQ112/CF112,0)</f>
        <v>#NAME?</v>
      </c>
      <c r="CR120" s="68" t="e">
        <f aca="false">_xlfn.iferror(CR112/CG112,0)</f>
        <v>#NAME?</v>
      </c>
      <c r="CS120" s="68" t="e">
        <f aca="false">_xlfn.iferror(CS112/CH112,0)</f>
        <v>#NAME?</v>
      </c>
      <c r="CT120" s="68" t="e">
        <f aca="false">_xlfn.iferror(CT112/CI112,0)</f>
        <v>#NAME?</v>
      </c>
    </row>
    <row r="121" customFormat="false" ht="15" hidden="false" customHeight="true" outlineLevel="0" collapsed="false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</row>
    <row r="123" customFormat="false" ht="22.5" hidden="false" customHeight="true" outlineLevel="0" collapsed="false">
      <c r="A123" s="9" t="s">
        <v>66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  <c r="BM123" s="70"/>
      <c r="BN123" s="70"/>
      <c r="BO123" s="70"/>
      <c r="BP123" s="70"/>
      <c r="BQ123" s="70"/>
      <c r="BR123" s="70"/>
      <c r="BS123" s="70"/>
      <c r="BT123" s="70"/>
      <c r="BU123" s="70"/>
      <c r="BV123" s="70"/>
      <c r="BW123" s="70"/>
      <c r="BX123" s="70"/>
      <c r="BY123" s="70"/>
      <c r="BZ123" s="70"/>
      <c r="CA123" s="70"/>
      <c r="CB123" s="70"/>
      <c r="CC123" s="70"/>
      <c r="CD123" s="70"/>
      <c r="CE123" s="70"/>
      <c r="CF123" s="70"/>
      <c r="CG123" s="70"/>
      <c r="CH123" s="70"/>
      <c r="CI123" s="70"/>
      <c r="CJ123" s="70"/>
      <c r="CK123" s="70"/>
      <c r="CL123" s="70"/>
      <c r="CM123" s="70"/>
      <c r="CN123" s="70"/>
      <c r="CO123" s="70"/>
      <c r="CP123" s="70"/>
      <c r="CQ123" s="70"/>
      <c r="CR123" s="70"/>
      <c r="CS123" s="70"/>
      <c r="CT123" s="70"/>
    </row>
    <row r="124" customFormat="false" ht="15" hidden="false" customHeight="true" outlineLevel="0" collapsed="false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1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1"/>
      <c r="AW124" s="71"/>
      <c r="AX124" s="71"/>
      <c r="AY124" s="71"/>
      <c r="AZ124" s="71"/>
      <c r="BA124" s="71"/>
      <c r="BB124" s="71"/>
      <c r="BC124" s="71"/>
      <c r="BD124" s="71"/>
      <c r="BE124" s="71"/>
      <c r="BF124" s="71"/>
      <c r="BG124" s="71"/>
      <c r="BH124" s="71"/>
      <c r="BI124" s="71"/>
      <c r="BJ124" s="71"/>
      <c r="BK124" s="71"/>
      <c r="BL124" s="71"/>
      <c r="BM124" s="71"/>
      <c r="BN124" s="71"/>
      <c r="BO124" s="71"/>
      <c r="BP124" s="71"/>
      <c r="BQ124" s="71"/>
      <c r="BR124" s="71"/>
      <c r="BS124" s="71"/>
      <c r="BT124" s="71"/>
      <c r="BU124" s="71"/>
      <c r="BV124" s="71"/>
      <c r="BW124" s="71"/>
      <c r="BX124" s="71"/>
      <c r="BY124" s="71"/>
      <c r="BZ124" s="71"/>
      <c r="CA124" s="71"/>
      <c r="CB124" s="71"/>
      <c r="CC124" s="71"/>
      <c r="CD124" s="71"/>
      <c r="CE124" s="71"/>
      <c r="CF124" s="71"/>
      <c r="CG124" s="71"/>
      <c r="CH124" s="71"/>
      <c r="CI124" s="71"/>
      <c r="CJ124" s="71"/>
      <c r="CK124" s="71"/>
      <c r="CL124" s="71"/>
      <c r="CM124" s="71"/>
      <c r="CN124" s="71"/>
      <c r="CO124" s="71"/>
      <c r="CP124" s="71"/>
      <c r="CQ124" s="71"/>
      <c r="CR124" s="71"/>
      <c r="CS124" s="71"/>
      <c r="CT124" s="71"/>
    </row>
    <row r="125" customFormat="false" ht="15" hidden="false" customHeight="true" outlineLevel="0" collapsed="false">
      <c r="A125" s="11" t="s">
        <v>67</v>
      </c>
      <c r="B125" s="11" t="s">
        <v>31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</row>
    <row r="126" customFormat="false" ht="15" hidden="false" customHeight="true" outlineLevel="1" collapsed="false">
      <c r="A126" s="13" t="s">
        <v>68</v>
      </c>
      <c r="B126" s="14"/>
      <c r="C126" s="14" t="n">
        <f aca="false">_xlfn.iferror(C6/C66,0)</f>
        <v>0</v>
      </c>
      <c r="D126" s="14" t="e">
        <f aca="false">_xlfn.iferror(D6/D66,0)</f>
        <v>#NAME?</v>
      </c>
      <c r="E126" s="14" t="e">
        <f aca="false">_xlfn.iferror(E6/E66,0)</f>
        <v>#NAME?</v>
      </c>
      <c r="F126" s="14" t="e">
        <f aca="false">_xlfn.iferror(F6/F66,0)</f>
        <v>#NAME?</v>
      </c>
      <c r="G126" s="14" t="e">
        <f aca="false">_xlfn.iferror(G6/G66,0)</f>
        <v>#NAME?</v>
      </c>
      <c r="H126" s="14" t="e">
        <f aca="false">_xlfn.iferror(H6/H66,0)</f>
        <v>#NAME?</v>
      </c>
      <c r="I126" s="14" t="e">
        <f aca="false">_xlfn.iferror(I6/I66,0)</f>
        <v>#NAME?</v>
      </c>
      <c r="J126" s="14" t="e">
        <f aca="false">_xlfn.iferror(J6/J66,0)</f>
        <v>#NAME?</v>
      </c>
      <c r="K126" s="14" t="e">
        <f aca="false">_xlfn.iferror(K6/K66,0)</f>
        <v>#NAME?</v>
      </c>
      <c r="L126" s="14" t="e">
        <f aca="false">_xlfn.iferror(L6/L66,0)</f>
        <v>#NAME?</v>
      </c>
      <c r="M126" s="14" t="e">
        <f aca="false">_xlfn.iferror(M6/M66,0)</f>
        <v>#NAME?</v>
      </c>
      <c r="N126" s="14" t="e">
        <f aca="false">_xlfn.iferror(N6/N66,0)</f>
        <v>#NAME?</v>
      </c>
      <c r="O126" s="14" t="e">
        <f aca="false">_xlfn.iferror(O6/O66,0)</f>
        <v>#NAME?</v>
      </c>
      <c r="P126" s="14" t="e">
        <f aca="false">_xlfn.iferror(P6/P66,0)</f>
        <v>#NAME?</v>
      </c>
      <c r="Q126" s="14" t="e">
        <f aca="false">_xlfn.iferror(Q6/Q66,0)</f>
        <v>#NAME?</v>
      </c>
      <c r="R126" s="14" t="e">
        <f aca="false">_xlfn.iferror(R6/R66,0)</f>
        <v>#NAME?</v>
      </c>
      <c r="S126" s="14" t="e">
        <f aca="false">_xlfn.iferror(S6/S66,0)</f>
        <v>#NAME?</v>
      </c>
      <c r="T126" s="14" t="e">
        <f aca="false">_xlfn.iferror(T6/T66,0)</f>
        <v>#NAME?</v>
      </c>
      <c r="U126" s="14" t="e">
        <f aca="false">_xlfn.iferror(U6/U66,0)</f>
        <v>#NAME?</v>
      </c>
      <c r="V126" s="14" t="e">
        <f aca="false">_xlfn.iferror(V6/V66,0)</f>
        <v>#NAME?</v>
      </c>
      <c r="W126" s="14" t="e">
        <f aca="false">_xlfn.iferror(W6/W66,0)</f>
        <v>#NAME?</v>
      </c>
      <c r="X126" s="14" t="e">
        <f aca="false">_xlfn.iferror(X6/X66,0)</f>
        <v>#NAME?</v>
      </c>
      <c r="Y126" s="14" t="e">
        <f aca="false">_xlfn.iferror(Y6/Y66,0)</f>
        <v>#NAME?</v>
      </c>
      <c r="Z126" s="14" t="e">
        <f aca="false">_xlfn.iferror(Z6/Z66,0)</f>
        <v>#NAME?</v>
      </c>
      <c r="AA126" s="14" t="e">
        <f aca="false">_xlfn.iferror(AA6/AA66,0)</f>
        <v>#NAME?</v>
      </c>
      <c r="AB126" s="14" t="e">
        <f aca="false">_xlfn.iferror(AB6/AB66,0)</f>
        <v>#NAME?</v>
      </c>
      <c r="AC126" s="14" t="e">
        <f aca="false">_xlfn.iferror(AC6/AC66,0)</f>
        <v>#NAME?</v>
      </c>
      <c r="AD126" s="14" t="e">
        <f aca="false">_xlfn.iferror(AD6/AD66,0)</f>
        <v>#NAME?</v>
      </c>
      <c r="AE126" s="14" t="e">
        <f aca="false">_xlfn.iferror(AE6/AE66,0)</f>
        <v>#NAME?</v>
      </c>
      <c r="AF126" s="14" t="e">
        <f aca="false">_xlfn.iferror(AF6/AF66,0)</f>
        <v>#NAME?</v>
      </c>
      <c r="AG126" s="14" t="e">
        <f aca="false">_xlfn.iferror(AG6/AG66,0)</f>
        <v>#NAME?</v>
      </c>
      <c r="AH126" s="14" t="e">
        <f aca="false">_xlfn.iferror(AH6/AH66,0)</f>
        <v>#NAME?</v>
      </c>
      <c r="AI126" s="14" t="e">
        <f aca="false">_xlfn.iferror(AI6/AI66,0)</f>
        <v>#NAME?</v>
      </c>
      <c r="AJ126" s="14" t="e">
        <f aca="false">_xlfn.iferror(AJ6/AJ66,0)</f>
        <v>#NAME?</v>
      </c>
      <c r="AK126" s="14" t="e">
        <f aca="false">_xlfn.iferror(AK6/AK66,0)</f>
        <v>#NAME?</v>
      </c>
      <c r="AL126" s="14" t="e">
        <f aca="false">_xlfn.iferror(AL6/AL66,0)</f>
        <v>#NAME?</v>
      </c>
      <c r="AM126" s="14" t="e">
        <f aca="false">_xlfn.iferror(AM6/AM66,0)</f>
        <v>#NAME?</v>
      </c>
      <c r="AN126" s="14" t="e">
        <f aca="false">_xlfn.iferror(AN6/AN66,0)</f>
        <v>#NAME?</v>
      </c>
      <c r="AO126" s="14" t="e">
        <f aca="false">_xlfn.iferror(AO6/AO66,0)</f>
        <v>#NAME?</v>
      </c>
      <c r="AP126" s="14" t="e">
        <f aca="false">_xlfn.iferror(AP6/AP66,0)</f>
        <v>#NAME?</v>
      </c>
      <c r="AQ126" s="14" t="e">
        <f aca="false">_xlfn.iferror(AQ6/AQ66,0)</f>
        <v>#NAME?</v>
      </c>
      <c r="AR126" s="14" t="e">
        <f aca="false">_xlfn.iferror(AR6/AR66,0)</f>
        <v>#NAME?</v>
      </c>
      <c r="AS126" s="14" t="e">
        <f aca="false">_xlfn.iferror(AS6/AS66,0)</f>
        <v>#NAME?</v>
      </c>
      <c r="AT126" s="14" t="e">
        <f aca="false">_xlfn.iferror(AT6/AT66,0)</f>
        <v>#NAME?</v>
      </c>
      <c r="AU126" s="14" t="e">
        <f aca="false">_xlfn.iferror(AU6/AU66,0)</f>
        <v>#NAME?</v>
      </c>
      <c r="AV126" s="14" t="e">
        <f aca="false">_xlfn.iferror(AV6/AV66,0)</f>
        <v>#NAME?</v>
      </c>
      <c r="AW126" s="14" t="e">
        <f aca="false">_xlfn.iferror(AW6/AW66,0)</f>
        <v>#NAME?</v>
      </c>
      <c r="AX126" s="14" t="e">
        <f aca="false">_xlfn.iferror(AX6/AX66,0)</f>
        <v>#NAME?</v>
      </c>
      <c r="AY126" s="14" t="e">
        <f aca="false">_xlfn.iferror(AY6/AY66,0)</f>
        <v>#NAME?</v>
      </c>
      <c r="AZ126" s="14" t="e">
        <f aca="false">_xlfn.iferror(AZ6/AZ66,0)</f>
        <v>#NAME?</v>
      </c>
      <c r="BA126" s="14" t="e">
        <f aca="false">_xlfn.iferror(BA6/BA66,0)</f>
        <v>#NAME?</v>
      </c>
      <c r="BB126" s="14" t="e">
        <f aca="false">_xlfn.iferror(BB6/BB66,0)</f>
        <v>#NAME?</v>
      </c>
      <c r="BC126" s="14" t="e">
        <f aca="false">_xlfn.iferror(BC6/BC66,0)</f>
        <v>#NAME?</v>
      </c>
      <c r="BD126" s="14" t="e">
        <f aca="false">_xlfn.iferror(BD6/BD66,0)</f>
        <v>#NAME?</v>
      </c>
      <c r="BE126" s="14" t="e">
        <f aca="false">_xlfn.iferror(BE6/BE66,0)</f>
        <v>#NAME?</v>
      </c>
      <c r="BF126" s="14" t="e">
        <f aca="false">_xlfn.iferror(BF6/BF66,0)</f>
        <v>#NAME?</v>
      </c>
      <c r="BG126" s="14" t="e">
        <f aca="false">_xlfn.iferror(BG6/BG66,0)</f>
        <v>#NAME?</v>
      </c>
      <c r="BH126" s="14" t="e">
        <f aca="false">_xlfn.iferror(BH6/BH66,0)</f>
        <v>#NAME?</v>
      </c>
      <c r="BI126" s="14" t="e">
        <f aca="false">_xlfn.iferror(BI6/BI66,0)</f>
        <v>#NAME?</v>
      </c>
      <c r="BJ126" s="14" t="e">
        <f aca="false">_xlfn.iferror(BJ6/BJ66,0)</f>
        <v>#NAME?</v>
      </c>
      <c r="BK126" s="14" t="e">
        <f aca="false">_xlfn.iferror(BK6/BK66,0)</f>
        <v>#NAME?</v>
      </c>
      <c r="BL126" s="14" t="e">
        <f aca="false">_xlfn.iferror(BL6/BL66,0)</f>
        <v>#NAME?</v>
      </c>
      <c r="BM126" s="14" t="e">
        <f aca="false">_xlfn.iferror(BM6/BM66,0)</f>
        <v>#NAME?</v>
      </c>
      <c r="BN126" s="14" t="e">
        <f aca="false">_xlfn.iferror(BN6/BN66,0)</f>
        <v>#NAME?</v>
      </c>
      <c r="BO126" s="14" t="e">
        <f aca="false">_xlfn.iferror(BO6/BO66,0)</f>
        <v>#NAME?</v>
      </c>
      <c r="BP126" s="14" t="e">
        <f aca="false">_xlfn.iferror(BP6/BP66,0)</f>
        <v>#NAME?</v>
      </c>
      <c r="BQ126" s="14" t="e">
        <f aca="false">_xlfn.iferror(BQ6/BQ66,0)</f>
        <v>#NAME?</v>
      </c>
      <c r="BR126" s="14" t="e">
        <f aca="false">_xlfn.iferror(BR6/BR66,0)</f>
        <v>#NAME?</v>
      </c>
      <c r="BS126" s="14" t="e">
        <f aca="false">_xlfn.iferror(BS6/BS66,0)</f>
        <v>#NAME?</v>
      </c>
      <c r="BT126" s="14" t="e">
        <f aca="false">_xlfn.iferror(BT6/BT66,0)</f>
        <v>#NAME?</v>
      </c>
      <c r="BU126" s="14" t="e">
        <f aca="false">_xlfn.iferror(BU6/BU66,0)</f>
        <v>#NAME?</v>
      </c>
      <c r="BV126" s="14" t="e">
        <f aca="false">_xlfn.iferror(BV6/BV66,0)</f>
        <v>#NAME?</v>
      </c>
      <c r="BW126" s="14" t="e">
        <f aca="false">_xlfn.iferror(BW6/BW66,0)</f>
        <v>#NAME?</v>
      </c>
      <c r="BX126" s="14" t="e">
        <f aca="false">_xlfn.iferror(BX6/BX66,0)</f>
        <v>#NAME?</v>
      </c>
      <c r="BY126" s="14" t="e">
        <f aca="false">_xlfn.iferror(BY6/BY66,0)</f>
        <v>#NAME?</v>
      </c>
      <c r="BZ126" s="14" t="e">
        <f aca="false">_xlfn.iferror(BZ6/BZ66,0)</f>
        <v>#NAME?</v>
      </c>
      <c r="CA126" s="14" t="e">
        <f aca="false">_xlfn.iferror(CA6/CA66,0)</f>
        <v>#NAME?</v>
      </c>
      <c r="CB126" s="14" t="e">
        <f aca="false">_xlfn.iferror(CB6/CB66,0)</f>
        <v>#NAME?</v>
      </c>
      <c r="CC126" s="14" t="e">
        <f aca="false">_xlfn.iferror(CC6/CC66,0)</f>
        <v>#NAME?</v>
      </c>
      <c r="CD126" s="14" t="e">
        <f aca="false">_xlfn.iferror(CD6/CD66,0)</f>
        <v>#NAME?</v>
      </c>
      <c r="CE126" s="14" t="e">
        <f aca="false">_xlfn.iferror(CE6/CE66,0)</f>
        <v>#NAME?</v>
      </c>
      <c r="CF126" s="14" t="e">
        <f aca="false">_xlfn.iferror(CF6/CF66,0)</f>
        <v>#NAME?</v>
      </c>
      <c r="CG126" s="14" t="e">
        <f aca="false">_xlfn.iferror(CG6/CG66,0)</f>
        <v>#NAME?</v>
      </c>
      <c r="CH126" s="14" t="e">
        <f aca="false">_xlfn.iferror(CH6/CH66,0)</f>
        <v>#NAME?</v>
      </c>
      <c r="CI126" s="14" t="e">
        <f aca="false">_xlfn.iferror(CI6/CI66,0)</f>
        <v>#NAME?</v>
      </c>
      <c r="CJ126" s="14" t="e">
        <f aca="false">_xlfn.iferror(CJ6/CJ66,0)</f>
        <v>#NAME?</v>
      </c>
      <c r="CK126" s="14" t="e">
        <f aca="false">_xlfn.iferror(CK6/CK66,0)</f>
        <v>#NAME?</v>
      </c>
      <c r="CL126" s="14" t="e">
        <f aca="false">_xlfn.iferror(CL6/CL66,0)</f>
        <v>#NAME?</v>
      </c>
      <c r="CM126" s="14" t="e">
        <f aca="false">_xlfn.iferror(CM6/CM66,0)</f>
        <v>#NAME?</v>
      </c>
      <c r="CN126" s="14" t="e">
        <f aca="false">_xlfn.iferror(CN6/CN66,0)</f>
        <v>#NAME?</v>
      </c>
      <c r="CO126" s="14" t="e">
        <f aca="false">_xlfn.iferror(CO6/CO66,0)</f>
        <v>#NAME?</v>
      </c>
      <c r="CP126" s="14" t="e">
        <f aca="false">_xlfn.iferror(CP6/CP66,0)</f>
        <v>#NAME?</v>
      </c>
      <c r="CQ126" s="14" t="e">
        <f aca="false">_xlfn.iferror(CQ6/CQ66,0)</f>
        <v>#NAME?</v>
      </c>
      <c r="CR126" s="14" t="e">
        <f aca="false">_xlfn.iferror(CR6/CR66,0)</f>
        <v>#NAME?</v>
      </c>
      <c r="CS126" s="14" t="e">
        <f aca="false">_xlfn.iferror(CS6/CS66,0)</f>
        <v>#NAME?</v>
      </c>
      <c r="CT126" s="14" t="e">
        <f aca="false">_xlfn.iferror(CT6/CT66,0)</f>
        <v>#NAME?</v>
      </c>
    </row>
    <row r="127" customFormat="false" ht="15" hidden="false" customHeight="true" outlineLevel="1" collapsed="false">
      <c r="A127" s="72" t="s">
        <v>33</v>
      </c>
      <c r="B127" s="72" t="s">
        <v>34</v>
      </c>
      <c r="C127" s="73" t="e">
        <f aca="false">_xlfn.iferror(C7/C67,0)</f>
        <v>#NAME?</v>
      </c>
      <c r="D127" s="73" t="e">
        <f aca="false">_xlfn.iferror(D7/D67,0)</f>
        <v>#NAME?</v>
      </c>
      <c r="E127" s="73" t="e">
        <f aca="false">_xlfn.iferror(E7/E67,0)</f>
        <v>#NAME?</v>
      </c>
      <c r="F127" s="73" t="e">
        <f aca="false">_xlfn.iferror(F7/F67,0)</f>
        <v>#NAME?</v>
      </c>
      <c r="G127" s="73" t="e">
        <f aca="false">_xlfn.iferror(G7/G67,0)</f>
        <v>#NAME?</v>
      </c>
      <c r="H127" s="73" t="e">
        <f aca="false">_xlfn.iferror(H7/H67,0)</f>
        <v>#NAME?</v>
      </c>
      <c r="I127" s="73" t="e">
        <f aca="false">_xlfn.iferror(I7/I67,0)</f>
        <v>#NAME?</v>
      </c>
      <c r="J127" s="73" t="e">
        <f aca="false">_xlfn.iferror(J7/J67,0)</f>
        <v>#NAME?</v>
      </c>
      <c r="K127" s="73" t="e">
        <f aca="false">_xlfn.iferror(K7/K67,0)</f>
        <v>#NAME?</v>
      </c>
      <c r="L127" s="73" t="e">
        <f aca="false">_xlfn.iferror(L7/L67,0)</f>
        <v>#NAME?</v>
      </c>
      <c r="M127" s="73" t="e">
        <f aca="false">_xlfn.iferror(M7/M67,0)</f>
        <v>#NAME?</v>
      </c>
      <c r="N127" s="73" t="e">
        <f aca="false">_xlfn.iferror(N7/N67,0)</f>
        <v>#NAME?</v>
      </c>
      <c r="O127" s="73" t="e">
        <f aca="false">_xlfn.iferror(O7/O67,0)</f>
        <v>#NAME?</v>
      </c>
      <c r="P127" s="73" t="e">
        <f aca="false">_xlfn.iferror(P7/P67,0)</f>
        <v>#NAME?</v>
      </c>
      <c r="Q127" s="73" t="e">
        <f aca="false">_xlfn.iferror(Q7/Q67,0)</f>
        <v>#NAME?</v>
      </c>
      <c r="R127" s="73" t="e">
        <f aca="false">_xlfn.iferror(R7/R67,0)</f>
        <v>#NAME?</v>
      </c>
      <c r="S127" s="73" t="e">
        <f aca="false">_xlfn.iferror(S7/S67,0)</f>
        <v>#NAME?</v>
      </c>
      <c r="T127" s="73" t="e">
        <f aca="false">_xlfn.iferror(T7/T67,0)</f>
        <v>#NAME?</v>
      </c>
      <c r="U127" s="73" t="e">
        <f aca="false">_xlfn.iferror(U7/U67,0)</f>
        <v>#NAME?</v>
      </c>
      <c r="V127" s="73" t="e">
        <f aca="false">_xlfn.iferror(V7/V67,0)</f>
        <v>#NAME?</v>
      </c>
      <c r="W127" s="73" t="e">
        <f aca="false">_xlfn.iferror(W7/W67,0)</f>
        <v>#NAME?</v>
      </c>
      <c r="X127" s="73" t="e">
        <f aca="false">_xlfn.iferror(X7/X67,0)</f>
        <v>#NAME?</v>
      </c>
      <c r="Y127" s="73" t="e">
        <f aca="false">_xlfn.iferror(Y7/Y67,0)</f>
        <v>#NAME?</v>
      </c>
      <c r="Z127" s="73" t="e">
        <f aca="false">_xlfn.iferror(Z7/Z67,0)</f>
        <v>#NAME?</v>
      </c>
      <c r="AA127" s="73" t="e">
        <f aca="false">_xlfn.iferror(AA7/AA67,0)</f>
        <v>#NAME?</v>
      </c>
      <c r="AB127" s="73" t="e">
        <f aca="false">_xlfn.iferror(AB7/AB67,0)</f>
        <v>#NAME?</v>
      </c>
      <c r="AC127" s="73" t="e">
        <f aca="false">_xlfn.iferror(AC7/AC67,0)</f>
        <v>#NAME?</v>
      </c>
      <c r="AD127" s="73" t="e">
        <f aca="false">_xlfn.iferror(AD7/AD67,0)</f>
        <v>#NAME?</v>
      </c>
      <c r="AE127" s="73" t="e">
        <f aca="false">_xlfn.iferror(AE7/AE67,0)</f>
        <v>#NAME?</v>
      </c>
      <c r="AF127" s="73" t="e">
        <f aca="false">_xlfn.iferror(AF7/AF67,0)</f>
        <v>#NAME?</v>
      </c>
      <c r="AG127" s="73" t="e">
        <f aca="false">_xlfn.iferror(AG7/AG67,0)</f>
        <v>#NAME?</v>
      </c>
      <c r="AH127" s="73" t="e">
        <f aca="false">_xlfn.iferror(AH7/AH67,0)</f>
        <v>#NAME?</v>
      </c>
      <c r="AI127" s="73" t="e">
        <f aca="false">_xlfn.iferror(AI7/AI67,0)</f>
        <v>#NAME?</v>
      </c>
      <c r="AJ127" s="73" t="e">
        <f aca="false">_xlfn.iferror(AJ7/AJ67,0)</f>
        <v>#NAME?</v>
      </c>
      <c r="AK127" s="73" t="e">
        <f aca="false">_xlfn.iferror(AK7/AK67,0)</f>
        <v>#NAME?</v>
      </c>
      <c r="AL127" s="73" t="e">
        <f aca="false">_xlfn.iferror(AL7/AL67,0)</f>
        <v>#NAME?</v>
      </c>
      <c r="AM127" s="73" t="e">
        <f aca="false">_xlfn.iferror(AM7/AM67,0)</f>
        <v>#NAME?</v>
      </c>
      <c r="AN127" s="73" t="e">
        <f aca="false">_xlfn.iferror(AN7/AN67,0)</f>
        <v>#NAME?</v>
      </c>
      <c r="AO127" s="73" t="e">
        <f aca="false">_xlfn.iferror(AO7/AO67,0)</f>
        <v>#NAME?</v>
      </c>
      <c r="AP127" s="73" t="e">
        <f aca="false">_xlfn.iferror(AP7/AP67,0)</f>
        <v>#NAME?</v>
      </c>
      <c r="AQ127" s="73" t="e">
        <f aca="false">_xlfn.iferror(AQ7/AQ67,0)</f>
        <v>#NAME?</v>
      </c>
      <c r="AR127" s="73" t="e">
        <f aca="false">_xlfn.iferror(AR7/AR67,0)</f>
        <v>#NAME?</v>
      </c>
      <c r="AS127" s="73" t="e">
        <f aca="false">_xlfn.iferror(AS7/AS67,0)</f>
        <v>#NAME?</v>
      </c>
      <c r="AT127" s="73" t="e">
        <f aca="false">_xlfn.iferror(AT7/AT67,0)</f>
        <v>#NAME?</v>
      </c>
      <c r="AU127" s="73" t="e">
        <f aca="false">_xlfn.iferror(AU7/AU67,0)</f>
        <v>#NAME?</v>
      </c>
      <c r="AV127" s="73" t="e">
        <f aca="false">_xlfn.iferror(AV7/AV67,0)</f>
        <v>#NAME?</v>
      </c>
      <c r="AW127" s="73" t="e">
        <f aca="false">_xlfn.iferror(AW7/AW67,0)</f>
        <v>#NAME?</v>
      </c>
      <c r="AX127" s="73" t="e">
        <f aca="false">_xlfn.iferror(AX7/AX67,0)</f>
        <v>#NAME?</v>
      </c>
      <c r="AY127" s="73" t="e">
        <f aca="false">_xlfn.iferror(AY7/AY67,0)</f>
        <v>#NAME?</v>
      </c>
      <c r="AZ127" s="73" t="e">
        <f aca="false">_xlfn.iferror(AZ7/AZ67,0)</f>
        <v>#NAME?</v>
      </c>
      <c r="BA127" s="73" t="e">
        <f aca="false">_xlfn.iferror(BA7/BA67,0)</f>
        <v>#NAME?</v>
      </c>
      <c r="BB127" s="73" t="e">
        <f aca="false">_xlfn.iferror(BB7/BB67,0)</f>
        <v>#NAME?</v>
      </c>
      <c r="BC127" s="73" t="e">
        <f aca="false">_xlfn.iferror(BC7/BC67,0)</f>
        <v>#NAME?</v>
      </c>
      <c r="BD127" s="73" t="e">
        <f aca="false">_xlfn.iferror(BD7/BD67,0)</f>
        <v>#NAME?</v>
      </c>
      <c r="BE127" s="73" t="e">
        <f aca="false">_xlfn.iferror(BE7/BE67,0)</f>
        <v>#NAME?</v>
      </c>
      <c r="BF127" s="73" t="e">
        <f aca="false">_xlfn.iferror(BF7/BF67,0)</f>
        <v>#NAME?</v>
      </c>
      <c r="BG127" s="73" t="e">
        <f aca="false">_xlfn.iferror(BG7/BG67,0)</f>
        <v>#NAME?</v>
      </c>
      <c r="BH127" s="73" t="e">
        <f aca="false">_xlfn.iferror(BH7/BH67,0)</f>
        <v>#NAME?</v>
      </c>
      <c r="BI127" s="73" t="e">
        <f aca="false">_xlfn.iferror(BI7/BI67,0)</f>
        <v>#NAME?</v>
      </c>
      <c r="BJ127" s="73" t="e">
        <f aca="false">_xlfn.iferror(BJ7/BJ67,0)</f>
        <v>#NAME?</v>
      </c>
      <c r="BK127" s="73" t="e">
        <f aca="false">_xlfn.iferror(BK7/BK67,0)</f>
        <v>#NAME?</v>
      </c>
      <c r="BL127" s="73" t="e">
        <f aca="false">_xlfn.iferror(BL7/BL67,0)</f>
        <v>#NAME?</v>
      </c>
      <c r="BM127" s="73" t="e">
        <f aca="false">_xlfn.iferror(BM7/BM67,0)</f>
        <v>#NAME?</v>
      </c>
      <c r="BN127" s="73" t="e">
        <f aca="false">_xlfn.iferror(BN7/BN67,0)</f>
        <v>#NAME?</v>
      </c>
      <c r="BO127" s="73" t="e">
        <f aca="false">_xlfn.iferror(BO7/BO67,0)</f>
        <v>#NAME?</v>
      </c>
      <c r="BP127" s="73" t="e">
        <f aca="false">_xlfn.iferror(BP7/BP67,0)</f>
        <v>#NAME?</v>
      </c>
      <c r="BQ127" s="73" t="e">
        <f aca="false">_xlfn.iferror(BQ7/BQ67,0)</f>
        <v>#NAME?</v>
      </c>
      <c r="BR127" s="73" t="e">
        <f aca="false">_xlfn.iferror(BR7/BR67,0)</f>
        <v>#NAME?</v>
      </c>
      <c r="BS127" s="73" t="e">
        <f aca="false">_xlfn.iferror(BS7/BS67,0)</f>
        <v>#NAME?</v>
      </c>
      <c r="BT127" s="73" t="e">
        <f aca="false">_xlfn.iferror(BT7/BT67,0)</f>
        <v>#NAME?</v>
      </c>
      <c r="BU127" s="73" t="e">
        <f aca="false">_xlfn.iferror(BU7/BU67,0)</f>
        <v>#NAME?</v>
      </c>
      <c r="BV127" s="73" t="e">
        <f aca="false">_xlfn.iferror(BV7/BV67,0)</f>
        <v>#NAME?</v>
      </c>
      <c r="BW127" s="73" t="e">
        <f aca="false">_xlfn.iferror(BW7/BW67,0)</f>
        <v>#NAME?</v>
      </c>
      <c r="BX127" s="73" t="e">
        <f aca="false">_xlfn.iferror(BX7/BX67,0)</f>
        <v>#NAME?</v>
      </c>
      <c r="BY127" s="73" t="e">
        <f aca="false">_xlfn.iferror(BY7/BY67,0)</f>
        <v>#NAME?</v>
      </c>
      <c r="BZ127" s="73" t="e">
        <f aca="false">_xlfn.iferror(BZ7/BZ67,0)</f>
        <v>#NAME?</v>
      </c>
      <c r="CA127" s="73" t="e">
        <f aca="false">_xlfn.iferror(CA7/CA67,0)</f>
        <v>#NAME?</v>
      </c>
      <c r="CB127" s="73" t="e">
        <f aca="false">_xlfn.iferror(CB7/CB67,0)</f>
        <v>#NAME?</v>
      </c>
      <c r="CC127" s="73" t="e">
        <f aca="false">_xlfn.iferror(CC7/CC67,0)</f>
        <v>#NAME?</v>
      </c>
      <c r="CD127" s="73" t="e">
        <f aca="false">_xlfn.iferror(CD7/CD67,0)</f>
        <v>#NAME?</v>
      </c>
      <c r="CE127" s="73" t="e">
        <f aca="false">_xlfn.iferror(CE7/CE67,0)</f>
        <v>#NAME?</v>
      </c>
      <c r="CF127" s="73" t="e">
        <f aca="false">_xlfn.iferror(CF7/CF67,0)</f>
        <v>#NAME?</v>
      </c>
      <c r="CG127" s="73" t="e">
        <f aca="false">_xlfn.iferror(CG7/CG67,0)</f>
        <v>#NAME?</v>
      </c>
      <c r="CH127" s="73" t="e">
        <f aca="false">_xlfn.iferror(CH7/CH67,0)</f>
        <v>#NAME?</v>
      </c>
      <c r="CI127" s="73" t="e">
        <f aca="false">_xlfn.iferror(CI7/CI67,0)</f>
        <v>#NAME?</v>
      </c>
      <c r="CJ127" s="73" t="e">
        <f aca="false">_xlfn.iferror(CJ7/CJ67,0)</f>
        <v>#NAME?</v>
      </c>
      <c r="CK127" s="73" t="e">
        <f aca="false">_xlfn.iferror(CK7/CK67,0)</f>
        <v>#NAME?</v>
      </c>
      <c r="CL127" s="73" t="e">
        <f aca="false">_xlfn.iferror(CL7/CL67,0)</f>
        <v>#NAME?</v>
      </c>
      <c r="CM127" s="73" t="e">
        <f aca="false">_xlfn.iferror(CM7/CM67,0)</f>
        <v>#NAME?</v>
      </c>
      <c r="CN127" s="73" t="e">
        <f aca="false">_xlfn.iferror(CN7/CN67,0)</f>
        <v>#NAME?</v>
      </c>
      <c r="CO127" s="73" t="e">
        <f aca="false">_xlfn.iferror(CO7/CO67,0)</f>
        <v>#NAME?</v>
      </c>
      <c r="CP127" s="73" t="e">
        <f aca="false">_xlfn.iferror(CP7/CP67,0)</f>
        <v>#NAME?</v>
      </c>
      <c r="CQ127" s="73" t="e">
        <f aca="false">_xlfn.iferror(CQ7/CQ67,0)</f>
        <v>#NAME?</v>
      </c>
      <c r="CR127" s="73" t="e">
        <f aca="false">_xlfn.iferror(CR7/CR67,0)</f>
        <v>#NAME?</v>
      </c>
      <c r="CS127" s="73" t="e">
        <f aca="false">_xlfn.iferror(CS7/CS67,0)</f>
        <v>#NAME?</v>
      </c>
      <c r="CT127" s="73" t="e">
        <f aca="false">_xlfn.iferror(CT7/CT67,0)</f>
        <v>#NAME?</v>
      </c>
    </row>
    <row r="128" customFormat="false" ht="15" hidden="false" customHeight="true" outlineLevel="1" collapsed="false">
      <c r="A128" s="72" t="s">
        <v>35</v>
      </c>
      <c r="B128" s="72" t="s">
        <v>36</v>
      </c>
      <c r="C128" s="73" t="e">
        <f aca="false">_xlfn.iferror(C8/C68,0)</f>
        <v>#NAME?</v>
      </c>
      <c r="D128" s="73" t="e">
        <f aca="false">_xlfn.iferror(D8/D68,0)</f>
        <v>#NAME?</v>
      </c>
      <c r="E128" s="73" t="e">
        <f aca="false">_xlfn.iferror(E8/E68,0)</f>
        <v>#NAME?</v>
      </c>
      <c r="F128" s="73" t="e">
        <f aca="false">_xlfn.iferror(F8/F68,0)</f>
        <v>#NAME?</v>
      </c>
      <c r="G128" s="73" t="e">
        <f aca="false">_xlfn.iferror(G8/G68,0)</f>
        <v>#NAME?</v>
      </c>
      <c r="H128" s="73" t="e">
        <f aca="false">_xlfn.iferror(H8/H68,0)</f>
        <v>#NAME?</v>
      </c>
      <c r="I128" s="73" t="e">
        <f aca="false">_xlfn.iferror(I8/I68,0)</f>
        <v>#NAME?</v>
      </c>
      <c r="J128" s="73" t="e">
        <f aca="false">_xlfn.iferror(J8/J68,0)</f>
        <v>#NAME?</v>
      </c>
      <c r="K128" s="73" t="e">
        <f aca="false">_xlfn.iferror(K8/K68,0)</f>
        <v>#NAME?</v>
      </c>
      <c r="L128" s="73" t="e">
        <f aca="false">_xlfn.iferror(L8/L68,0)</f>
        <v>#NAME?</v>
      </c>
      <c r="M128" s="73" t="e">
        <f aca="false">_xlfn.iferror(M8/M68,0)</f>
        <v>#NAME?</v>
      </c>
      <c r="N128" s="73" t="e">
        <f aca="false">_xlfn.iferror(N8/N68,0)</f>
        <v>#NAME?</v>
      </c>
      <c r="O128" s="73" t="e">
        <f aca="false">_xlfn.iferror(O8/O68,0)</f>
        <v>#NAME?</v>
      </c>
      <c r="P128" s="73" t="e">
        <f aca="false">_xlfn.iferror(P8/P68,0)</f>
        <v>#NAME?</v>
      </c>
      <c r="Q128" s="73" t="e">
        <f aca="false">_xlfn.iferror(Q8/Q68,0)</f>
        <v>#NAME?</v>
      </c>
      <c r="R128" s="73" t="e">
        <f aca="false">_xlfn.iferror(R8/R68,0)</f>
        <v>#NAME?</v>
      </c>
      <c r="S128" s="73" t="e">
        <f aca="false">_xlfn.iferror(S8/S68,0)</f>
        <v>#NAME?</v>
      </c>
      <c r="T128" s="73" t="e">
        <f aca="false">_xlfn.iferror(T8/T68,0)</f>
        <v>#NAME?</v>
      </c>
      <c r="U128" s="73" t="e">
        <f aca="false">_xlfn.iferror(U8/U68,0)</f>
        <v>#NAME?</v>
      </c>
      <c r="V128" s="73" t="e">
        <f aca="false">_xlfn.iferror(V8/V68,0)</f>
        <v>#NAME?</v>
      </c>
      <c r="W128" s="73" t="e">
        <f aca="false">_xlfn.iferror(W8/W68,0)</f>
        <v>#NAME?</v>
      </c>
      <c r="X128" s="73" t="e">
        <f aca="false">_xlfn.iferror(X8/X68,0)</f>
        <v>#NAME?</v>
      </c>
      <c r="Y128" s="73" t="e">
        <f aca="false">_xlfn.iferror(Y8/Y68,0)</f>
        <v>#NAME?</v>
      </c>
      <c r="Z128" s="73" t="e">
        <f aca="false">_xlfn.iferror(Z8/Z68,0)</f>
        <v>#NAME?</v>
      </c>
      <c r="AA128" s="73" t="e">
        <f aca="false">_xlfn.iferror(AA8/AA68,0)</f>
        <v>#NAME?</v>
      </c>
      <c r="AB128" s="73" t="e">
        <f aca="false">_xlfn.iferror(AB8/AB68,0)</f>
        <v>#NAME?</v>
      </c>
      <c r="AC128" s="73" t="e">
        <f aca="false">_xlfn.iferror(AC8/AC68,0)</f>
        <v>#NAME?</v>
      </c>
      <c r="AD128" s="73" t="e">
        <f aca="false">_xlfn.iferror(AD8/AD68,0)</f>
        <v>#NAME?</v>
      </c>
      <c r="AE128" s="73" t="e">
        <f aca="false">_xlfn.iferror(AE8/AE68,0)</f>
        <v>#NAME?</v>
      </c>
      <c r="AF128" s="73" t="e">
        <f aca="false">_xlfn.iferror(AF8/AF68,0)</f>
        <v>#NAME?</v>
      </c>
      <c r="AG128" s="73" t="e">
        <f aca="false">_xlfn.iferror(AG8/AG68,0)</f>
        <v>#NAME?</v>
      </c>
      <c r="AH128" s="73" t="e">
        <f aca="false">_xlfn.iferror(AH8/AH68,0)</f>
        <v>#NAME?</v>
      </c>
      <c r="AI128" s="73" t="e">
        <f aca="false">_xlfn.iferror(AI8/AI68,0)</f>
        <v>#NAME?</v>
      </c>
      <c r="AJ128" s="73" t="e">
        <f aca="false">_xlfn.iferror(AJ8/AJ68,0)</f>
        <v>#NAME?</v>
      </c>
      <c r="AK128" s="73" t="e">
        <f aca="false">_xlfn.iferror(AK8/AK68,0)</f>
        <v>#NAME?</v>
      </c>
      <c r="AL128" s="73" t="e">
        <f aca="false">_xlfn.iferror(AL8/AL68,0)</f>
        <v>#NAME?</v>
      </c>
      <c r="AM128" s="73" t="e">
        <f aca="false">_xlfn.iferror(AM8/AM68,0)</f>
        <v>#NAME?</v>
      </c>
      <c r="AN128" s="73" t="e">
        <f aca="false">_xlfn.iferror(AN8/AN68,0)</f>
        <v>#NAME?</v>
      </c>
      <c r="AO128" s="73" t="e">
        <f aca="false">_xlfn.iferror(AO8/AO68,0)</f>
        <v>#NAME?</v>
      </c>
      <c r="AP128" s="73" t="e">
        <f aca="false">_xlfn.iferror(AP8/AP68,0)</f>
        <v>#NAME?</v>
      </c>
      <c r="AQ128" s="73" t="e">
        <f aca="false">_xlfn.iferror(AQ8/AQ68,0)</f>
        <v>#NAME?</v>
      </c>
      <c r="AR128" s="73" t="e">
        <f aca="false">_xlfn.iferror(AR8/AR68,0)</f>
        <v>#NAME?</v>
      </c>
      <c r="AS128" s="73" t="e">
        <f aca="false">_xlfn.iferror(AS8/AS68,0)</f>
        <v>#NAME?</v>
      </c>
      <c r="AT128" s="73" t="e">
        <f aca="false">_xlfn.iferror(AT8/AT68,0)</f>
        <v>#NAME?</v>
      </c>
      <c r="AU128" s="73" t="e">
        <f aca="false">_xlfn.iferror(AU8/AU68,0)</f>
        <v>#NAME?</v>
      </c>
      <c r="AV128" s="73" t="e">
        <f aca="false">_xlfn.iferror(AV8/AV68,0)</f>
        <v>#NAME?</v>
      </c>
      <c r="AW128" s="73" t="e">
        <f aca="false">_xlfn.iferror(AW8/AW68,0)</f>
        <v>#NAME?</v>
      </c>
      <c r="AX128" s="73" t="e">
        <f aca="false">_xlfn.iferror(AX8/AX68,0)</f>
        <v>#NAME?</v>
      </c>
      <c r="AY128" s="73" t="e">
        <f aca="false">_xlfn.iferror(AY8/AY68,0)</f>
        <v>#NAME?</v>
      </c>
      <c r="AZ128" s="73" t="e">
        <f aca="false">_xlfn.iferror(AZ8/AZ68,0)</f>
        <v>#NAME?</v>
      </c>
      <c r="BA128" s="73" t="e">
        <f aca="false">_xlfn.iferror(BA8/BA68,0)</f>
        <v>#NAME?</v>
      </c>
      <c r="BB128" s="73" t="e">
        <f aca="false">_xlfn.iferror(BB8/BB68,0)</f>
        <v>#NAME?</v>
      </c>
      <c r="BC128" s="73" t="e">
        <f aca="false">_xlfn.iferror(BC8/BC68,0)</f>
        <v>#NAME?</v>
      </c>
      <c r="BD128" s="73" t="e">
        <f aca="false">_xlfn.iferror(BD8/BD68,0)</f>
        <v>#NAME?</v>
      </c>
      <c r="BE128" s="73" t="e">
        <f aca="false">_xlfn.iferror(BE8/BE68,0)</f>
        <v>#NAME?</v>
      </c>
      <c r="BF128" s="73" t="e">
        <f aca="false">_xlfn.iferror(BF8/BF68,0)</f>
        <v>#NAME?</v>
      </c>
      <c r="BG128" s="73" t="e">
        <f aca="false">_xlfn.iferror(BG8/BG68,0)</f>
        <v>#NAME?</v>
      </c>
      <c r="BH128" s="73" t="e">
        <f aca="false">_xlfn.iferror(BH8/BH68,0)</f>
        <v>#NAME?</v>
      </c>
      <c r="BI128" s="73" t="e">
        <f aca="false">_xlfn.iferror(BI8/BI68,0)</f>
        <v>#NAME?</v>
      </c>
      <c r="BJ128" s="73" t="e">
        <f aca="false">_xlfn.iferror(BJ8/BJ68,0)</f>
        <v>#NAME?</v>
      </c>
      <c r="BK128" s="73" t="e">
        <f aca="false">_xlfn.iferror(BK8/BK68,0)</f>
        <v>#NAME?</v>
      </c>
      <c r="BL128" s="73" t="e">
        <f aca="false">_xlfn.iferror(BL8/BL68,0)</f>
        <v>#NAME?</v>
      </c>
      <c r="BM128" s="73" t="e">
        <f aca="false">_xlfn.iferror(BM8/BM68,0)</f>
        <v>#NAME?</v>
      </c>
      <c r="BN128" s="73" t="e">
        <f aca="false">_xlfn.iferror(BN8/BN68,0)</f>
        <v>#NAME?</v>
      </c>
      <c r="BO128" s="73" t="e">
        <f aca="false">_xlfn.iferror(BO8/BO68,0)</f>
        <v>#NAME?</v>
      </c>
      <c r="BP128" s="73" t="e">
        <f aca="false">_xlfn.iferror(BP8/BP68,0)</f>
        <v>#NAME?</v>
      </c>
      <c r="BQ128" s="73" t="e">
        <f aca="false">_xlfn.iferror(BQ8/BQ68,0)</f>
        <v>#NAME?</v>
      </c>
      <c r="BR128" s="73" t="e">
        <f aca="false">_xlfn.iferror(BR8/BR68,0)</f>
        <v>#NAME?</v>
      </c>
      <c r="BS128" s="73" t="e">
        <f aca="false">_xlfn.iferror(BS8/BS68,0)</f>
        <v>#NAME?</v>
      </c>
      <c r="BT128" s="73" t="e">
        <f aca="false">_xlfn.iferror(BT8/BT68,0)</f>
        <v>#NAME?</v>
      </c>
      <c r="BU128" s="73" t="e">
        <f aca="false">_xlfn.iferror(BU8/BU68,0)</f>
        <v>#NAME?</v>
      </c>
      <c r="BV128" s="73" t="e">
        <f aca="false">_xlfn.iferror(BV8/BV68,0)</f>
        <v>#NAME?</v>
      </c>
      <c r="BW128" s="73" t="e">
        <f aca="false">_xlfn.iferror(BW8/BW68,0)</f>
        <v>#NAME?</v>
      </c>
      <c r="BX128" s="73" t="e">
        <f aca="false">_xlfn.iferror(BX8/BX68,0)</f>
        <v>#NAME?</v>
      </c>
      <c r="BY128" s="73" t="e">
        <f aca="false">_xlfn.iferror(BY8/BY68,0)</f>
        <v>#NAME?</v>
      </c>
      <c r="BZ128" s="73" t="e">
        <f aca="false">_xlfn.iferror(BZ8/BZ68,0)</f>
        <v>#NAME?</v>
      </c>
      <c r="CA128" s="73" t="e">
        <f aca="false">_xlfn.iferror(CA8/CA68,0)</f>
        <v>#NAME?</v>
      </c>
      <c r="CB128" s="73" t="e">
        <f aca="false">_xlfn.iferror(CB8/CB68,0)</f>
        <v>#NAME?</v>
      </c>
      <c r="CC128" s="73" t="e">
        <f aca="false">_xlfn.iferror(CC8/CC68,0)</f>
        <v>#NAME?</v>
      </c>
      <c r="CD128" s="73" t="e">
        <f aca="false">_xlfn.iferror(CD8/CD68,0)</f>
        <v>#NAME?</v>
      </c>
      <c r="CE128" s="73" t="e">
        <f aca="false">_xlfn.iferror(CE8/CE68,0)</f>
        <v>#NAME?</v>
      </c>
      <c r="CF128" s="73" t="e">
        <f aca="false">_xlfn.iferror(CF8/CF68,0)</f>
        <v>#NAME?</v>
      </c>
      <c r="CG128" s="73" t="e">
        <f aca="false">_xlfn.iferror(CG8/CG68,0)</f>
        <v>#NAME?</v>
      </c>
      <c r="CH128" s="73" t="e">
        <f aca="false">_xlfn.iferror(CH8/CH68,0)</f>
        <v>#NAME?</v>
      </c>
      <c r="CI128" s="73" t="e">
        <f aca="false">_xlfn.iferror(CI8/CI68,0)</f>
        <v>#NAME?</v>
      </c>
      <c r="CJ128" s="73" t="e">
        <f aca="false">_xlfn.iferror(CJ8/CJ68,0)</f>
        <v>#NAME?</v>
      </c>
      <c r="CK128" s="73" t="e">
        <f aca="false">_xlfn.iferror(CK8/CK68,0)</f>
        <v>#NAME?</v>
      </c>
      <c r="CL128" s="73" t="e">
        <f aca="false">_xlfn.iferror(CL8/CL68,0)</f>
        <v>#NAME?</v>
      </c>
      <c r="CM128" s="73" t="e">
        <f aca="false">_xlfn.iferror(CM8/CM68,0)</f>
        <v>#NAME?</v>
      </c>
      <c r="CN128" s="73" t="e">
        <f aca="false">_xlfn.iferror(CN8/CN68,0)</f>
        <v>#NAME?</v>
      </c>
      <c r="CO128" s="73" t="e">
        <f aca="false">_xlfn.iferror(CO8/CO68,0)</f>
        <v>#NAME?</v>
      </c>
      <c r="CP128" s="73" t="e">
        <f aca="false">_xlfn.iferror(CP8/CP68,0)</f>
        <v>#NAME?</v>
      </c>
      <c r="CQ128" s="73" t="e">
        <f aca="false">_xlfn.iferror(CQ8/CQ68,0)</f>
        <v>#NAME?</v>
      </c>
      <c r="CR128" s="73" t="e">
        <f aca="false">_xlfn.iferror(CR8/CR68,0)</f>
        <v>#NAME?</v>
      </c>
      <c r="CS128" s="73" t="e">
        <f aca="false">_xlfn.iferror(CS8/CS68,0)</f>
        <v>#NAME?</v>
      </c>
      <c r="CT128" s="73" t="e">
        <f aca="false">_xlfn.iferror(CT8/CT68,0)</f>
        <v>#NAME?</v>
      </c>
    </row>
    <row r="129" customFormat="false" ht="15" hidden="false" customHeight="true" outlineLevel="1" collapsed="false">
      <c r="A129" s="72" t="s">
        <v>37</v>
      </c>
      <c r="B129" s="72" t="s">
        <v>38</v>
      </c>
      <c r="C129" s="73" t="e">
        <f aca="false">_xlfn.iferror(C9/C69,0)</f>
        <v>#NAME?</v>
      </c>
      <c r="D129" s="73" t="e">
        <f aca="false">_xlfn.iferror(D9/D69,0)</f>
        <v>#NAME?</v>
      </c>
      <c r="E129" s="73" t="e">
        <f aca="false">_xlfn.iferror(E9/E69,0)</f>
        <v>#NAME?</v>
      </c>
      <c r="F129" s="73" t="e">
        <f aca="false">_xlfn.iferror(F9/F69,0)</f>
        <v>#NAME?</v>
      </c>
      <c r="G129" s="73" t="e">
        <f aca="false">_xlfn.iferror(G9/G69,0)</f>
        <v>#NAME?</v>
      </c>
      <c r="H129" s="73" t="e">
        <f aca="false">_xlfn.iferror(H9/H69,0)</f>
        <v>#NAME?</v>
      </c>
      <c r="I129" s="73" t="e">
        <f aca="false">_xlfn.iferror(I9/I69,0)</f>
        <v>#NAME?</v>
      </c>
      <c r="J129" s="73" t="e">
        <f aca="false">_xlfn.iferror(J9/J69,0)</f>
        <v>#NAME?</v>
      </c>
      <c r="K129" s="73" t="e">
        <f aca="false">_xlfn.iferror(K9/K69,0)</f>
        <v>#NAME?</v>
      </c>
      <c r="L129" s="73" t="e">
        <f aca="false">_xlfn.iferror(L9/L69,0)</f>
        <v>#NAME?</v>
      </c>
      <c r="M129" s="73" t="e">
        <f aca="false">_xlfn.iferror(M9/M69,0)</f>
        <v>#NAME?</v>
      </c>
      <c r="N129" s="73" t="e">
        <f aca="false">_xlfn.iferror(N9/N69,0)</f>
        <v>#NAME?</v>
      </c>
      <c r="O129" s="73" t="e">
        <f aca="false">_xlfn.iferror(O9/O69,0)</f>
        <v>#NAME?</v>
      </c>
      <c r="P129" s="73" t="e">
        <f aca="false">_xlfn.iferror(P9/P69,0)</f>
        <v>#NAME?</v>
      </c>
      <c r="Q129" s="73" t="e">
        <f aca="false">_xlfn.iferror(Q9/Q69,0)</f>
        <v>#NAME?</v>
      </c>
      <c r="R129" s="73" t="e">
        <f aca="false">_xlfn.iferror(R9/R69,0)</f>
        <v>#NAME?</v>
      </c>
      <c r="S129" s="73" t="e">
        <f aca="false">_xlfn.iferror(S9/S69,0)</f>
        <v>#NAME?</v>
      </c>
      <c r="T129" s="73" t="e">
        <f aca="false">_xlfn.iferror(T9/T69,0)</f>
        <v>#NAME?</v>
      </c>
      <c r="U129" s="73" t="e">
        <f aca="false">_xlfn.iferror(U9/U69,0)</f>
        <v>#NAME?</v>
      </c>
      <c r="V129" s="73" t="e">
        <f aca="false">_xlfn.iferror(V9/V69,0)</f>
        <v>#NAME?</v>
      </c>
      <c r="W129" s="73" t="e">
        <f aca="false">_xlfn.iferror(W9/W69,0)</f>
        <v>#NAME?</v>
      </c>
      <c r="X129" s="73" t="e">
        <f aca="false">_xlfn.iferror(X9/X69,0)</f>
        <v>#NAME?</v>
      </c>
      <c r="Y129" s="73" t="e">
        <f aca="false">_xlfn.iferror(Y9/Y69,0)</f>
        <v>#NAME?</v>
      </c>
      <c r="Z129" s="73" t="e">
        <f aca="false">_xlfn.iferror(Z9/Z69,0)</f>
        <v>#NAME?</v>
      </c>
      <c r="AA129" s="73" t="e">
        <f aca="false">_xlfn.iferror(AA9/AA69,0)</f>
        <v>#NAME?</v>
      </c>
      <c r="AB129" s="73" t="e">
        <f aca="false">_xlfn.iferror(AB9/AB69,0)</f>
        <v>#NAME?</v>
      </c>
      <c r="AC129" s="73" t="e">
        <f aca="false">_xlfn.iferror(AC9/AC69,0)</f>
        <v>#NAME?</v>
      </c>
      <c r="AD129" s="73" t="e">
        <f aca="false">_xlfn.iferror(AD9/AD69,0)</f>
        <v>#NAME?</v>
      </c>
      <c r="AE129" s="73" t="e">
        <f aca="false">_xlfn.iferror(AE9/AE69,0)</f>
        <v>#NAME?</v>
      </c>
      <c r="AF129" s="73" t="e">
        <f aca="false">_xlfn.iferror(AF9/AF69,0)</f>
        <v>#NAME?</v>
      </c>
      <c r="AG129" s="73" t="e">
        <f aca="false">_xlfn.iferror(AG9/AG69,0)</f>
        <v>#NAME?</v>
      </c>
      <c r="AH129" s="73" t="e">
        <f aca="false">_xlfn.iferror(AH9/AH69,0)</f>
        <v>#NAME?</v>
      </c>
      <c r="AI129" s="73" t="e">
        <f aca="false">_xlfn.iferror(AI9/AI69,0)</f>
        <v>#NAME?</v>
      </c>
      <c r="AJ129" s="73" t="e">
        <f aca="false">_xlfn.iferror(AJ9/AJ69,0)</f>
        <v>#NAME?</v>
      </c>
      <c r="AK129" s="73" t="e">
        <f aca="false">_xlfn.iferror(AK9/AK69,0)</f>
        <v>#NAME?</v>
      </c>
      <c r="AL129" s="73" t="e">
        <f aca="false">_xlfn.iferror(AL9/AL69,0)</f>
        <v>#NAME?</v>
      </c>
      <c r="AM129" s="73" t="e">
        <f aca="false">_xlfn.iferror(AM9/AM69,0)</f>
        <v>#NAME?</v>
      </c>
      <c r="AN129" s="73" t="e">
        <f aca="false">_xlfn.iferror(AN9/AN69,0)</f>
        <v>#NAME?</v>
      </c>
      <c r="AO129" s="73" t="e">
        <f aca="false">_xlfn.iferror(AO9/AO69,0)</f>
        <v>#NAME?</v>
      </c>
      <c r="AP129" s="73" t="e">
        <f aca="false">_xlfn.iferror(AP9/AP69,0)</f>
        <v>#NAME?</v>
      </c>
      <c r="AQ129" s="73" t="e">
        <f aca="false">_xlfn.iferror(AQ9/AQ69,0)</f>
        <v>#NAME?</v>
      </c>
      <c r="AR129" s="73" t="e">
        <f aca="false">_xlfn.iferror(AR9/AR69,0)</f>
        <v>#NAME?</v>
      </c>
      <c r="AS129" s="73" t="e">
        <f aca="false">_xlfn.iferror(AS9/AS69,0)</f>
        <v>#NAME?</v>
      </c>
      <c r="AT129" s="73" t="e">
        <f aca="false">_xlfn.iferror(AT9/AT69,0)</f>
        <v>#NAME?</v>
      </c>
      <c r="AU129" s="73" t="e">
        <f aca="false">_xlfn.iferror(AU9/AU69,0)</f>
        <v>#NAME?</v>
      </c>
      <c r="AV129" s="73" t="e">
        <f aca="false">_xlfn.iferror(AV9/AV69,0)</f>
        <v>#NAME?</v>
      </c>
      <c r="AW129" s="73" t="e">
        <f aca="false">_xlfn.iferror(AW9/AW69,0)</f>
        <v>#NAME?</v>
      </c>
      <c r="AX129" s="73" t="e">
        <f aca="false">_xlfn.iferror(AX9/AX69,0)</f>
        <v>#NAME?</v>
      </c>
      <c r="AY129" s="73" t="e">
        <f aca="false">_xlfn.iferror(AY9/AY69,0)</f>
        <v>#NAME?</v>
      </c>
      <c r="AZ129" s="73" t="e">
        <f aca="false">_xlfn.iferror(AZ9/AZ69,0)</f>
        <v>#NAME?</v>
      </c>
      <c r="BA129" s="73" t="e">
        <f aca="false">_xlfn.iferror(BA9/BA69,0)</f>
        <v>#NAME?</v>
      </c>
      <c r="BB129" s="73" t="e">
        <f aca="false">_xlfn.iferror(BB9/BB69,0)</f>
        <v>#NAME?</v>
      </c>
      <c r="BC129" s="73" t="e">
        <f aca="false">_xlfn.iferror(BC9/BC69,0)</f>
        <v>#NAME?</v>
      </c>
      <c r="BD129" s="73" t="e">
        <f aca="false">_xlfn.iferror(BD9/BD69,0)</f>
        <v>#NAME?</v>
      </c>
      <c r="BE129" s="73" t="e">
        <f aca="false">_xlfn.iferror(BE9/BE69,0)</f>
        <v>#NAME?</v>
      </c>
      <c r="BF129" s="73" t="e">
        <f aca="false">_xlfn.iferror(BF9/BF69,0)</f>
        <v>#NAME?</v>
      </c>
      <c r="BG129" s="73" t="e">
        <f aca="false">_xlfn.iferror(BG9/BG69,0)</f>
        <v>#NAME?</v>
      </c>
      <c r="BH129" s="73" t="e">
        <f aca="false">_xlfn.iferror(BH9/BH69,0)</f>
        <v>#NAME?</v>
      </c>
      <c r="BI129" s="73" t="e">
        <f aca="false">_xlfn.iferror(BI9/BI69,0)</f>
        <v>#NAME?</v>
      </c>
      <c r="BJ129" s="73" t="e">
        <f aca="false">_xlfn.iferror(BJ9/BJ69,0)</f>
        <v>#NAME?</v>
      </c>
      <c r="BK129" s="73" t="e">
        <f aca="false">_xlfn.iferror(BK9/BK69,0)</f>
        <v>#NAME?</v>
      </c>
      <c r="BL129" s="73" t="e">
        <f aca="false">_xlfn.iferror(BL9/BL69,0)</f>
        <v>#NAME?</v>
      </c>
      <c r="BM129" s="73" t="e">
        <f aca="false">_xlfn.iferror(BM9/BM69,0)</f>
        <v>#NAME?</v>
      </c>
      <c r="BN129" s="73" t="e">
        <f aca="false">_xlfn.iferror(BN9/BN69,0)</f>
        <v>#NAME?</v>
      </c>
      <c r="BO129" s="73" t="e">
        <f aca="false">_xlfn.iferror(BO9/BO69,0)</f>
        <v>#NAME?</v>
      </c>
      <c r="BP129" s="73" t="e">
        <f aca="false">_xlfn.iferror(BP9/BP69,0)</f>
        <v>#NAME?</v>
      </c>
      <c r="BQ129" s="73" t="e">
        <f aca="false">_xlfn.iferror(BQ9/BQ69,0)</f>
        <v>#NAME?</v>
      </c>
      <c r="BR129" s="73" t="e">
        <f aca="false">_xlfn.iferror(BR9/BR69,0)</f>
        <v>#NAME?</v>
      </c>
      <c r="BS129" s="73" t="e">
        <f aca="false">_xlfn.iferror(BS9/BS69,0)</f>
        <v>#NAME?</v>
      </c>
      <c r="BT129" s="73" t="e">
        <f aca="false">_xlfn.iferror(BT9/BT69,0)</f>
        <v>#NAME?</v>
      </c>
      <c r="BU129" s="73" t="e">
        <f aca="false">_xlfn.iferror(BU9/BU69,0)</f>
        <v>#NAME?</v>
      </c>
      <c r="BV129" s="73" t="e">
        <f aca="false">_xlfn.iferror(BV9/BV69,0)</f>
        <v>#NAME?</v>
      </c>
      <c r="BW129" s="73" t="e">
        <f aca="false">_xlfn.iferror(BW9/BW69,0)</f>
        <v>#NAME?</v>
      </c>
      <c r="BX129" s="73" t="e">
        <f aca="false">_xlfn.iferror(BX9/BX69,0)</f>
        <v>#NAME?</v>
      </c>
      <c r="BY129" s="73" t="e">
        <f aca="false">_xlfn.iferror(BY9/BY69,0)</f>
        <v>#NAME?</v>
      </c>
      <c r="BZ129" s="73" t="e">
        <f aca="false">_xlfn.iferror(BZ9/BZ69,0)</f>
        <v>#NAME?</v>
      </c>
      <c r="CA129" s="73" t="e">
        <f aca="false">_xlfn.iferror(CA9/CA69,0)</f>
        <v>#NAME?</v>
      </c>
      <c r="CB129" s="73" t="e">
        <f aca="false">_xlfn.iferror(CB9/CB69,0)</f>
        <v>#NAME?</v>
      </c>
      <c r="CC129" s="73" t="e">
        <f aca="false">_xlfn.iferror(CC9/CC69,0)</f>
        <v>#NAME?</v>
      </c>
      <c r="CD129" s="73" t="e">
        <f aca="false">_xlfn.iferror(CD9/CD69,0)</f>
        <v>#NAME?</v>
      </c>
      <c r="CE129" s="73" t="e">
        <f aca="false">_xlfn.iferror(CE9/CE69,0)</f>
        <v>#NAME?</v>
      </c>
      <c r="CF129" s="73" t="e">
        <f aca="false">_xlfn.iferror(CF9/CF69,0)</f>
        <v>#NAME?</v>
      </c>
      <c r="CG129" s="73" t="e">
        <f aca="false">_xlfn.iferror(CG9/CG69,0)</f>
        <v>#NAME?</v>
      </c>
      <c r="CH129" s="73" t="e">
        <f aca="false">_xlfn.iferror(CH9/CH69,0)</f>
        <v>#NAME?</v>
      </c>
      <c r="CI129" s="73" t="e">
        <f aca="false">_xlfn.iferror(CI9/CI69,0)</f>
        <v>#NAME?</v>
      </c>
      <c r="CJ129" s="73" t="e">
        <f aca="false">_xlfn.iferror(CJ9/CJ69,0)</f>
        <v>#NAME?</v>
      </c>
      <c r="CK129" s="73" t="e">
        <f aca="false">_xlfn.iferror(CK9/CK69,0)</f>
        <v>#NAME?</v>
      </c>
      <c r="CL129" s="73" t="e">
        <f aca="false">_xlfn.iferror(CL9/CL69,0)</f>
        <v>#NAME?</v>
      </c>
      <c r="CM129" s="73" t="e">
        <f aca="false">_xlfn.iferror(CM9/CM69,0)</f>
        <v>#NAME?</v>
      </c>
      <c r="CN129" s="73" t="e">
        <f aca="false">_xlfn.iferror(CN9/CN69,0)</f>
        <v>#NAME?</v>
      </c>
      <c r="CO129" s="73" t="e">
        <f aca="false">_xlfn.iferror(CO9/CO69,0)</f>
        <v>#NAME?</v>
      </c>
      <c r="CP129" s="73" t="e">
        <f aca="false">_xlfn.iferror(CP9/CP69,0)</f>
        <v>#NAME?</v>
      </c>
      <c r="CQ129" s="73" t="e">
        <f aca="false">_xlfn.iferror(CQ9/CQ69,0)</f>
        <v>#NAME?</v>
      </c>
      <c r="CR129" s="73" t="e">
        <f aca="false">_xlfn.iferror(CR9/CR69,0)</f>
        <v>#NAME?</v>
      </c>
      <c r="CS129" s="73" t="e">
        <f aca="false">_xlfn.iferror(CS9/CS69,0)</f>
        <v>#NAME?</v>
      </c>
      <c r="CT129" s="73" t="e">
        <f aca="false">_xlfn.iferror(CT9/CT69,0)</f>
        <v>#NAME?</v>
      </c>
    </row>
    <row r="130" customFormat="false" ht="15" hidden="false" customHeight="true" outlineLevel="1" collapsed="false">
      <c r="A130" s="72" t="s">
        <v>39</v>
      </c>
      <c r="B130" s="72" t="s">
        <v>40</v>
      </c>
      <c r="C130" s="73" t="e">
        <f aca="false">_xlfn.iferror(C10/C70,0)</f>
        <v>#NAME?</v>
      </c>
      <c r="D130" s="73" t="e">
        <f aca="false">_xlfn.iferror(D10/D70,0)</f>
        <v>#NAME?</v>
      </c>
      <c r="E130" s="73" t="e">
        <f aca="false">_xlfn.iferror(E10/E70,0)</f>
        <v>#NAME?</v>
      </c>
      <c r="F130" s="73" t="e">
        <f aca="false">_xlfn.iferror(F10/F70,0)</f>
        <v>#NAME?</v>
      </c>
      <c r="G130" s="73" t="e">
        <f aca="false">_xlfn.iferror(G10/G70,0)</f>
        <v>#NAME?</v>
      </c>
      <c r="H130" s="73" t="e">
        <f aca="false">_xlfn.iferror(H10/H70,0)</f>
        <v>#NAME?</v>
      </c>
      <c r="I130" s="73" t="e">
        <f aca="false">_xlfn.iferror(I10/I70,0)</f>
        <v>#NAME?</v>
      </c>
      <c r="J130" s="73" t="e">
        <f aca="false">_xlfn.iferror(J10/J70,0)</f>
        <v>#NAME?</v>
      </c>
      <c r="K130" s="73" t="e">
        <f aca="false">_xlfn.iferror(K10/K70,0)</f>
        <v>#NAME?</v>
      </c>
      <c r="L130" s="73" t="e">
        <f aca="false">_xlfn.iferror(L10/L70,0)</f>
        <v>#NAME?</v>
      </c>
      <c r="M130" s="73" t="e">
        <f aca="false">_xlfn.iferror(M10/M70,0)</f>
        <v>#NAME?</v>
      </c>
      <c r="N130" s="73" t="e">
        <f aca="false">_xlfn.iferror(N10/N70,0)</f>
        <v>#NAME?</v>
      </c>
      <c r="O130" s="73" t="e">
        <f aca="false">_xlfn.iferror(O10/O70,0)</f>
        <v>#NAME?</v>
      </c>
      <c r="P130" s="73" t="e">
        <f aca="false">_xlfn.iferror(P10/P70,0)</f>
        <v>#NAME?</v>
      </c>
      <c r="Q130" s="73" t="e">
        <f aca="false">_xlfn.iferror(Q10/Q70,0)</f>
        <v>#NAME?</v>
      </c>
      <c r="R130" s="73" t="e">
        <f aca="false">_xlfn.iferror(R10/R70,0)</f>
        <v>#NAME?</v>
      </c>
      <c r="S130" s="73" t="e">
        <f aca="false">_xlfn.iferror(S10/S70,0)</f>
        <v>#NAME?</v>
      </c>
      <c r="T130" s="73" t="e">
        <f aca="false">_xlfn.iferror(T10/T70,0)</f>
        <v>#NAME?</v>
      </c>
      <c r="U130" s="73" t="e">
        <f aca="false">_xlfn.iferror(U10/U70,0)</f>
        <v>#NAME?</v>
      </c>
      <c r="V130" s="73" t="e">
        <f aca="false">_xlfn.iferror(V10/V70,0)</f>
        <v>#NAME?</v>
      </c>
      <c r="W130" s="73" t="e">
        <f aca="false">_xlfn.iferror(W10/W70,0)</f>
        <v>#NAME?</v>
      </c>
      <c r="X130" s="73" t="e">
        <f aca="false">_xlfn.iferror(X10/X70,0)</f>
        <v>#NAME?</v>
      </c>
      <c r="Y130" s="73" t="e">
        <f aca="false">_xlfn.iferror(Y10/Y70,0)</f>
        <v>#NAME?</v>
      </c>
      <c r="Z130" s="73" t="e">
        <f aca="false">_xlfn.iferror(Z10/Z70,0)</f>
        <v>#NAME?</v>
      </c>
      <c r="AA130" s="73" t="e">
        <f aca="false">_xlfn.iferror(AA10/AA70,0)</f>
        <v>#NAME?</v>
      </c>
      <c r="AB130" s="73" t="e">
        <f aca="false">_xlfn.iferror(AB10/AB70,0)</f>
        <v>#NAME?</v>
      </c>
      <c r="AC130" s="73" t="e">
        <f aca="false">_xlfn.iferror(AC10/AC70,0)</f>
        <v>#NAME?</v>
      </c>
      <c r="AD130" s="73" t="e">
        <f aca="false">_xlfn.iferror(AD10/AD70,0)</f>
        <v>#NAME?</v>
      </c>
      <c r="AE130" s="73" t="e">
        <f aca="false">_xlfn.iferror(AE10/AE70,0)</f>
        <v>#NAME?</v>
      </c>
      <c r="AF130" s="73" t="e">
        <f aca="false">_xlfn.iferror(AF10/AF70,0)</f>
        <v>#NAME?</v>
      </c>
      <c r="AG130" s="73" t="e">
        <f aca="false">_xlfn.iferror(AG10/AG70,0)</f>
        <v>#NAME?</v>
      </c>
      <c r="AH130" s="73" t="e">
        <f aca="false">_xlfn.iferror(AH10/AH70,0)</f>
        <v>#NAME?</v>
      </c>
      <c r="AI130" s="73" t="e">
        <f aca="false">_xlfn.iferror(AI10/AI70,0)</f>
        <v>#NAME?</v>
      </c>
      <c r="AJ130" s="73" t="e">
        <f aca="false">_xlfn.iferror(AJ10/AJ70,0)</f>
        <v>#NAME?</v>
      </c>
      <c r="AK130" s="73" t="e">
        <f aca="false">_xlfn.iferror(AK10/AK70,0)</f>
        <v>#NAME?</v>
      </c>
      <c r="AL130" s="73" t="e">
        <f aca="false">_xlfn.iferror(AL10/AL70,0)</f>
        <v>#NAME?</v>
      </c>
      <c r="AM130" s="73" t="e">
        <f aca="false">_xlfn.iferror(AM10/AM70,0)</f>
        <v>#NAME?</v>
      </c>
      <c r="AN130" s="73" t="e">
        <f aca="false">_xlfn.iferror(AN10/AN70,0)</f>
        <v>#NAME?</v>
      </c>
      <c r="AO130" s="73" t="e">
        <f aca="false">_xlfn.iferror(AO10/AO70,0)</f>
        <v>#NAME?</v>
      </c>
      <c r="AP130" s="73" t="e">
        <f aca="false">_xlfn.iferror(AP10/AP70,0)</f>
        <v>#NAME?</v>
      </c>
      <c r="AQ130" s="73" t="e">
        <f aca="false">_xlfn.iferror(AQ10/AQ70,0)</f>
        <v>#NAME?</v>
      </c>
      <c r="AR130" s="73" t="e">
        <f aca="false">_xlfn.iferror(AR10/AR70,0)</f>
        <v>#NAME?</v>
      </c>
      <c r="AS130" s="73" t="e">
        <f aca="false">_xlfn.iferror(AS10/AS70,0)</f>
        <v>#NAME?</v>
      </c>
      <c r="AT130" s="73" t="e">
        <f aca="false">_xlfn.iferror(AT10/AT70,0)</f>
        <v>#NAME?</v>
      </c>
      <c r="AU130" s="73" t="e">
        <f aca="false">_xlfn.iferror(AU10/AU70,0)</f>
        <v>#NAME?</v>
      </c>
      <c r="AV130" s="73" t="e">
        <f aca="false">_xlfn.iferror(AV10/AV70,0)</f>
        <v>#NAME?</v>
      </c>
      <c r="AW130" s="73" t="e">
        <f aca="false">_xlfn.iferror(AW10/AW70,0)</f>
        <v>#NAME?</v>
      </c>
      <c r="AX130" s="73" t="e">
        <f aca="false">_xlfn.iferror(AX10/AX70,0)</f>
        <v>#NAME?</v>
      </c>
      <c r="AY130" s="73" t="e">
        <f aca="false">_xlfn.iferror(AY10/AY70,0)</f>
        <v>#NAME?</v>
      </c>
      <c r="AZ130" s="73" t="e">
        <f aca="false">_xlfn.iferror(AZ10/AZ70,0)</f>
        <v>#NAME?</v>
      </c>
      <c r="BA130" s="73" t="e">
        <f aca="false">_xlfn.iferror(BA10/BA70,0)</f>
        <v>#NAME?</v>
      </c>
      <c r="BB130" s="73" t="e">
        <f aca="false">_xlfn.iferror(BB10/BB70,0)</f>
        <v>#NAME?</v>
      </c>
      <c r="BC130" s="73" t="e">
        <f aca="false">_xlfn.iferror(BC10/BC70,0)</f>
        <v>#NAME?</v>
      </c>
      <c r="BD130" s="73" t="e">
        <f aca="false">_xlfn.iferror(BD10/BD70,0)</f>
        <v>#NAME?</v>
      </c>
      <c r="BE130" s="73" t="e">
        <f aca="false">_xlfn.iferror(BE10/BE70,0)</f>
        <v>#NAME?</v>
      </c>
      <c r="BF130" s="73" t="e">
        <f aca="false">_xlfn.iferror(BF10/BF70,0)</f>
        <v>#NAME?</v>
      </c>
      <c r="BG130" s="73" t="e">
        <f aca="false">_xlfn.iferror(BG10/BG70,0)</f>
        <v>#NAME?</v>
      </c>
      <c r="BH130" s="73" t="e">
        <f aca="false">_xlfn.iferror(BH10/BH70,0)</f>
        <v>#NAME?</v>
      </c>
      <c r="BI130" s="73" t="e">
        <f aca="false">_xlfn.iferror(BI10/BI70,0)</f>
        <v>#NAME?</v>
      </c>
      <c r="BJ130" s="73" t="e">
        <f aca="false">_xlfn.iferror(BJ10/BJ70,0)</f>
        <v>#NAME?</v>
      </c>
      <c r="BK130" s="73" t="e">
        <f aca="false">_xlfn.iferror(BK10/BK70,0)</f>
        <v>#NAME?</v>
      </c>
      <c r="BL130" s="73" t="e">
        <f aca="false">_xlfn.iferror(BL10/BL70,0)</f>
        <v>#NAME?</v>
      </c>
      <c r="BM130" s="73" t="e">
        <f aca="false">_xlfn.iferror(BM10/BM70,0)</f>
        <v>#NAME?</v>
      </c>
      <c r="BN130" s="73" t="e">
        <f aca="false">_xlfn.iferror(BN10/BN70,0)</f>
        <v>#NAME?</v>
      </c>
      <c r="BO130" s="73" t="e">
        <f aca="false">_xlfn.iferror(BO10/BO70,0)</f>
        <v>#NAME?</v>
      </c>
      <c r="BP130" s="73" t="e">
        <f aca="false">_xlfn.iferror(BP10/BP70,0)</f>
        <v>#NAME?</v>
      </c>
      <c r="BQ130" s="73" t="e">
        <f aca="false">_xlfn.iferror(BQ10/BQ70,0)</f>
        <v>#NAME?</v>
      </c>
      <c r="BR130" s="73" t="e">
        <f aca="false">_xlfn.iferror(BR10/BR70,0)</f>
        <v>#NAME?</v>
      </c>
      <c r="BS130" s="73" t="e">
        <f aca="false">_xlfn.iferror(BS10/BS70,0)</f>
        <v>#NAME?</v>
      </c>
      <c r="BT130" s="73" t="e">
        <f aca="false">_xlfn.iferror(BT10/BT70,0)</f>
        <v>#NAME?</v>
      </c>
      <c r="BU130" s="73" t="e">
        <f aca="false">_xlfn.iferror(BU10/BU70,0)</f>
        <v>#NAME?</v>
      </c>
      <c r="BV130" s="73" t="e">
        <f aca="false">_xlfn.iferror(BV10/BV70,0)</f>
        <v>#NAME?</v>
      </c>
      <c r="BW130" s="73" t="e">
        <f aca="false">_xlfn.iferror(BW10/BW70,0)</f>
        <v>#NAME?</v>
      </c>
      <c r="BX130" s="73" t="e">
        <f aca="false">_xlfn.iferror(BX10/BX70,0)</f>
        <v>#NAME?</v>
      </c>
      <c r="BY130" s="73" t="e">
        <f aca="false">_xlfn.iferror(BY10/BY70,0)</f>
        <v>#NAME?</v>
      </c>
      <c r="BZ130" s="73" t="e">
        <f aca="false">_xlfn.iferror(BZ10/BZ70,0)</f>
        <v>#NAME?</v>
      </c>
      <c r="CA130" s="73" t="e">
        <f aca="false">_xlfn.iferror(CA10/CA70,0)</f>
        <v>#NAME?</v>
      </c>
      <c r="CB130" s="73" t="e">
        <f aca="false">_xlfn.iferror(CB10/CB70,0)</f>
        <v>#NAME?</v>
      </c>
      <c r="CC130" s="73" t="e">
        <f aca="false">_xlfn.iferror(CC10/CC70,0)</f>
        <v>#NAME?</v>
      </c>
      <c r="CD130" s="73" t="e">
        <f aca="false">_xlfn.iferror(CD10/CD70,0)</f>
        <v>#NAME?</v>
      </c>
      <c r="CE130" s="73" t="e">
        <f aca="false">_xlfn.iferror(CE10/CE70,0)</f>
        <v>#NAME?</v>
      </c>
      <c r="CF130" s="73" t="e">
        <f aca="false">_xlfn.iferror(CF10/CF70,0)</f>
        <v>#NAME?</v>
      </c>
      <c r="CG130" s="73" t="e">
        <f aca="false">_xlfn.iferror(CG10/CG70,0)</f>
        <v>#NAME?</v>
      </c>
      <c r="CH130" s="73" t="e">
        <f aca="false">_xlfn.iferror(CH10/CH70,0)</f>
        <v>#NAME?</v>
      </c>
      <c r="CI130" s="73" t="e">
        <f aca="false">_xlfn.iferror(CI10/CI70,0)</f>
        <v>#NAME?</v>
      </c>
      <c r="CJ130" s="73" t="e">
        <f aca="false">_xlfn.iferror(CJ10/CJ70,0)</f>
        <v>#NAME?</v>
      </c>
      <c r="CK130" s="73" t="e">
        <f aca="false">_xlfn.iferror(CK10/CK70,0)</f>
        <v>#NAME?</v>
      </c>
      <c r="CL130" s="73" t="e">
        <f aca="false">_xlfn.iferror(CL10/CL70,0)</f>
        <v>#NAME?</v>
      </c>
      <c r="CM130" s="73" t="e">
        <f aca="false">_xlfn.iferror(CM10/CM70,0)</f>
        <v>#NAME?</v>
      </c>
      <c r="CN130" s="73" t="e">
        <f aca="false">_xlfn.iferror(CN10/CN70,0)</f>
        <v>#NAME?</v>
      </c>
      <c r="CO130" s="73" t="e">
        <f aca="false">_xlfn.iferror(CO10/CO70,0)</f>
        <v>#NAME?</v>
      </c>
      <c r="CP130" s="73" t="e">
        <f aca="false">_xlfn.iferror(CP10/CP70,0)</f>
        <v>#NAME?</v>
      </c>
      <c r="CQ130" s="73" t="e">
        <f aca="false">_xlfn.iferror(CQ10/CQ70,0)</f>
        <v>#NAME?</v>
      </c>
      <c r="CR130" s="73" t="e">
        <f aca="false">_xlfn.iferror(CR10/CR70,0)</f>
        <v>#NAME?</v>
      </c>
      <c r="CS130" s="73" t="e">
        <f aca="false">_xlfn.iferror(CS10/CS70,0)</f>
        <v>#NAME?</v>
      </c>
      <c r="CT130" s="73" t="e">
        <f aca="false">_xlfn.iferror(CT10/CT70,0)</f>
        <v>#NAME?</v>
      </c>
    </row>
    <row r="131" customFormat="false" ht="15" hidden="false" customHeight="true" outlineLevel="1" collapsed="false">
      <c r="A131" s="72" t="s">
        <v>41</v>
      </c>
      <c r="B131" s="72" t="s">
        <v>42</v>
      </c>
      <c r="C131" s="73" t="e">
        <f aca="false">_xlfn.iferror(C11/C71,0)</f>
        <v>#NAME?</v>
      </c>
      <c r="D131" s="73" t="e">
        <f aca="false">_xlfn.iferror(D11/D71,0)</f>
        <v>#NAME?</v>
      </c>
      <c r="E131" s="73" t="e">
        <f aca="false">_xlfn.iferror(E11/E71,0)</f>
        <v>#NAME?</v>
      </c>
      <c r="F131" s="73" t="e">
        <f aca="false">_xlfn.iferror(F11/F71,0)</f>
        <v>#NAME?</v>
      </c>
      <c r="G131" s="73" t="e">
        <f aca="false">_xlfn.iferror(G11/G71,0)</f>
        <v>#NAME?</v>
      </c>
      <c r="H131" s="73" t="e">
        <f aca="false">_xlfn.iferror(H11/H71,0)</f>
        <v>#NAME?</v>
      </c>
      <c r="I131" s="73" t="e">
        <f aca="false">_xlfn.iferror(I11/I71,0)</f>
        <v>#NAME?</v>
      </c>
      <c r="J131" s="73" t="e">
        <f aca="false">_xlfn.iferror(J11/J71,0)</f>
        <v>#NAME?</v>
      </c>
      <c r="K131" s="73" t="e">
        <f aca="false">_xlfn.iferror(K11/K71,0)</f>
        <v>#NAME?</v>
      </c>
      <c r="L131" s="73" t="e">
        <f aca="false">_xlfn.iferror(L11/L71,0)</f>
        <v>#NAME?</v>
      </c>
      <c r="M131" s="73" t="e">
        <f aca="false">_xlfn.iferror(M11/M71,0)</f>
        <v>#NAME?</v>
      </c>
      <c r="N131" s="73" t="e">
        <f aca="false">_xlfn.iferror(N11/N71,0)</f>
        <v>#NAME?</v>
      </c>
      <c r="O131" s="73" t="e">
        <f aca="false">_xlfn.iferror(O11/O71,0)</f>
        <v>#NAME?</v>
      </c>
      <c r="P131" s="73" t="e">
        <f aca="false">_xlfn.iferror(P11/P71,0)</f>
        <v>#NAME?</v>
      </c>
      <c r="Q131" s="73" t="e">
        <f aca="false">_xlfn.iferror(Q11/Q71,0)</f>
        <v>#NAME?</v>
      </c>
      <c r="R131" s="73" t="e">
        <f aca="false">_xlfn.iferror(R11/R71,0)</f>
        <v>#NAME?</v>
      </c>
      <c r="S131" s="73" t="e">
        <f aca="false">_xlfn.iferror(S11/S71,0)</f>
        <v>#NAME?</v>
      </c>
      <c r="T131" s="73" t="e">
        <f aca="false">_xlfn.iferror(T11/T71,0)</f>
        <v>#NAME?</v>
      </c>
      <c r="U131" s="73" t="e">
        <f aca="false">_xlfn.iferror(U11/U71,0)</f>
        <v>#NAME?</v>
      </c>
      <c r="V131" s="73" t="e">
        <f aca="false">_xlfn.iferror(V11/V71,0)</f>
        <v>#NAME?</v>
      </c>
      <c r="W131" s="73" t="e">
        <f aca="false">_xlfn.iferror(W11/W71,0)</f>
        <v>#NAME?</v>
      </c>
      <c r="X131" s="73" t="e">
        <f aca="false">_xlfn.iferror(X11/X71,0)</f>
        <v>#NAME?</v>
      </c>
      <c r="Y131" s="73" t="e">
        <f aca="false">_xlfn.iferror(Y11/Y71,0)</f>
        <v>#NAME?</v>
      </c>
      <c r="Z131" s="73" t="e">
        <f aca="false">_xlfn.iferror(Z11/Z71,0)</f>
        <v>#NAME?</v>
      </c>
      <c r="AA131" s="73" t="e">
        <f aca="false">_xlfn.iferror(AA11/AA71,0)</f>
        <v>#NAME?</v>
      </c>
      <c r="AB131" s="73" t="e">
        <f aca="false">_xlfn.iferror(AB11/AB71,0)</f>
        <v>#NAME?</v>
      </c>
      <c r="AC131" s="73" t="e">
        <f aca="false">_xlfn.iferror(AC11/AC71,0)</f>
        <v>#NAME?</v>
      </c>
      <c r="AD131" s="73" t="e">
        <f aca="false">_xlfn.iferror(AD11/AD71,0)</f>
        <v>#NAME?</v>
      </c>
      <c r="AE131" s="73" t="e">
        <f aca="false">_xlfn.iferror(AE11/AE71,0)</f>
        <v>#NAME?</v>
      </c>
      <c r="AF131" s="73" t="e">
        <f aca="false">_xlfn.iferror(AF11/AF71,0)</f>
        <v>#NAME?</v>
      </c>
      <c r="AG131" s="73" t="e">
        <f aca="false">_xlfn.iferror(AG11/AG71,0)</f>
        <v>#NAME?</v>
      </c>
      <c r="AH131" s="73" t="e">
        <f aca="false">_xlfn.iferror(AH11/AH71,0)</f>
        <v>#NAME?</v>
      </c>
      <c r="AI131" s="73" t="e">
        <f aca="false">_xlfn.iferror(AI11/AI71,0)</f>
        <v>#NAME?</v>
      </c>
      <c r="AJ131" s="73" t="e">
        <f aca="false">_xlfn.iferror(AJ11/AJ71,0)</f>
        <v>#NAME?</v>
      </c>
      <c r="AK131" s="73" t="e">
        <f aca="false">_xlfn.iferror(AK11/AK71,0)</f>
        <v>#NAME?</v>
      </c>
      <c r="AL131" s="73" t="e">
        <f aca="false">_xlfn.iferror(AL11/AL71,0)</f>
        <v>#NAME?</v>
      </c>
      <c r="AM131" s="73" t="e">
        <f aca="false">_xlfn.iferror(AM11/AM71,0)</f>
        <v>#NAME?</v>
      </c>
      <c r="AN131" s="73" t="e">
        <f aca="false">_xlfn.iferror(AN11/AN71,0)</f>
        <v>#NAME?</v>
      </c>
      <c r="AO131" s="73" t="e">
        <f aca="false">_xlfn.iferror(AO11/AO71,0)</f>
        <v>#NAME?</v>
      </c>
      <c r="AP131" s="73" t="e">
        <f aca="false">_xlfn.iferror(AP11/AP71,0)</f>
        <v>#NAME?</v>
      </c>
      <c r="AQ131" s="73" t="e">
        <f aca="false">_xlfn.iferror(AQ11/AQ71,0)</f>
        <v>#NAME?</v>
      </c>
      <c r="AR131" s="73" t="e">
        <f aca="false">_xlfn.iferror(AR11/AR71,0)</f>
        <v>#NAME?</v>
      </c>
      <c r="AS131" s="73" t="e">
        <f aca="false">_xlfn.iferror(AS11/AS71,0)</f>
        <v>#NAME?</v>
      </c>
      <c r="AT131" s="73" t="e">
        <f aca="false">_xlfn.iferror(AT11/AT71,0)</f>
        <v>#NAME?</v>
      </c>
      <c r="AU131" s="73" t="e">
        <f aca="false">_xlfn.iferror(AU11/AU71,0)</f>
        <v>#NAME?</v>
      </c>
      <c r="AV131" s="73" t="e">
        <f aca="false">_xlfn.iferror(AV11/AV71,0)</f>
        <v>#NAME?</v>
      </c>
      <c r="AW131" s="73" t="e">
        <f aca="false">_xlfn.iferror(AW11/AW71,0)</f>
        <v>#NAME?</v>
      </c>
      <c r="AX131" s="73" t="e">
        <f aca="false">_xlfn.iferror(AX11/AX71,0)</f>
        <v>#NAME?</v>
      </c>
      <c r="AY131" s="73" t="e">
        <f aca="false">_xlfn.iferror(AY11/AY71,0)</f>
        <v>#NAME?</v>
      </c>
      <c r="AZ131" s="73" t="e">
        <f aca="false">_xlfn.iferror(AZ11/AZ71,0)</f>
        <v>#NAME?</v>
      </c>
      <c r="BA131" s="73" t="e">
        <f aca="false">_xlfn.iferror(BA11/BA71,0)</f>
        <v>#NAME?</v>
      </c>
      <c r="BB131" s="73" t="e">
        <f aca="false">_xlfn.iferror(BB11/BB71,0)</f>
        <v>#NAME?</v>
      </c>
      <c r="BC131" s="73" t="e">
        <f aca="false">_xlfn.iferror(BC11/BC71,0)</f>
        <v>#NAME?</v>
      </c>
      <c r="BD131" s="73" t="e">
        <f aca="false">_xlfn.iferror(BD11/BD71,0)</f>
        <v>#NAME?</v>
      </c>
      <c r="BE131" s="73" t="e">
        <f aca="false">_xlfn.iferror(BE11/BE71,0)</f>
        <v>#NAME?</v>
      </c>
      <c r="BF131" s="73" t="e">
        <f aca="false">_xlfn.iferror(BF11/BF71,0)</f>
        <v>#NAME?</v>
      </c>
      <c r="BG131" s="73" t="e">
        <f aca="false">_xlfn.iferror(BG11/BG71,0)</f>
        <v>#NAME?</v>
      </c>
      <c r="BH131" s="73" t="e">
        <f aca="false">_xlfn.iferror(BH11/BH71,0)</f>
        <v>#NAME?</v>
      </c>
      <c r="BI131" s="73" t="e">
        <f aca="false">_xlfn.iferror(BI11/BI71,0)</f>
        <v>#NAME?</v>
      </c>
      <c r="BJ131" s="73" t="e">
        <f aca="false">_xlfn.iferror(BJ11/BJ71,0)</f>
        <v>#NAME?</v>
      </c>
      <c r="BK131" s="73" t="e">
        <f aca="false">_xlfn.iferror(BK11/BK71,0)</f>
        <v>#NAME?</v>
      </c>
      <c r="BL131" s="73" t="e">
        <f aca="false">_xlfn.iferror(BL11/BL71,0)</f>
        <v>#NAME?</v>
      </c>
      <c r="BM131" s="73" t="e">
        <f aca="false">_xlfn.iferror(BM11/BM71,0)</f>
        <v>#NAME?</v>
      </c>
      <c r="BN131" s="73" t="e">
        <f aca="false">_xlfn.iferror(BN11/BN71,0)</f>
        <v>#NAME?</v>
      </c>
      <c r="BO131" s="73" t="e">
        <f aca="false">_xlfn.iferror(BO11/BO71,0)</f>
        <v>#NAME?</v>
      </c>
      <c r="BP131" s="73" t="e">
        <f aca="false">_xlfn.iferror(BP11/BP71,0)</f>
        <v>#NAME?</v>
      </c>
      <c r="BQ131" s="73" t="e">
        <f aca="false">_xlfn.iferror(BQ11/BQ71,0)</f>
        <v>#NAME?</v>
      </c>
      <c r="BR131" s="73" t="e">
        <f aca="false">_xlfn.iferror(BR11/BR71,0)</f>
        <v>#NAME?</v>
      </c>
      <c r="BS131" s="73" t="e">
        <f aca="false">_xlfn.iferror(BS11/BS71,0)</f>
        <v>#NAME?</v>
      </c>
      <c r="BT131" s="73" t="e">
        <f aca="false">_xlfn.iferror(BT11/BT71,0)</f>
        <v>#NAME?</v>
      </c>
      <c r="BU131" s="73" t="e">
        <f aca="false">_xlfn.iferror(BU11/BU71,0)</f>
        <v>#NAME?</v>
      </c>
      <c r="BV131" s="73" t="e">
        <f aca="false">_xlfn.iferror(BV11/BV71,0)</f>
        <v>#NAME?</v>
      </c>
      <c r="BW131" s="73" t="e">
        <f aca="false">_xlfn.iferror(BW11/BW71,0)</f>
        <v>#NAME?</v>
      </c>
      <c r="BX131" s="73" t="e">
        <f aca="false">_xlfn.iferror(BX11/BX71,0)</f>
        <v>#NAME?</v>
      </c>
      <c r="BY131" s="73" t="e">
        <f aca="false">_xlfn.iferror(BY11/BY71,0)</f>
        <v>#NAME?</v>
      </c>
      <c r="BZ131" s="73" t="e">
        <f aca="false">_xlfn.iferror(BZ11/BZ71,0)</f>
        <v>#NAME?</v>
      </c>
      <c r="CA131" s="73" t="e">
        <f aca="false">_xlfn.iferror(CA11/CA71,0)</f>
        <v>#NAME?</v>
      </c>
      <c r="CB131" s="73" t="e">
        <f aca="false">_xlfn.iferror(CB11/CB71,0)</f>
        <v>#NAME?</v>
      </c>
      <c r="CC131" s="73" t="e">
        <f aca="false">_xlfn.iferror(CC11/CC71,0)</f>
        <v>#NAME?</v>
      </c>
      <c r="CD131" s="73" t="e">
        <f aca="false">_xlfn.iferror(CD11/CD71,0)</f>
        <v>#NAME?</v>
      </c>
      <c r="CE131" s="73" t="e">
        <f aca="false">_xlfn.iferror(CE11/CE71,0)</f>
        <v>#NAME?</v>
      </c>
      <c r="CF131" s="73" t="e">
        <f aca="false">_xlfn.iferror(CF11/CF71,0)</f>
        <v>#NAME?</v>
      </c>
      <c r="CG131" s="73" t="e">
        <f aca="false">_xlfn.iferror(CG11/CG71,0)</f>
        <v>#NAME?</v>
      </c>
      <c r="CH131" s="73" t="e">
        <f aca="false">_xlfn.iferror(CH11/CH71,0)</f>
        <v>#NAME?</v>
      </c>
      <c r="CI131" s="73" t="e">
        <f aca="false">_xlfn.iferror(CI11/CI71,0)</f>
        <v>#NAME?</v>
      </c>
      <c r="CJ131" s="73" t="e">
        <f aca="false">_xlfn.iferror(CJ11/CJ71,0)</f>
        <v>#NAME?</v>
      </c>
      <c r="CK131" s="73" t="e">
        <f aca="false">_xlfn.iferror(CK11/CK71,0)</f>
        <v>#NAME?</v>
      </c>
      <c r="CL131" s="73" t="e">
        <f aca="false">_xlfn.iferror(CL11/CL71,0)</f>
        <v>#NAME?</v>
      </c>
      <c r="CM131" s="73" t="e">
        <f aca="false">_xlfn.iferror(CM11/CM71,0)</f>
        <v>#NAME?</v>
      </c>
      <c r="CN131" s="73" t="e">
        <f aca="false">_xlfn.iferror(CN11/CN71,0)</f>
        <v>#NAME?</v>
      </c>
      <c r="CO131" s="73" t="e">
        <f aca="false">_xlfn.iferror(CO11/CO71,0)</f>
        <v>#NAME?</v>
      </c>
      <c r="CP131" s="73" t="e">
        <f aca="false">_xlfn.iferror(CP11/CP71,0)</f>
        <v>#NAME?</v>
      </c>
      <c r="CQ131" s="73" t="e">
        <f aca="false">_xlfn.iferror(CQ11/CQ71,0)</f>
        <v>#NAME?</v>
      </c>
      <c r="CR131" s="73" t="e">
        <f aca="false">_xlfn.iferror(CR11/CR71,0)</f>
        <v>#NAME?</v>
      </c>
      <c r="CS131" s="73" t="e">
        <f aca="false">_xlfn.iferror(CS11/CS71,0)</f>
        <v>#NAME?</v>
      </c>
      <c r="CT131" s="73" t="e">
        <f aca="false">_xlfn.iferror(CT11/CT71,0)</f>
        <v>#NAME?</v>
      </c>
    </row>
    <row r="132" customFormat="false" ht="15" hidden="false" customHeight="true" outlineLevel="1" collapsed="false">
      <c r="A132" s="17" t="s">
        <v>43</v>
      </c>
      <c r="B132" s="17" t="s">
        <v>44</v>
      </c>
      <c r="C132" s="18" t="e">
        <f aca="false">_xlfn.iferror(C12/C72,0)</f>
        <v>#NAME?</v>
      </c>
      <c r="D132" s="18" t="e">
        <f aca="false">_xlfn.iferror(D12/D72,0)</f>
        <v>#NAME?</v>
      </c>
      <c r="E132" s="18" t="e">
        <f aca="false">_xlfn.iferror(E12/E72,0)</f>
        <v>#NAME?</v>
      </c>
      <c r="F132" s="18" t="e">
        <f aca="false">_xlfn.iferror(F12/F72,0)</f>
        <v>#NAME?</v>
      </c>
      <c r="G132" s="18" t="e">
        <f aca="false">_xlfn.iferror(G12/G72,0)</f>
        <v>#NAME?</v>
      </c>
      <c r="H132" s="18" t="e">
        <f aca="false">_xlfn.iferror(H12/H72,0)</f>
        <v>#NAME?</v>
      </c>
      <c r="I132" s="18" t="e">
        <f aca="false">_xlfn.iferror(I12/I72,0)</f>
        <v>#NAME?</v>
      </c>
      <c r="J132" s="18" t="e">
        <f aca="false">_xlfn.iferror(J12/J72,0)</f>
        <v>#NAME?</v>
      </c>
      <c r="K132" s="18" t="e">
        <f aca="false">_xlfn.iferror(K12/K72,0)</f>
        <v>#NAME?</v>
      </c>
      <c r="L132" s="18" t="e">
        <f aca="false">_xlfn.iferror(L12/L72,0)</f>
        <v>#NAME?</v>
      </c>
      <c r="M132" s="18" t="e">
        <f aca="false">_xlfn.iferror(M12/M72,0)</f>
        <v>#NAME?</v>
      </c>
      <c r="N132" s="18" t="e">
        <f aca="false">_xlfn.iferror(N12/N72,0)</f>
        <v>#NAME?</v>
      </c>
      <c r="O132" s="18" t="e">
        <f aca="false">_xlfn.iferror(O12/O72,0)</f>
        <v>#NAME?</v>
      </c>
      <c r="P132" s="18" t="e">
        <f aca="false">_xlfn.iferror(P12/P72,0)</f>
        <v>#NAME?</v>
      </c>
      <c r="Q132" s="18" t="e">
        <f aca="false">_xlfn.iferror(Q12/Q72,0)</f>
        <v>#NAME?</v>
      </c>
      <c r="R132" s="18" t="e">
        <f aca="false">_xlfn.iferror(R12/R72,0)</f>
        <v>#NAME?</v>
      </c>
      <c r="S132" s="18" t="e">
        <f aca="false">_xlfn.iferror(S12/S72,0)</f>
        <v>#NAME?</v>
      </c>
      <c r="T132" s="18" t="e">
        <f aca="false">_xlfn.iferror(T12/T72,0)</f>
        <v>#NAME?</v>
      </c>
      <c r="U132" s="18" t="e">
        <f aca="false">_xlfn.iferror(U12/U72,0)</f>
        <v>#NAME?</v>
      </c>
      <c r="V132" s="18" t="e">
        <f aca="false">_xlfn.iferror(V12/V72,0)</f>
        <v>#NAME?</v>
      </c>
      <c r="W132" s="18" t="e">
        <f aca="false">_xlfn.iferror(W12/W72,0)</f>
        <v>#NAME?</v>
      </c>
      <c r="X132" s="18" t="e">
        <f aca="false">_xlfn.iferror(X12/X72,0)</f>
        <v>#NAME?</v>
      </c>
      <c r="Y132" s="18" t="e">
        <f aca="false">_xlfn.iferror(Y12/Y72,0)</f>
        <v>#NAME?</v>
      </c>
      <c r="Z132" s="18" t="e">
        <f aca="false">_xlfn.iferror(Z12/Z72,0)</f>
        <v>#NAME?</v>
      </c>
      <c r="AA132" s="18" t="e">
        <f aca="false">_xlfn.iferror(AA12/AA72,0)</f>
        <v>#NAME?</v>
      </c>
      <c r="AB132" s="18" t="e">
        <f aca="false">_xlfn.iferror(AB12/AB72,0)</f>
        <v>#NAME?</v>
      </c>
      <c r="AC132" s="18" t="e">
        <f aca="false">_xlfn.iferror(AC12/AC72,0)</f>
        <v>#NAME?</v>
      </c>
      <c r="AD132" s="18" t="e">
        <f aca="false">_xlfn.iferror(AD12/AD72,0)</f>
        <v>#NAME?</v>
      </c>
      <c r="AE132" s="18" t="e">
        <f aca="false">_xlfn.iferror(AE12/AE72,0)</f>
        <v>#NAME?</v>
      </c>
      <c r="AF132" s="18" t="e">
        <f aca="false">_xlfn.iferror(AF12/AF72,0)</f>
        <v>#NAME?</v>
      </c>
      <c r="AG132" s="18" t="e">
        <f aca="false">_xlfn.iferror(AG12/AG72,0)</f>
        <v>#NAME?</v>
      </c>
      <c r="AH132" s="18" t="e">
        <f aca="false">_xlfn.iferror(AH12/AH72,0)</f>
        <v>#NAME?</v>
      </c>
      <c r="AI132" s="18" t="e">
        <f aca="false">_xlfn.iferror(AI12/AI72,0)</f>
        <v>#NAME?</v>
      </c>
      <c r="AJ132" s="18" t="e">
        <f aca="false">_xlfn.iferror(AJ12/AJ72,0)</f>
        <v>#NAME?</v>
      </c>
      <c r="AK132" s="18" t="e">
        <f aca="false">_xlfn.iferror(AK12/AK72,0)</f>
        <v>#NAME?</v>
      </c>
      <c r="AL132" s="18" t="e">
        <f aca="false">_xlfn.iferror(AL12/AL72,0)</f>
        <v>#NAME?</v>
      </c>
      <c r="AM132" s="18" t="e">
        <f aca="false">_xlfn.iferror(AM12/AM72,0)</f>
        <v>#NAME?</v>
      </c>
      <c r="AN132" s="18" t="e">
        <f aca="false">_xlfn.iferror(AN12/AN72,0)</f>
        <v>#NAME?</v>
      </c>
      <c r="AO132" s="18" t="e">
        <f aca="false">_xlfn.iferror(AO12/AO72,0)</f>
        <v>#NAME?</v>
      </c>
      <c r="AP132" s="18" t="e">
        <f aca="false">_xlfn.iferror(AP12/AP72,0)</f>
        <v>#NAME?</v>
      </c>
      <c r="AQ132" s="18" t="e">
        <f aca="false">_xlfn.iferror(AQ12/AQ72,0)</f>
        <v>#NAME?</v>
      </c>
      <c r="AR132" s="18" t="e">
        <f aca="false">_xlfn.iferror(AR12/AR72,0)</f>
        <v>#NAME?</v>
      </c>
      <c r="AS132" s="18" t="e">
        <f aca="false">_xlfn.iferror(AS12/AS72,0)</f>
        <v>#NAME?</v>
      </c>
      <c r="AT132" s="18" t="e">
        <f aca="false">_xlfn.iferror(AT12/AT72,0)</f>
        <v>#NAME?</v>
      </c>
      <c r="AU132" s="18" t="e">
        <f aca="false">_xlfn.iferror(AU12/AU72,0)</f>
        <v>#NAME?</v>
      </c>
      <c r="AV132" s="18" t="e">
        <f aca="false">_xlfn.iferror(AV12/AV72,0)</f>
        <v>#NAME?</v>
      </c>
      <c r="AW132" s="18" t="e">
        <f aca="false">_xlfn.iferror(AW12/AW72,0)</f>
        <v>#NAME?</v>
      </c>
      <c r="AX132" s="18" t="e">
        <f aca="false">_xlfn.iferror(AX12/AX72,0)</f>
        <v>#NAME?</v>
      </c>
      <c r="AY132" s="18" t="e">
        <f aca="false">_xlfn.iferror(AY12/AY72,0)</f>
        <v>#NAME?</v>
      </c>
      <c r="AZ132" s="18" t="e">
        <f aca="false">_xlfn.iferror(AZ12/AZ72,0)</f>
        <v>#NAME?</v>
      </c>
      <c r="BA132" s="18" t="e">
        <f aca="false">_xlfn.iferror(BA12/BA72,0)</f>
        <v>#NAME?</v>
      </c>
      <c r="BB132" s="18" t="e">
        <f aca="false">_xlfn.iferror(BB12/BB72,0)</f>
        <v>#NAME?</v>
      </c>
      <c r="BC132" s="18" t="e">
        <f aca="false">_xlfn.iferror(BC12/BC72,0)</f>
        <v>#NAME?</v>
      </c>
      <c r="BD132" s="18" t="e">
        <f aca="false">_xlfn.iferror(BD12/BD72,0)</f>
        <v>#NAME?</v>
      </c>
      <c r="BE132" s="18" t="e">
        <f aca="false">_xlfn.iferror(BE12/BE72,0)</f>
        <v>#NAME?</v>
      </c>
      <c r="BF132" s="18" t="e">
        <f aca="false">_xlfn.iferror(BF12/BF72,0)</f>
        <v>#NAME?</v>
      </c>
      <c r="BG132" s="18" t="e">
        <f aca="false">_xlfn.iferror(BG12/BG72,0)</f>
        <v>#NAME?</v>
      </c>
      <c r="BH132" s="18" t="e">
        <f aca="false">_xlfn.iferror(BH12/BH72,0)</f>
        <v>#NAME?</v>
      </c>
      <c r="BI132" s="18" t="e">
        <f aca="false">_xlfn.iferror(BI12/BI72,0)</f>
        <v>#NAME?</v>
      </c>
      <c r="BJ132" s="18" t="e">
        <f aca="false">_xlfn.iferror(BJ12/BJ72,0)</f>
        <v>#NAME?</v>
      </c>
      <c r="BK132" s="18" t="e">
        <f aca="false">_xlfn.iferror(BK12/BK72,0)</f>
        <v>#NAME?</v>
      </c>
      <c r="BL132" s="18" t="e">
        <f aca="false">_xlfn.iferror(BL12/BL72,0)</f>
        <v>#NAME?</v>
      </c>
      <c r="BM132" s="18" t="e">
        <f aca="false">_xlfn.iferror(BM12/BM72,0)</f>
        <v>#NAME?</v>
      </c>
      <c r="BN132" s="18" t="e">
        <f aca="false">_xlfn.iferror(BN12/BN72,0)</f>
        <v>#NAME?</v>
      </c>
      <c r="BO132" s="18" t="e">
        <f aca="false">_xlfn.iferror(BO12/BO72,0)</f>
        <v>#NAME?</v>
      </c>
      <c r="BP132" s="18" t="e">
        <f aca="false">_xlfn.iferror(BP12/BP72,0)</f>
        <v>#NAME?</v>
      </c>
      <c r="BQ132" s="18" t="e">
        <f aca="false">_xlfn.iferror(BQ12/BQ72,0)</f>
        <v>#NAME?</v>
      </c>
      <c r="BR132" s="18" t="e">
        <f aca="false">_xlfn.iferror(BR12/BR72,0)</f>
        <v>#NAME?</v>
      </c>
      <c r="BS132" s="18" t="e">
        <f aca="false">_xlfn.iferror(BS12/BS72,0)</f>
        <v>#NAME?</v>
      </c>
      <c r="BT132" s="18" t="e">
        <f aca="false">_xlfn.iferror(BT12/BT72,0)</f>
        <v>#NAME?</v>
      </c>
      <c r="BU132" s="18" t="e">
        <f aca="false">_xlfn.iferror(BU12/BU72,0)</f>
        <v>#NAME?</v>
      </c>
      <c r="BV132" s="18" t="e">
        <f aca="false">_xlfn.iferror(BV12/BV72,0)</f>
        <v>#NAME?</v>
      </c>
      <c r="BW132" s="18" t="e">
        <f aca="false">_xlfn.iferror(BW12/BW72,0)</f>
        <v>#NAME?</v>
      </c>
      <c r="BX132" s="18" t="e">
        <f aca="false">_xlfn.iferror(BX12/BX72,0)</f>
        <v>#NAME?</v>
      </c>
      <c r="BY132" s="18" t="e">
        <f aca="false">_xlfn.iferror(BY12/BY72,0)</f>
        <v>#NAME?</v>
      </c>
      <c r="BZ132" s="18" t="e">
        <f aca="false">_xlfn.iferror(BZ12/BZ72,0)</f>
        <v>#NAME?</v>
      </c>
      <c r="CA132" s="18" t="e">
        <f aca="false">_xlfn.iferror(CA12/CA72,0)</f>
        <v>#NAME?</v>
      </c>
      <c r="CB132" s="18" t="e">
        <f aca="false">_xlfn.iferror(CB12/CB72,0)</f>
        <v>#NAME?</v>
      </c>
      <c r="CC132" s="18" t="e">
        <f aca="false">_xlfn.iferror(CC12/CC72,0)</f>
        <v>#NAME?</v>
      </c>
      <c r="CD132" s="18" t="e">
        <f aca="false">_xlfn.iferror(CD12/CD72,0)</f>
        <v>#NAME?</v>
      </c>
      <c r="CE132" s="18" t="e">
        <f aca="false">_xlfn.iferror(CE12/CE72,0)</f>
        <v>#NAME?</v>
      </c>
      <c r="CF132" s="18" t="e">
        <f aca="false">_xlfn.iferror(CF12/CF72,0)</f>
        <v>#NAME?</v>
      </c>
      <c r="CG132" s="18" t="e">
        <f aca="false">_xlfn.iferror(CG12/CG72,0)</f>
        <v>#NAME?</v>
      </c>
      <c r="CH132" s="18" t="e">
        <f aca="false">_xlfn.iferror(CH12/CH72,0)</f>
        <v>#NAME?</v>
      </c>
      <c r="CI132" s="18" t="e">
        <f aca="false">_xlfn.iferror(CI12/CI72,0)</f>
        <v>#NAME?</v>
      </c>
      <c r="CJ132" s="18" t="e">
        <f aca="false">_xlfn.iferror(CJ12/CJ72,0)</f>
        <v>#NAME?</v>
      </c>
      <c r="CK132" s="18" t="e">
        <f aca="false">_xlfn.iferror(CK12/CK72,0)</f>
        <v>#NAME?</v>
      </c>
      <c r="CL132" s="18" t="e">
        <f aca="false">_xlfn.iferror(CL12/CL72,0)</f>
        <v>#NAME?</v>
      </c>
      <c r="CM132" s="18" t="e">
        <f aca="false">_xlfn.iferror(CM12/CM72,0)</f>
        <v>#NAME?</v>
      </c>
      <c r="CN132" s="18" t="e">
        <f aca="false">_xlfn.iferror(CN12/CN72,0)</f>
        <v>#NAME?</v>
      </c>
      <c r="CO132" s="18" t="e">
        <f aca="false">_xlfn.iferror(CO12/CO72,0)</f>
        <v>#NAME?</v>
      </c>
      <c r="CP132" s="18" t="e">
        <f aca="false">_xlfn.iferror(CP12/CP72,0)</f>
        <v>#NAME?</v>
      </c>
      <c r="CQ132" s="18" t="e">
        <f aca="false">_xlfn.iferror(CQ12/CQ72,0)</f>
        <v>#NAME?</v>
      </c>
      <c r="CR132" s="18" t="e">
        <f aca="false">_xlfn.iferror(CR12/CR72,0)</f>
        <v>#NAME?</v>
      </c>
      <c r="CS132" s="18" t="e">
        <f aca="false">_xlfn.iferror(CS12/CS72,0)</f>
        <v>#NAME?</v>
      </c>
      <c r="CT132" s="18" t="e">
        <f aca="false">_xlfn.iferror(CT12/CT72,0)</f>
        <v>#NAME?</v>
      </c>
    </row>
    <row r="133" customFormat="false" ht="15" hidden="false" customHeight="true" outlineLevel="1" collapsed="false">
      <c r="A133" s="17" t="s">
        <v>45</v>
      </c>
      <c r="B133" s="17" t="s">
        <v>46</v>
      </c>
      <c r="C133" s="18" t="e">
        <f aca="false">-_xlfn.iferror(C13/C73,0)</f>
        <v>#NAME?</v>
      </c>
      <c r="D133" s="18" t="e">
        <f aca="false">-_xlfn.iferror(D13/D73,0)</f>
        <v>#NAME?</v>
      </c>
      <c r="E133" s="18" t="e">
        <f aca="false">-_xlfn.iferror(E13/E73,0)</f>
        <v>#NAME?</v>
      </c>
      <c r="F133" s="18" t="e">
        <f aca="false">-_xlfn.iferror(F13/F73,0)</f>
        <v>#NAME?</v>
      </c>
      <c r="G133" s="18" t="e">
        <f aca="false">-_xlfn.iferror(G13/G73,0)</f>
        <v>#NAME?</v>
      </c>
      <c r="H133" s="18" t="e">
        <f aca="false">-_xlfn.iferror(H13/H73,0)</f>
        <v>#NAME?</v>
      </c>
      <c r="I133" s="18" t="e">
        <f aca="false">-_xlfn.iferror(I13/I73,0)</f>
        <v>#NAME?</v>
      </c>
      <c r="J133" s="18" t="e">
        <f aca="false">-_xlfn.iferror(J13/J73,0)</f>
        <v>#NAME?</v>
      </c>
      <c r="K133" s="18" t="e">
        <f aca="false">-_xlfn.iferror(K13/K73,0)</f>
        <v>#NAME?</v>
      </c>
      <c r="L133" s="18" t="e">
        <f aca="false">-_xlfn.iferror(L13/L73,0)</f>
        <v>#NAME?</v>
      </c>
      <c r="M133" s="18" t="e">
        <f aca="false">-_xlfn.iferror(M13/M73,0)</f>
        <v>#NAME?</v>
      </c>
      <c r="N133" s="18" t="e">
        <f aca="false">-_xlfn.iferror(N13/N73,0)</f>
        <v>#NAME?</v>
      </c>
      <c r="O133" s="18" t="e">
        <f aca="false">-_xlfn.iferror(O13/O73,0)</f>
        <v>#NAME?</v>
      </c>
      <c r="P133" s="18" t="e">
        <f aca="false">-_xlfn.iferror(P13/P73,0)</f>
        <v>#NAME?</v>
      </c>
      <c r="Q133" s="18" t="e">
        <f aca="false">-_xlfn.iferror(Q13/Q73,0)</f>
        <v>#NAME?</v>
      </c>
      <c r="R133" s="18" t="e">
        <f aca="false">-_xlfn.iferror(R13/R73,0)</f>
        <v>#NAME?</v>
      </c>
      <c r="S133" s="18" t="e">
        <f aca="false">-_xlfn.iferror(S13/S73,0)</f>
        <v>#NAME?</v>
      </c>
      <c r="T133" s="18" t="e">
        <f aca="false">-_xlfn.iferror(T13/T73,0)</f>
        <v>#NAME?</v>
      </c>
      <c r="U133" s="18" t="e">
        <f aca="false">-_xlfn.iferror(U13/U73,0)</f>
        <v>#NAME?</v>
      </c>
      <c r="V133" s="18" t="e">
        <f aca="false">-_xlfn.iferror(V13/V73,0)</f>
        <v>#NAME?</v>
      </c>
      <c r="W133" s="18" t="e">
        <f aca="false">-_xlfn.iferror(W13/W73,0)</f>
        <v>#NAME?</v>
      </c>
      <c r="X133" s="18" t="e">
        <f aca="false">-_xlfn.iferror(X13/X73,0)</f>
        <v>#NAME?</v>
      </c>
      <c r="Y133" s="18" t="e">
        <f aca="false">-_xlfn.iferror(Y13/Y73,0)</f>
        <v>#NAME?</v>
      </c>
      <c r="Z133" s="18" t="e">
        <f aca="false">-_xlfn.iferror(Z13/Z73,0)</f>
        <v>#NAME?</v>
      </c>
      <c r="AA133" s="18" t="e">
        <f aca="false">-_xlfn.iferror(AA13/AA73,0)</f>
        <v>#NAME?</v>
      </c>
      <c r="AB133" s="18" t="e">
        <f aca="false">-_xlfn.iferror(AB13/AB73,0)</f>
        <v>#NAME?</v>
      </c>
      <c r="AC133" s="18" t="e">
        <f aca="false">-_xlfn.iferror(AC13/AC73,0)</f>
        <v>#NAME?</v>
      </c>
      <c r="AD133" s="18" t="e">
        <f aca="false">-_xlfn.iferror(AD13/AD73,0)</f>
        <v>#NAME?</v>
      </c>
      <c r="AE133" s="18" t="e">
        <f aca="false">-_xlfn.iferror(AE13/AE73,0)</f>
        <v>#NAME?</v>
      </c>
      <c r="AF133" s="18" t="e">
        <f aca="false">-_xlfn.iferror(AF13/AF73,0)</f>
        <v>#NAME?</v>
      </c>
      <c r="AG133" s="18" t="e">
        <f aca="false">-_xlfn.iferror(AG13/AG73,0)</f>
        <v>#NAME?</v>
      </c>
      <c r="AH133" s="18" t="e">
        <f aca="false">-_xlfn.iferror(AH13/AH73,0)</f>
        <v>#NAME?</v>
      </c>
      <c r="AI133" s="18" t="e">
        <f aca="false">-_xlfn.iferror(AI13/AI73,0)</f>
        <v>#NAME?</v>
      </c>
      <c r="AJ133" s="18" t="e">
        <f aca="false">-_xlfn.iferror(AJ13/AJ73,0)</f>
        <v>#NAME?</v>
      </c>
      <c r="AK133" s="18" t="e">
        <f aca="false">-_xlfn.iferror(AK13/AK73,0)</f>
        <v>#NAME?</v>
      </c>
      <c r="AL133" s="18" t="e">
        <f aca="false">-_xlfn.iferror(AL13/AL73,0)</f>
        <v>#NAME?</v>
      </c>
      <c r="AM133" s="18" t="e">
        <f aca="false">-_xlfn.iferror(AM13/AM73,0)</f>
        <v>#NAME?</v>
      </c>
      <c r="AN133" s="18" t="e">
        <f aca="false">-_xlfn.iferror(AN13/AN73,0)</f>
        <v>#NAME?</v>
      </c>
      <c r="AO133" s="18" t="e">
        <f aca="false">-_xlfn.iferror(AO13/AO73,0)</f>
        <v>#NAME?</v>
      </c>
      <c r="AP133" s="18" t="e">
        <f aca="false">-_xlfn.iferror(AP13/AP73,0)</f>
        <v>#NAME?</v>
      </c>
      <c r="AQ133" s="18" t="e">
        <f aca="false">-_xlfn.iferror(AQ13/AQ73,0)</f>
        <v>#NAME?</v>
      </c>
      <c r="AR133" s="18" t="e">
        <f aca="false">-_xlfn.iferror(AR13/AR73,0)</f>
        <v>#NAME?</v>
      </c>
      <c r="AS133" s="18" t="e">
        <f aca="false">-_xlfn.iferror(AS13/AS73,0)</f>
        <v>#NAME?</v>
      </c>
      <c r="AT133" s="18" t="e">
        <f aca="false">-_xlfn.iferror(AT13/AT73,0)</f>
        <v>#NAME?</v>
      </c>
      <c r="AU133" s="18" t="e">
        <f aca="false">-_xlfn.iferror(AU13/AU73,0)</f>
        <v>#NAME?</v>
      </c>
      <c r="AV133" s="18" t="e">
        <f aca="false">-_xlfn.iferror(AV13/AV73,0)</f>
        <v>#NAME?</v>
      </c>
      <c r="AW133" s="18" t="e">
        <f aca="false">-_xlfn.iferror(AW13/AW73,0)</f>
        <v>#NAME?</v>
      </c>
      <c r="AX133" s="18" t="e">
        <f aca="false">-_xlfn.iferror(AX13/AX73,0)</f>
        <v>#NAME?</v>
      </c>
      <c r="AY133" s="18" t="e">
        <f aca="false">-_xlfn.iferror(AY13/AY73,0)</f>
        <v>#NAME?</v>
      </c>
      <c r="AZ133" s="18" t="e">
        <f aca="false">-_xlfn.iferror(AZ13/AZ73,0)</f>
        <v>#NAME?</v>
      </c>
      <c r="BA133" s="18" t="e">
        <f aca="false">-_xlfn.iferror(BA13/BA73,0)</f>
        <v>#NAME?</v>
      </c>
      <c r="BB133" s="18" t="e">
        <f aca="false">-_xlfn.iferror(BB13/BB73,0)</f>
        <v>#NAME?</v>
      </c>
      <c r="BC133" s="18" t="e">
        <f aca="false">-_xlfn.iferror(BC13/BC73,0)</f>
        <v>#NAME?</v>
      </c>
      <c r="BD133" s="18" t="e">
        <f aca="false">-_xlfn.iferror(BD13/BD73,0)</f>
        <v>#NAME?</v>
      </c>
      <c r="BE133" s="18" t="e">
        <f aca="false">-_xlfn.iferror(BE13/BE73,0)</f>
        <v>#NAME?</v>
      </c>
      <c r="BF133" s="18" t="e">
        <f aca="false">-_xlfn.iferror(BF13/BF73,0)</f>
        <v>#NAME?</v>
      </c>
      <c r="BG133" s="18" t="e">
        <f aca="false">-_xlfn.iferror(BG13/BG73,0)</f>
        <v>#NAME?</v>
      </c>
      <c r="BH133" s="18" t="e">
        <f aca="false">-_xlfn.iferror(BH13/BH73,0)</f>
        <v>#NAME?</v>
      </c>
      <c r="BI133" s="18" t="e">
        <f aca="false">-_xlfn.iferror(BI13/BI73,0)</f>
        <v>#NAME?</v>
      </c>
      <c r="BJ133" s="18" t="e">
        <f aca="false">-_xlfn.iferror(BJ13/BJ73,0)</f>
        <v>#NAME?</v>
      </c>
      <c r="BK133" s="18" t="e">
        <f aca="false">-_xlfn.iferror(BK13/BK73,0)</f>
        <v>#NAME?</v>
      </c>
      <c r="BL133" s="18" t="e">
        <f aca="false">-_xlfn.iferror(BL13/BL73,0)</f>
        <v>#NAME?</v>
      </c>
      <c r="BM133" s="18" t="e">
        <f aca="false">-_xlfn.iferror(BM13/BM73,0)</f>
        <v>#NAME?</v>
      </c>
      <c r="BN133" s="18" t="e">
        <f aca="false">-_xlfn.iferror(BN13/BN73,0)</f>
        <v>#NAME?</v>
      </c>
      <c r="BO133" s="18" t="e">
        <f aca="false">-_xlfn.iferror(BO13/BO73,0)</f>
        <v>#NAME?</v>
      </c>
      <c r="BP133" s="18" t="e">
        <f aca="false">-_xlfn.iferror(BP13/BP73,0)</f>
        <v>#NAME?</v>
      </c>
      <c r="BQ133" s="18" t="e">
        <f aca="false">-_xlfn.iferror(BQ13/BQ73,0)</f>
        <v>#NAME?</v>
      </c>
      <c r="BR133" s="18" t="e">
        <f aca="false">-_xlfn.iferror(BR13/BR73,0)</f>
        <v>#NAME?</v>
      </c>
      <c r="BS133" s="18" t="e">
        <f aca="false">-_xlfn.iferror(BS13/BS73,0)</f>
        <v>#NAME?</v>
      </c>
      <c r="BT133" s="18" t="e">
        <f aca="false">-_xlfn.iferror(BT13/BT73,0)</f>
        <v>#NAME?</v>
      </c>
      <c r="BU133" s="18" t="e">
        <f aca="false">-_xlfn.iferror(BU13/BU73,0)</f>
        <v>#NAME?</v>
      </c>
      <c r="BV133" s="18" t="e">
        <f aca="false">-_xlfn.iferror(BV13/BV73,0)</f>
        <v>#NAME?</v>
      </c>
      <c r="BW133" s="18" t="e">
        <f aca="false">-_xlfn.iferror(BW13/BW73,0)</f>
        <v>#NAME?</v>
      </c>
      <c r="BX133" s="18" t="e">
        <f aca="false">-_xlfn.iferror(BX13/BX73,0)</f>
        <v>#NAME?</v>
      </c>
      <c r="BY133" s="18" t="e">
        <f aca="false">-_xlfn.iferror(BY13/BY73,0)</f>
        <v>#NAME?</v>
      </c>
      <c r="BZ133" s="18" t="e">
        <f aca="false">-_xlfn.iferror(BZ13/BZ73,0)</f>
        <v>#NAME?</v>
      </c>
      <c r="CA133" s="18" t="e">
        <f aca="false">-_xlfn.iferror(CA13/CA73,0)</f>
        <v>#NAME?</v>
      </c>
      <c r="CB133" s="18" t="e">
        <f aca="false">-_xlfn.iferror(CB13/CB73,0)</f>
        <v>#NAME?</v>
      </c>
      <c r="CC133" s="18" t="e">
        <f aca="false">-_xlfn.iferror(CC13/CC73,0)</f>
        <v>#NAME?</v>
      </c>
      <c r="CD133" s="18" t="e">
        <f aca="false">-_xlfn.iferror(CD13/CD73,0)</f>
        <v>#NAME?</v>
      </c>
      <c r="CE133" s="18" t="e">
        <f aca="false">-_xlfn.iferror(CE13/CE73,0)</f>
        <v>#NAME?</v>
      </c>
      <c r="CF133" s="18" t="e">
        <f aca="false">-_xlfn.iferror(CF13/CF73,0)</f>
        <v>#NAME?</v>
      </c>
      <c r="CG133" s="18" t="e">
        <f aca="false">-_xlfn.iferror(CG13/CG73,0)</f>
        <v>#NAME?</v>
      </c>
      <c r="CH133" s="18" t="e">
        <f aca="false">-_xlfn.iferror(CH13/CH73,0)</f>
        <v>#NAME?</v>
      </c>
      <c r="CI133" s="18" t="e">
        <f aca="false">-_xlfn.iferror(CI13/CI73,0)</f>
        <v>#NAME?</v>
      </c>
      <c r="CJ133" s="18" t="e">
        <f aca="false">-_xlfn.iferror(CJ13/CJ73,0)</f>
        <v>#NAME?</v>
      </c>
      <c r="CK133" s="18" t="e">
        <f aca="false">-_xlfn.iferror(CK13/CK73,0)</f>
        <v>#NAME?</v>
      </c>
      <c r="CL133" s="18" t="e">
        <f aca="false">-_xlfn.iferror(CL13/CL73,0)</f>
        <v>#NAME?</v>
      </c>
      <c r="CM133" s="18" t="e">
        <f aca="false">-_xlfn.iferror(CM13/CM73,0)</f>
        <v>#NAME?</v>
      </c>
      <c r="CN133" s="18" t="e">
        <f aca="false">-_xlfn.iferror(CN13/CN73,0)</f>
        <v>#NAME?</v>
      </c>
      <c r="CO133" s="18" t="e">
        <f aca="false">-_xlfn.iferror(CO13/CO73,0)</f>
        <v>#NAME?</v>
      </c>
      <c r="CP133" s="18" t="e">
        <f aca="false">-_xlfn.iferror(CP13/CP73,0)</f>
        <v>#NAME?</v>
      </c>
      <c r="CQ133" s="18" t="e">
        <f aca="false">-_xlfn.iferror(CQ13/CQ73,0)</f>
        <v>#NAME?</v>
      </c>
      <c r="CR133" s="18" t="e">
        <f aca="false">-_xlfn.iferror(CR13/CR73,0)</f>
        <v>#NAME?</v>
      </c>
      <c r="CS133" s="18" t="e">
        <f aca="false">-_xlfn.iferror(CS13/CS73,0)</f>
        <v>#NAME?</v>
      </c>
      <c r="CT133" s="18" t="e">
        <f aca="false">-_xlfn.iferror(CT13/CT73,0)</f>
        <v>#NAME?</v>
      </c>
    </row>
    <row r="134" customFormat="false" ht="15" hidden="false" customHeight="true" outlineLevel="0" collapsed="false">
      <c r="A134" s="19" t="s">
        <v>69</v>
      </c>
      <c r="B134" s="19" t="s">
        <v>31</v>
      </c>
      <c r="C134" s="20" t="e">
        <f aca="false">_xlfn.iferror(C14/C74,0)</f>
        <v>#NAME?</v>
      </c>
      <c r="D134" s="20" t="e">
        <f aca="false">_xlfn.iferror(D14/D74,0)</f>
        <v>#NAME?</v>
      </c>
      <c r="E134" s="20" t="e">
        <f aca="false">_xlfn.iferror(E14/E74,0)</f>
        <v>#NAME?</v>
      </c>
      <c r="F134" s="20" t="e">
        <f aca="false">_xlfn.iferror(F14/F74,0)</f>
        <v>#NAME?</v>
      </c>
      <c r="G134" s="20" t="e">
        <f aca="false">_xlfn.iferror(G14/G74,0)</f>
        <v>#NAME?</v>
      </c>
      <c r="H134" s="20" t="e">
        <f aca="false">_xlfn.iferror(H14/H74,0)</f>
        <v>#NAME?</v>
      </c>
      <c r="I134" s="20" t="e">
        <f aca="false">_xlfn.iferror(I14/I74,0)</f>
        <v>#NAME?</v>
      </c>
      <c r="J134" s="20" t="e">
        <f aca="false">_xlfn.iferror(J14/J74,0)</f>
        <v>#NAME?</v>
      </c>
      <c r="K134" s="20" t="e">
        <f aca="false">_xlfn.iferror(K14/K74,0)</f>
        <v>#NAME?</v>
      </c>
      <c r="L134" s="20" t="e">
        <f aca="false">_xlfn.iferror(L14/L74,0)</f>
        <v>#NAME?</v>
      </c>
      <c r="M134" s="20" t="e">
        <f aca="false">_xlfn.iferror(M14/M74,0)</f>
        <v>#NAME?</v>
      </c>
      <c r="N134" s="20" t="e">
        <f aca="false">_xlfn.iferror(N14/N74,0)</f>
        <v>#NAME?</v>
      </c>
      <c r="O134" s="20" t="e">
        <f aca="false">_xlfn.iferror(O14/O74,0)</f>
        <v>#NAME?</v>
      </c>
      <c r="P134" s="20" t="e">
        <f aca="false">_xlfn.iferror(P14/P74,0)</f>
        <v>#NAME?</v>
      </c>
      <c r="Q134" s="20" t="e">
        <f aca="false">_xlfn.iferror(Q14/Q74,0)</f>
        <v>#NAME?</v>
      </c>
      <c r="R134" s="20" t="e">
        <f aca="false">_xlfn.iferror(R14/R74,0)</f>
        <v>#NAME?</v>
      </c>
      <c r="S134" s="20" t="e">
        <f aca="false">_xlfn.iferror(S14/S74,0)</f>
        <v>#NAME?</v>
      </c>
      <c r="T134" s="20" t="e">
        <f aca="false">_xlfn.iferror(T14/T74,0)</f>
        <v>#NAME?</v>
      </c>
      <c r="U134" s="20" t="e">
        <f aca="false">_xlfn.iferror(U14/U74,0)</f>
        <v>#NAME?</v>
      </c>
      <c r="V134" s="20" t="e">
        <f aca="false">_xlfn.iferror(V14/V74,0)</f>
        <v>#NAME?</v>
      </c>
      <c r="W134" s="20" t="e">
        <f aca="false">_xlfn.iferror(W14/W74,0)</f>
        <v>#NAME?</v>
      </c>
      <c r="X134" s="20" t="e">
        <f aca="false">_xlfn.iferror(X14/X74,0)</f>
        <v>#NAME?</v>
      </c>
      <c r="Y134" s="20" t="e">
        <f aca="false">_xlfn.iferror(Y14/Y74,0)</f>
        <v>#NAME?</v>
      </c>
      <c r="Z134" s="20" t="e">
        <f aca="false">_xlfn.iferror(Z14/Z74,0)</f>
        <v>#NAME?</v>
      </c>
      <c r="AA134" s="20" t="e">
        <f aca="false">_xlfn.iferror(AA14/AA74,0)</f>
        <v>#NAME?</v>
      </c>
      <c r="AB134" s="20" t="e">
        <f aca="false">_xlfn.iferror(AB14/AB74,0)</f>
        <v>#NAME?</v>
      </c>
      <c r="AC134" s="20" t="e">
        <f aca="false">_xlfn.iferror(AC14/AC74,0)</f>
        <v>#NAME?</v>
      </c>
      <c r="AD134" s="20" t="e">
        <f aca="false">_xlfn.iferror(AD14/AD74,0)</f>
        <v>#NAME?</v>
      </c>
      <c r="AE134" s="20" t="e">
        <f aca="false">_xlfn.iferror(AE14/AE74,0)</f>
        <v>#NAME?</v>
      </c>
      <c r="AF134" s="20" t="e">
        <f aca="false">_xlfn.iferror(AF14/AF74,0)</f>
        <v>#NAME?</v>
      </c>
      <c r="AG134" s="20" t="e">
        <f aca="false">_xlfn.iferror(AG14/AG74,0)</f>
        <v>#NAME?</v>
      </c>
      <c r="AH134" s="20" t="e">
        <f aca="false">_xlfn.iferror(AH14/AH74,0)</f>
        <v>#NAME?</v>
      </c>
      <c r="AI134" s="20" t="e">
        <f aca="false">_xlfn.iferror(AI14/AI74,0)</f>
        <v>#NAME?</v>
      </c>
      <c r="AJ134" s="20" t="e">
        <f aca="false">_xlfn.iferror(AJ14/AJ74,0)</f>
        <v>#NAME?</v>
      </c>
      <c r="AK134" s="20" t="e">
        <f aca="false">_xlfn.iferror(AK14/AK74,0)</f>
        <v>#NAME?</v>
      </c>
      <c r="AL134" s="20" t="e">
        <f aca="false">_xlfn.iferror(AL14/AL74,0)</f>
        <v>#NAME?</v>
      </c>
      <c r="AM134" s="20" t="e">
        <f aca="false">_xlfn.iferror(AM14/AM74,0)</f>
        <v>#NAME?</v>
      </c>
      <c r="AN134" s="20" t="e">
        <f aca="false">_xlfn.iferror(AN14/AN74,0)</f>
        <v>#NAME?</v>
      </c>
      <c r="AO134" s="20" t="e">
        <f aca="false">_xlfn.iferror(AO14/AO74,0)</f>
        <v>#NAME?</v>
      </c>
      <c r="AP134" s="20" t="e">
        <f aca="false">_xlfn.iferror(AP14/AP74,0)</f>
        <v>#NAME?</v>
      </c>
      <c r="AQ134" s="20" t="e">
        <f aca="false">_xlfn.iferror(AQ14/AQ74,0)</f>
        <v>#NAME?</v>
      </c>
      <c r="AR134" s="20" t="e">
        <f aca="false">_xlfn.iferror(AR14/AR74,0)</f>
        <v>#NAME?</v>
      </c>
      <c r="AS134" s="20" t="e">
        <f aca="false">_xlfn.iferror(AS14/AS74,0)</f>
        <v>#NAME?</v>
      </c>
      <c r="AT134" s="20" t="e">
        <f aca="false">_xlfn.iferror(AT14/AT74,0)</f>
        <v>#NAME?</v>
      </c>
      <c r="AU134" s="20" t="e">
        <f aca="false">_xlfn.iferror(AU14/AU74,0)</f>
        <v>#NAME?</v>
      </c>
      <c r="AV134" s="20" t="e">
        <f aca="false">_xlfn.iferror(AV14/AV74,0)</f>
        <v>#NAME?</v>
      </c>
      <c r="AW134" s="20" t="e">
        <f aca="false">_xlfn.iferror(AW14/AW74,0)</f>
        <v>#NAME?</v>
      </c>
      <c r="AX134" s="20" t="e">
        <f aca="false">_xlfn.iferror(AX14/AX74,0)</f>
        <v>#NAME?</v>
      </c>
      <c r="AY134" s="20" t="e">
        <f aca="false">_xlfn.iferror(AY14/AY74,0)</f>
        <v>#NAME?</v>
      </c>
      <c r="AZ134" s="20" t="e">
        <f aca="false">_xlfn.iferror(AZ14/AZ74,0)</f>
        <v>#NAME?</v>
      </c>
      <c r="BA134" s="20" t="e">
        <f aca="false">_xlfn.iferror(BA14/BA74,0)</f>
        <v>#NAME?</v>
      </c>
      <c r="BB134" s="20" t="e">
        <f aca="false">_xlfn.iferror(BB14/BB74,0)</f>
        <v>#NAME?</v>
      </c>
      <c r="BC134" s="20" t="e">
        <f aca="false">_xlfn.iferror(BC14/BC74,0)</f>
        <v>#NAME?</v>
      </c>
      <c r="BD134" s="20" t="e">
        <f aca="false">_xlfn.iferror(BD14/BD74,0)</f>
        <v>#NAME?</v>
      </c>
      <c r="BE134" s="20" t="e">
        <f aca="false">_xlfn.iferror(BE14/BE74,0)</f>
        <v>#NAME?</v>
      </c>
      <c r="BF134" s="20" t="e">
        <f aca="false">_xlfn.iferror(BF14/BF74,0)</f>
        <v>#NAME?</v>
      </c>
      <c r="BG134" s="20" t="e">
        <f aca="false">_xlfn.iferror(BG14/BG74,0)</f>
        <v>#NAME?</v>
      </c>
      <c r="BH134" s="20" t="e">
        <f aca="false">_xlfn.iferror(BH14/BH74,0)</f>
        <v>#NAME?</v>
      </c>
      <c r="BI134" s="20" t="e">
        <f aca="false">_xlfn.iferror(BI14/BI74,0)</f>
        <v>#NAME?</v>
      </c>
      <c r="BJ134" s="20" t="e">
        <f aca="false">_xlfn.iferror(BJ14/BJ74,0)</f>
        <v>#NAME?</v>
      </c>
      <c r="BK134" s="20" t="e">
        <f aca="false">_xlfn.iferror(BK14/BK74,0)</f>
        <v>#NAME?</v>
      </c>
      <c r="BL134" s="20" t="e">
        <f aca="false">_xlfn.iferror(BL14/BL74,0)</f>
        <v>#NAME?</v>
      </c>
      <c r="BM134" s="20" t="e">
        <f aca="false">_xlfn.iferror(BM14/BM74,0)</f>
        <v>#NAME?</v>
      </c>
      <c r="BN134" s="20" t="e">
        <f aca="false">_xlfn.iferror(BN14/BN74,0)</f>
        <v>#NAME?</v>
      </c>
      <c r="BO134" s="20" t="e">
        <f aca="false">_xlfn.iferror(BO14/BO74,0)</f>
        <v>#NAME?</v>
      </c>
      <c r="BP134" s="20" t="e">
        <f aca="false">_xlfn.iferror(BP14/BP74,0)</f>
        <v>#NAME?</v>
      </c>
      <c r="BQ134" s="20" t="e">
        <f aca="false">_xlfn.iferror(BQ14/BQ74,0)</f>
        <v>#NAME?</v>
      </c>
      <c r="BR134" s="20" t="e">
        <f aca="false">_xlfn.iferror(BR14/BR74,0)</f>
        <v>#NAME?</v>
      </c>
      <c r="BS134" s="20" t="e">
        <f aca="false">_xlfn.iferror(BS14/BS74,0)</f>
        <v>#NAME?</v>
      </c>
      <c r="BT134" s="20" t="e">
        <f aca="false">_xlfn.iferror(BT14/BT74,0)</f>
        <v>#NAME?</v>
      </c>
      <c r="BU134" s="20" t="e">
        <f aca="false">_xlfn.iferror(BU14/BU74,0)</f>
        <v>#NAME?</v>
      </c>
      <c r="BV134" s="20" t="e">
        <f aca="false">_xlfn.iferror(BV14/BV74,0)</f>
        <v>#NAME?</v>
      </c>
      <c r="BW134" s="20" t="e">
        <f aca="false">_xlfn.iferror(BW14/BW74,0)</f>
        <v>#NAME?</v>
      </c>
      <c r="BX134" s="20" t="e">
        <f aca="false">_xlfn.iferror(BX14/BX74,0)</f>
        <v>#NAME?</v>
      </c>
      <c r="BY134" s="20" t="e">
        <f aca="false">_xlfn.iferror(BY14/BY74,0)</f>
        <v>#NAME?</v>
      </c>
      <c r="BZ134" s="20" t="e">
        <f aca="false">_xlfn.iferror(BZ14/BZ74,0)</f>
        <v>#NAME?</v>
      </c>
      <c r="CA134" s="20" t="e">
        <f aca="false">_xlfn.iferror(CA14/CA74,0)</f>
        <v>#NAME?</v>
      </c>
      <c r="CB134" s="20" t="e">
        <f aca="false">_xlfn.iferror(CB14/CB74,0)</f>
        <v>#NAME?</v>
      </c>
      <c r="CC134" s="20" t="e">
        <f aca="false">_xlfn.iferror(CC14/CC74,0)</f>
        <v>#NAME?</v>
      </c>
      <c r="CD134" s="20" t="e">
        <f aca="false">_xlfn.iferror(CD14/CD74,0)</f>
        <v>#NAME?</v>
      </c>
      <c r="CE134" s="20" t="e">
        <f aca="false">_xlfn.iferror(CE14/CE74,0)</f>
        <v>#NAME?</v>
      </c>
      <c r="CF134" s="20" t="e">
        <f aca="false">_xlfn.iferror(CF14/CF74,0)</f>
        <v>#NAME?</v>
      </c>
      <c r="CG134" s="20" t="e">
        <f aca="false">_xlfn.iferror(CG14/CG74,0)</f>
        <v>#NAME?</v>
      </c>
      <c r="CH134" s="20" t="e">
        <f aca="false">_xlfn.iferror(CH14/CH74,0)</f>
        <v>#NAME?</v>
      </c>
      <c r="CI134" s="20" t="e">
        <f aca="false">_xlfn.iferror(CI14/CI74,0)</f>
        <v>#NAME?</v>
      </c>
      <c r="CJ134" s="20" t="e">
        <f aca="false">_xlfn.iferror(CJ14/CJ74,0)</f>
        <v>#NAME?</v>
      </c>
      <c r="CK134" s="20" t="e">
        <f aca="false">_xlfn.iferror(CK14/CK74,0)</f>
        <v>#NAME?</v>
      </c>
      <c r="CL134" s="20" t="e">
        <f aca="false">_xlfn.iferror(CL14/CL74,0)</f>
        <v>#NAME?</v>
      </c>
      <c r="CM134" s="20" t="e">
        <f aca="false">_xlfn.iferror(CM14/CM74,0)</f>
        <v>#NAME?</v>
      </c>
      <c r="CN134" s="20" t="e">
        <f aca="false">_xlfn.iferror(CN14/CN74,0)</f>
        <v>#NAME?</v>
      </c>
      <c r="CO134" s="20" t="e">
        <f aca="false">_xlfn.iferror(CO14/CO74,0)</f>
        <v>#NAME?</v>
      </c>
      <c r="CP134" s="20" t="e">
        <f aca="false">_xlfn.iferror(CP14/CP74,0)</f>
        <v>#NAME?</v>
      </c>
      <c r="CQ134" s="20" t="e">
        <f aca="false">_xlfn.iferror(CQ14/CQ74,0)</f>
        <v>#NAME?</v>
      </c>
      <c r="CR134" s="20" t="e">
        <f aca="false">_xlfn.iferror(CR14/CR74,0)</f>
        <v>#NAME?</v>
      </c>
      <c r="CS134" s="20" t="e">
        <f aca="false">_xlfn.iferror(CS14/CS74,0)</f>
        <v>#NAME?</v>
      </c>
      <c r="CT134" s="20" t="e">
        <f aca="false">_xlfn.iferror(CT14/CT74,0)</f>
        <v>#NAME?</v>
      </c>
    </row>
    <row r="135" customFormat="false" ht="15" hidden="false" customHeight="true" outlineLevel="0" collapsed="false">
      <c r="A135" s="15" t="s">
        <v>48</v>
      </c>
      <c r="B135" s="15" t="s">
        <v>49</v>
      </c>
      <c r="C135" s="16" t="e">
        <f aca="false">_xlfn.iferror(C15/C75,0)</f>
        <v>#NAME?</v>
      </c>
      <c r="D135" s="16" t="e">
        <f aca="false">_xlfn.iferror(D15/D75,0)</f>
        <v>#NAME?</v>
      </c>
      <c r="E135" s="16" t="e">
        <f aca="false">_xlfn.iferror(E15/E75,0)</f>
        <v>#NAME?</v>
      </c>
      <c r="F135" s="16" t="e">
        <f aca="false">_xlfn.iferror(F15/F75,0)</f>
        <v>#NAME?</v>
      </c>
      <c r="G135" s="16" t="e">
        <f aca="false">_xlfn.iferror(G15/G75,0)</f>
        <v>#NAME?</v>
      </c>
      <c r="H135" s="16" t="e">
        <f aca="false">_xlfn.iferror(H15/H75,0)</f>
        <v>#NAME?</v>
      </c>
      <c r="I135" s="16" t="e">
        <f aca="false">_xlfn.iferror(I15/I75,0)</f>
        <v>#NAME?</v>
      </c>
      <c r="J135" s="16" t="e">
        <f aca="false">_xlfn.iferror(J15/J75,0)</f>
        <v>#NAME?</v>
      </c>
      <c r="K135" s="16" t="e">
        <f aca="false">_xlfn.iferror(K15/K75,0)</f>
        <v>#NAME?</v>
      </c>
      <c r="L135" s="16" t="e">
        <f aca="false">_xlfn.iferror(L15/L75,0)</f>
        <v>#NAME?</v>
      </c>
      <c r="M135" s="16" t="e">
        <f aca="false">_xlfn.iferror(M15/M75,0)</f>
        <v>#NAME?</v>
      </c>
      <c r="N135" s="16" t="e">
        <f aca="false">_xlfn.iferror(N15/N75,0)</f>
        <v>#NAME?</v>
      </c>
      <c r="O135" s="16" t="e">
        <f aca="false">_xlfn.iferror(O15/O75,0)</f>
        <v>#NAME?</v>
      </c>
      <c r="P135" s="16" t="e">
        <f aca="false">_xlfn.iferror(P15/P75,0)</f>
        <v>#NAME?</v>
      </c>
      <c r="Q135" s="16" t="e">
        <f aca="false">_xlfn.iferror(Q15/Q75,0)</f>
        <v>#NAME?</v>
      </c>
      <c r="R135" s="16" t="e">
        <f aca="false">_xlfn.iferror(R15/R75,0)</f>
        <v>#NAME?</v>
      </c>
      <c r="S135" s="16" t="e">
        <f aca="false">_xlfn.iferror(S15/S75,0)</f>
        <v>#NAME?</v>
      </c>
      <c r="T135" s="16" t="e">
        <f aca="false">_xlfn.iferror(T15/T75,0)</f>
        <v>#NAME?</v>
      </c>
      <c r="U135" s="16" t="e">
        <f aca="false">_xlfn.iferror(U15/U75,0)</f>
        <v>#NAME?</v>
      </c>
      <c r="V135" s="16" t="e">
        <f aca="false">_xlfn.iferror(V15/V75,0)</f>
        <v>#NAME?</v>
      </c>
      <c r="W135" s="16" t="e">
        <f aca="false">_xlfn.iferror(W15/W75,0)</f>
        <v>#NAME?</v>
      </c>
      <c r="X135" s="16" t="e">
        <f aca="false">_xlfn.iferror(X15/X75,0)</f>
        <v>#NAME?</v>
      </c>
      <c r="Y135" s="16" t="e">
        <f aca="false">_xlfn.iferror(Y15/Y75,0)</f>
        <v>#NAME?</v>
      </c>
      <c r="Z135" s="16" t="e">
        <f aca="false">_xlfn.iferror(Z15/Z75,0)</f>
        <v>#NAME?</v>
      </c>
      <c r="AA135" s="16" t="e">
        <f aca="false">_xlfn.iferror(AA15/AA75,0)</f>
        <v>#NAME?</v>
      </c>
      <c r="AB135" s="16" t="e">
        <f aca="false">_xlfn.iferror(AB15/AB75,0)</f>
        <v>#NAME?</v>
      </c>
      <c r="AC135" s="16" t="e">
        <f aca="false">_xlfn.iferror(AC15/AC75,0)</f>
        <v>#NAME?</v>
      </c>
      <c r="AD135" s="16" t="e">
        <f aca="false">_xlfn.iferror(AD15/AD75,0)</f>
        <v>#NAME?</v>
      </c>
      <c r="AE135" s="16" t="e">
        <f aca="false">_xlfn.iferror(AE15/AE75,0)</f>
        <v>#NAME?</v>
      </c>
      <c r="AF135" s="16" t="e">
        <f aca="false">_xlfn.iferror(AF15/AF75,0)</f>
        <v>#NAME?</v>
      </c>
      <c r="AG135" s="16" t="e">
        <f aca="false">_xlfn.iferror(AG15/AG75,0)</f>
        <v>#NAME?</v>
      </c>
      <c r="AH135" s="16" t="e">
        <f aca="false">_xlfn.iferror(AH15/AH75,0)</f>
        <v>#NAME?</v>
      </c>
      <c r="AI135" s="16" t="e">
        <f aca="false">_xlfn.iferror(AI15/AI75,0)</f>
        <v>#NAME?</v>
      </c>
      <c r="AJ135" s="16" t="e">
        <f aca="false">_xlfn.iferror(AJ15/AJ75,0)</f>
        <v>#NAME?</v>
      </c>
      <c r="AK135" s="16" t="e">
        <f aca="false">_xlfn.iferror(AK15/AK75,0)</f>
        <v>#NAME?</v>
      </c>
      <c r="AL135" s="16" t="e">
        <f aca="false">_xlfn.iferror(AL15/AL75,0)</f>
        <v>#NAME?</v>
      </c>
      <c r="AM135" s="16" t="e">
        <f aca="false">_xlfn.iferror(AM15/AM75,0)</f>
        <v>#NAME?</v>
      </c>
      <c r="AN135" s="16" t="e">
        <f aca="false">_xlfn.iferror(AN15/AN75,0)</f>
        <v>#NAME?</v>
      </c>
      <c r="AO135" s="16" t="e">
        <f aca="false">_xlfn.iferror(AO15/AO75,0)</f>
        <v>#NAME?</v>
      </c>
      <c r="AP135" s="16" t="e">
        <f aca="false">_xlfn.iferror(AP15/AP75,0)</f>
        <v>#NAME?</v>
      </c>
      <c r="AQ135" s="16" t="e">
        <f aca="false">_xlfn.iferror(AQ15/AQ75,0)</f>
        <v>#NAME?</v>
      </c>
      <c r="AR135" s="16" t="e">
        <f aca="false">_xlfn.iferror(AR15/AR75,0)</f>
        <v>#NAME?</v>
      </c>
      <c r="AS135" s="16" t="e">
        <f aca="false">_xlfn.iferror(AS15/AS75,0)</f>
        <v>#NAME?</v>
      </c>
      <c r="AT135" s="16" t="e">
        <f aca="false">_xlfn.iferror(AT15/AT75,0)</f>
        <v>#NAME?</v>
      </c>
      <c r="AU135" s="16" t="e">
        <f aca="false">_xlfn.iferror(AU15/AU75,0)</f>
        <v>#NAME?</v>
      </c>
      <c r="AV135" s="16" t="e">
        <f aca="false">_xlfn.iferror(AV15/AV75,0)</f>
        <v>#NAME?</v>
      </c>
      <c r="AW135" s="16" t="e">
        <f aca="false">_xlfn.iferror(AW15/AW75,0)</f>
        <v>#NAME?</v>
      </c>
      <c r="AX135" s="16" t="e">
        <f aca="false">_xlfn.iferror(AX15/AX75,0)</f>
        <v>#NAME?</v>
      </c>
      <c r="AY135" s="16" t="e">
        <f aca="false">_xlfn.iferror(AY15/AY75,0)</f>
        <v>#NAME?</v>
      </c>
      <c r="AZ135" s="16" t="e">
        <f aca="false">_xlfn.iferror(AZ15/AZ75,0)</f>
        <v>#NAME?</v>
      </c>
      <c r="BA135" s="16" t="e">
        <f aca="false">_xlfn.iferror(BA15/BA75,0)</f>
        <v>#NAME?</v>
      </c>
      <c r="BB135" s="16" t="e">
        <f aca="false">_xlfn.iferror(BB15/BB75,0)</f>
        <v>#NAME?</v>
      </c>
      <c r="BC135" s="16" t="e">
        <f aca="false">_xlfn.iferror(BC15/BC75,0)</f>
        <v>#NAME?</v>
      </c>
      <c r="BD135" s="16" t="e">
        <f aca="false">_xlfn.iferror(BD15/BD75,0)</f>
        <v>#NAME?</v>
      </c>
      <c r="BE135" s="16" t="e">
        <f aca="false">_xlfn.iferror(BE15/BE75,0)</f>
        <v>#NAME?</v>
      </c>
      <c r="BF135" s="16" t="e">
        <f aca="false">_xlfn.iferror(BF15/BF75,0)</f>
        <v>#NAME?</v>
      </c>
      <c r="BG135" s="16" t="e">
        <f aca="false">_xlfn.iferror(BG15/BG75,0)</f>
        <v>#NAME?</v>
      </c>
      <c r="BH135" s="16" t="e">
        <f aca="false">_xlfn.iferror(BH15/BH75,0)</f>
        <v>#NAME?</v>
      </c>
      <c r="BI135" s="16" t="e">
        <f aca="false">_xlfn.iferror(BI15/BI75,0)</f>
        <v>#NAME?</v>
      </c>
      <c r="BJ135" s="16" t="e">
        <f aca="false">_xlfn.iferror(BJ15/BJ75,0)</f>
        <v>#NAME?</v>
      </c>
      <c r="BK135" s="16" t="e">
        <f aca="false">_xlfn.iferror(BK15/BK75,0)</f>
        <v>#NAME?</v>
      </c>
      <c r="BL135" s="16" t="e">
        <f aca="false">_xlfn.iferror(BL15/BL75,0)</f>
        <v>#NAME?</v>
      </c>
      <c r="BM135" s="16" t="e">
        <f aca="false">_xlfn.iferror(BM15/BM75,0)</f>
        <v>#NAME?</v>
      </c>
      <c r="BN135" s="16" t="e">
        <f aca="false">_xlfn.iferror(BN15/BN75,0)</f>
        <v>#NAME?</v>
      </c>
      <c r="BO135" s="16" t="e">
        <f aca="false">_xlfn.iferror(BO15/BO75,0)</f>
        <v>#NAME?</v>
      </c>
      <c r="BP135" s="16" t="e">
        <f aca="false">_xlfn.iferror(BP15/BP75,0)</f>
        <v>#NAME?</v>
      </c>
      <c r="BQ135" s="16" t="e">
        <f aca="false">_xlfn.iferror(BQ15/BQ75,0)</f>
        <v>#NAME?</v>
      </c>
      <c r="BR135" s="16" t="e">
        <f aca="false">_xlfn.iferror(BR15/BR75,0)</f>
        <v>#NAME?</v>
      </c>
      <c r="BS135" s="16" t="e">
        <f aca="false">_xlfn.iferror(BS15/BS75,0)</f>
        <v>#NAME?</v>
      </c>
      <c r="BT135" s="16" t="e">
        <f aca="false">_xlfn.iferror(BT15/BT75,0)</f>
        <v>#NAME?</v>
      </c>
      <c r="BU135" s="16" t="e">
        <f aca="false">_xlfn.iferror(BU15/BU75,0)</f>
        <v>#NAME?</v>
      </c>
      <c r="BV135" s="16" t="e">
        <f aca="false">_xlfn.iferror(BV15/BV75,0)</f>
        <v>#NAME?</v>
      </c>
      <c r="BW135" s="16" t="e">
        <f aca="false">_xlfn.iferror(BW15/BW75,0)</f>
        <v>#NAME?</v>
      </c>
      <c r="BX135" s="16" t="e">
        <f aca="false">_xlfn.iferror(BX15/BX75,0)</f>
        <v>#NAME?</v>
      </c>
      <c r="BY135" s="16" t="e">
        <f aca="false">_xlfn.iferror(BY15/BY75,0)</f>
        <v>#NAME?</v>
      </c>
      <c r="BZ135" s="16" t="e">
        <f aca="false">_xlfn.iferror(BZ15/BZ75,0)</f>
        <v>#NAME?</v>
      </c>
      <c r="CA135" s="16" t="e">
        <f aca="false">_xlfn.iferror(CA15/CA75,0)</f>
        <v>#NAME?</v>
      </c>
      <c r="CB135" s="16" t="e">
        <f aca="false">_xlfn.iferror(CB15/CB75,0)</f>
        <v>#NAME?</v>
      </c>
      <c r="CC135" s="16" t="e">
        <f aca="false">_xlfn.iferror(CC15/CC75,0)</f>
        <v>#NAME?</v>
      </c>
      <c r="CD135" s="16" t="e">
        <f aca="false">_xlfn.iferror(CD15/CD75,0)</f>
        <v>#NAME?</v>
      </c>
      <c r="CE135" s="16" t="e">
        <f aca="false">_xlfn.iferror(CE15/CE75,0)</f>
        <v>#NAME?</v>
      </c>
      <c r="CF135" s="16" t="e">
        <f aca="false">_xlfn.iferror(CF15/CF75,0)</f>
        <v>#NAME?</v>
      </c>
      <c r="CG135" s="16" t="e">
        <f aca="false">_xlfn.iferror(CG15/CG75,0)</f>
        <v>#NAME?</v>
      </c>
      <c r="CH135" s="16" t="e">
        <f aca="false">_xlfn.iferror(CH15/CH75,0)</f>
        <v>#NAME?</v>
      </c>
      <c r="CI135" s="16" t="e">
        <f aca="false">_xlfn.iferror(CI15/CI75,0)</f>
        <v>#NAME?</v>
      </c>
      <c r="CJ135" s="16" t="e">
        <f aca="false">_xlfn.iferror(CJ15/CJ75,0)</f>
        <v>#NAME?</v>
      </c>
      <c r="CK135" s="16" t="e">
        <f aca="false">_xlfn.iferror(CK15/CK75,0)</f>
        <v>#NAME?</v>
      </c>
      <c r="CL135" s="16" t="e">
        <f aca="false">_xlfn.iferror(CL15/CL75,0)</f>
        <v>#NAME?</v>
      </c>
      <c r="CM135" s="16" t="e">
        <f aca="false">_xlfn.iferror(CM15/CM75,0)</f>
        <v>#NAME?</v>
      </c>
      <c r="CN135" s="16" t="e">
        <f aca="false">_xlfn.iferror(CN15/CN75,0)</f>
        <v>#NAME?</v>
      </c>
      <c r="CO135" s="16" t="e">
        <f aca="false">_xlfn.iferror(CO15/CO75,0)</f>
        <v>#NAME?</v>
      </c>
      <c r="CP135" s="16" t="e">
        <f aca="false">_xlfn.iferror(CP15/CP75,0)</f>
        <v>#NAME?</v>
      </c>
      <c r="CQ135" s="16" t="e">
        <f aca="false">_xlfn.iferror(CQ15/CQ75,0)</f>
        <v>#NAME?</v>
      </c>
      <c r="CR135" s="16" t="e">
        <f aca="false">_xlfn.iferror(CR15/CR75,0)</f>
        <v>#NAME?</v>
      </c>
      <c r="CS135" s="16" t="e">
        <f aca="false">_xlfn.iferror(CS15/CS75,0)</f>
        <v>#NAME?</v>
      </c>
      <c r="CT135" s="16" t="e">
        <f aca="false">_xlfn.iferror(CT15/CT75,0)</f>
        <v>#NAME?</v>
      </c>
    </row>
    <row r="136" customFormat="false" ht="15" hidden="false" customHeight="true" outlineLevel="0" collapsed="false">
      <c r="A136" s="21" t="s">
        <v>50</v>
      </c>
      <c r="B136" s="21" t="s">
        <v>31</v>
      </c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4"/>
      <c r="BK136" s="74"/>
      <c r="BL136" s="74"/>
      <c r="BM136" s="74"/>
      <c r="BN136" s="74"/>
      <c r="BO136" s="74"/>
      <c r="BP136" s="74"/>
      <c r="BQ136" s="74"/>
      <c r="BR136" s="74"/>
      <c r="BS136" s="74"/>
      <c r="BT136" s="74"/>
      <c r="BU136" s="74"/>
      <c r="BV136" s="74"/>
      <c r="BW136" s="74"/>
      <c r="BX136" s="74"/>
      <c r="BY136" s="74"/>
      <c r="BZ136" s="74"/>
      <c r="CA136" s="74"/>
      <c r="CB136" s="74"/>
      <c r="CC136" s="74"/>
      <c r="CD136" s="74"/>
      <c r="CE136" s="74"/>
      <c r="CF136" s="74"/>
      <c r="CG136" s="74"/>
      <c r="CH136" s="74"/>
      <c r="CI136" s="74"/>
      <c r="CJ136" s="74"/>
      <c r="CK136" s="74"/>
      <c r="CL136" s="74"/>
      <c r="CM136" s="74"/>
      <c r="CN136" s="74"/>
      <c r="CO136" s="74"/>
      <c r="CP136" s="74"/>
      <c r="CQ136" s="74"/>
      <c r="CR136" s="74"/>
      <c r="CS136" s="74"/>
      <c r="CT136" s="74"/>
    </row>
    <row r="137" customFormat="false" ht="15" hidden="false" customHeight="true" outlineLevel="1" collapsed="false">
      <c r="A137" s="23" t="s">
        <v>51</v>
      </c>
      <c r="B137" s="24" t="s">
        <v>31</v>
      </c>
      <c r="C137" s="25" t="e">
        <f aca="false">_xlfn.iferror(C134/C126-1,0)</f>
        <v>#NAME?</v>
      </c>
      <c r="D137" s="25" t="e">
        <f aca="false">_xlfn.iferror(D134/D126-1,0)</f>
        <v>#NAME?</v>
      </c>
      <c r="E137" s="25" t="e">
        <f aca="false">_xlfn.iferror(E134/E126-1,0)</f>
        <v>#NAME?</v>
      </c>
      <c r="F137" s="25" t="e">
        <f aca="false">_xlfn.iferror(F134/F126-1,0)</f>
        <v>#NAME?</v>
      </c>
      <c r="G137" s="25" t="e">
        <f aca="false">_xlfn.iferror(G134/G126-1,0)</f>
        <v>#NAME?</v>
      </c>
      <c r="H137" s="25" t="e">
        <f aca="false">_xlfn.iferror(H134/H126-1,0)</f>
        <v>#NAME?</v>
      </c>
      <c r="I137" s="25" t="e">
        <f aca="false">_xlfn.iferror(I134/I126-1,0)</f>
        <v>#NAME?</v>
      </c>
      <c r="J137" s="25" t="e">
        <f aca="false">_xlfn.iferror(J134/J126-1,0)</f>
        <v>#NAME?</v>
      </c>
      <c r="K137" s="25" t="e">
        <f aca="false">_xlfn.iferror(K134/K126-1,0)</f>
        <v>#NAME?</v>
      </c>
      <c r="L137" s="25" t="e">
        <f aca="false">_xlfn.iferror(L134/L126-1,0)</f>
        <v>#NAME?</v>
      </c>
      <c r="M137" s="25" t="e">
        <f aca="false">_xlfn.iferror(M134/M126-1,0)</f>
        <v>#NAME?</v>
      </c>
      <c r="N137" s="25" t="e">
        <f aca="false">_xlfn.iferror(N134/N126-1,0)</f>
        <v>#NAME?</v>
      </c>
      <c r="O137" s="25" t="e">
        <f aca="false">_xlfn.iferror(O134/O126-1,0)</f>
        <v>#NAME?</v>
      </c>
      <c r="P137" s="25" t="e">
        <f aca="false">_xlfn.iferror(P134/P126-1,0)</f>
        <v>#NAME?</v>
      </c>
      <c r="Q137" s="25" t="e">
        <f aca="false">_xlfn.iferror(Q134/Q126-1,0)</f>
        <v>#NAME?</v>
      </c>
      <c r="R137" s="25" t="e">
        <f aca="false">_xlfn.iferror(R134/R126-1,0)</f>
        <v>#NAME?</v>
      </c>
      <c r="S137" s="25" t="e">
        <f aca="false">_xlfn.iferror(S134/S126-1,0)</f>
        <v>#NAME?</v>
      </c>
      <c r="T137" s="25" t="e">
        <f aca="false">_xlfn.iferror(T134/T126-1,0)</f>
        <v>#NAME?</v>
      </c>
      <c r="U137" s="25" t="e">
        <f aca="false">_xlfn.iferror(U134/U126-1,0)</f>
        <v>#NAME?</v>
      </c>
      <c r="V137" s="25" t="e">
        <f aca="false">_xlfn.iferror(V134/V126-1,0)</f>
        <v>#NAME?</v>
      </c>
      <c r="W137" s="25" t="e">
        <f aca="false">_xlfn.iferror(W134/W126-1,0)</f>
        <v>#NAME?</v>
      </c>
      <c r="X137" s="25" t="e">
        <f aca="false">_xlfn.iferror(X134/X126-1,0)</f>
        <v>#NAME?</v>
      </c>
      <c r="Y137" s="25" t="e">
        <f aca="false">_xlfn.iferror(Y134/Y126-1,0)</f>
        <v>#NAME?</v>
      </c>
      <c r="Z137" s="25" t="e">
        <f aca="false">_xlfn.iferror(Z134/Z126-1,0)</f>
        <v>#NAME?</v>
      </c>
      <c r="AA137" s="25" t="e">
        <f aca="false">_xlfn.iferror(AA134/AA126-1,0)</f>
        <v>#NAME?</v>
      </c>
      <c r="AB137" s="25" t="e">
        <f aca="false">_xlfn.iferror(AB134/AB126-1,0)</f>
        <v>#NAME?</v>
      </c>
      <c r="AC137" s="25" t="e">
        <f aca="false">_xlfn.iferror(AC134/AC126-1,0)</f>
        <v>#NAME?</v>
      </c>
      <c r="AD137" s="25" t="e">
        <f aca="false">_xlfn.iferror(AD134/AD126-1,0)</f>
        <v>#NAME?</v>
      </c>
      <c r="AE137" s="25" t="e">
        <f aca="false">_xlfn.iferror(AE134/AE126-1,0)</f>
        <v>#NAME?</v>
      </c>
      <c r="AF137" s="25" t="e">
        <f aca="false">_xlfn.iferror(AF134/AF126-1,0)</f>
        <v>#NAME?</v>
      </c>
      <c r="AG137" s="25" t="e">
        <f aca="false">_xlfn.iferror(AG134/AG126-1,0)</f>
        <v>#NAME?</v>
      </c>
      <c r="AH137" s="25" t="e">
        <f aca="false">_xlfn.iferror(AH134/AH126-1,0)</f>
        <v>#NAME?</v>
      </c>
      <c r="AI137" s="25" t="e">
        <f aca="false">_xlfn.iferror(AI134/AI126-1,0)</f>
        <v>#NAME?</v>
      </c>
      <c r="AJ137" s="25" t="e">
        <f aca="false">_xlfn.iferror(AJ134/AJ126-1,0)</f>
        <v>#NAME?</v>
      </c>
      <c r="AK137" s="25" t="e">
        <f aca="false">_xlfn.iferror(AK134/AK126-1,0)</f>
        <v>#NAME?</v>
      </c>
      <c r="AL137" s="25" t="e">
        <f aca="false">_xlfn.iferror(AL134/AL126-1,0)</f>
        <v>#NAME?</v>
      </c>
      <c r="AM137" s="25" t="e">
        <f aca="false">_xlfn.iferror(AM134/AM126-1,0)</f>
        <v>#NAME?</v>
      </c>
      <c r="AN137" s="25" t="e">
        <f aca="false">_xlfn.iferror(AN134/AN126-1,0)</f>
        <v>#NAME?</v>
      </c>
      <c r="AO137" s="25" t="e">
        <f aca="false">_xlfn.iferror(AO134/AO126-1,0)</f>
        <v>#NAME?</v>
      </c>
      <c r="AP137" s="25" t="e">
        <f aca="false">_xlfn.iferror(AP134/AP126-1,0)</f>
        <v>#NAME?</v>
      </c>
      <c r="AQ137" s="25" t="e">
        <f aca="false">_xlfn.iferror(AQ134/AQ126-1,0)</f>
        <v>#NAME?</v>
      </c>
      <c r="AR137" s="25" t="e">
        <f aca="false">_xlfn.iferror(AR134/AR126-1,0)</f>
        <v>#NAME?</v>
      </c>
      <c r="AS137" s="25" t="e">
        <f aca="false">_xlfn.iferror(AS134/AS126-1,0)</f>
        <v>#NAME?</v>
      </c>
      <c r="AT137" s="25" t="e">
        <f aca="false">_xlfn.iferror(AT134/AT126-1,0)</f>
        <v>#NAME?</v>
      </c>
      <c r="AU137" s="25" t="e">
        <f aca="false">_xlfn.iferror(AU134/AU126-1,0)</f>
        <v>#NAME?</v>
      </c>
      <c r="AV137" s="25" t="e">
        <f aca="false">_xlfn.iferror(AV134/AV126-1,0)</f>
        <v>#NAME?</v>
      </c>
      <c r="AW137" s="25" t="e">
        <f aca="false">_xlfn.iferror(AW134/AW126-1,0)</f>
        <v>#NAME?</v>
      </c>
      <c r="AX137" s="25" t="e">
        <f aca="false">_xlfn.iferror(AX134/AX126-1,0)</f>
        <v>#NAME?</v>
      </c>
      <c r="AY137" s="25" t="e">
        <f aca="false">_xlfn.iferror(AY134/AY126-1,0)</f>
        <v>#NAME?</v>
      </c>
      <c r="AZ137" s="25" t="e">
        <f aca="false">_xlfn.iferror(AZ134/AZ126-1,0)</f>
        <v>#NAME?</v>
      </c>
      <c r="BA137" s="25" t="e">
        <f aca="false">_xlfn.iferror(BA134/AZ134-1,0)</f>
        <v>#NAME?</v>
      </c>
      <c r="BB137" s="25" t="e">
        <f aca="false">_xlfn.iferror(BB134/BA134-1,0)</f>
        <v>#NAME?</v>
      </c>
      <c r="BC137" s="25" t="e">
        <f aca="false">_xlfn.iferror(BC134/BB134-1,0)</f>
        <v>#NAME?</v>
      </c>
      <c r="BD137" s="25" t="e">
        <f aca="false">_xlfn.iferror(BD134/BC134-1,0)</f>
        <v>#NAME?</v>
      </c>
      <c r="BE137" s="25" t="e">
        <f aca="false">_xlfn.iferror(BE134/BD134-1,0)</f>
        <v>#NAME?</v>
      </c>
      <c r="BF137" s="25" t="e">
        <f aca="false">_xlfn.iferror(BF134/BE134-1,0)</f>
        <v>#NAME?</v>
      </c>
      <c r="BG137" s="25" t="e">
        <f aca="false">_xlfn.iferror(BG134/BF134-1,0)</f>
        <v>#NAME?</v>
      </c>
      <c r="BH137" s="25" t="e">
        <f aca="false">_xlfn.iferror(BH134/BG134-1,0)</f>
        <v>#NAME?</v>
      </c>
      <c r="BI137" s="25" t="e">
        <f aca="false">_xlfn.iferror(BI134/BH134-1,0)</f>
        <v>#NAME?</v>
      </c>
      <c r="BJ137" s="25" t="e">
        <f aca="false">_xlfn.iferror(BJ134/BI134-1,0)</f>
        <v>#NAME?</v>
      </c>
      <c r="BK137" s="25" t="e">
        <f aca="false">_xlfn.iferror(BK134/BJ134-1,0)</f>
        <v>#NAME?</v>
      </c>
      <c r="BL137" s="25" t="e">
        <f aca="false">_xlfn.iferror(BL134/BK134-1,0)</f>
        <v>#NAME?</v>
      </c>
      <c r="BM137" s="25" t="e">
        <f aca="false">_xlfn.iferror(BM134/BL134-1,0)</f>
        <v>#NAME?</v>
      </c>
      <c r="BN137" s="25" t="e">
        <f aca="false">_xlfn.iferror(BN134/BM134-1,0)</f>
        <v>#NAME?</v>
      </c>
      <c r="BO137" s="25" t="e">
        <f aca="false">_xlfn.iferror(BO134/BN134-1,0)</f>
        <v>#NAME?</v>
      </c>
      <c r="BP137" s="25" t="e">
        <f aca="false">_xlfn.iferror(BP134/BO134-1,0)</f>
        <v>#NAME?</v>
      </c>
      <c r="BQ137" s="25" t="e">
        <f aca="false">_xlfn.iferror(BQ134/BP134-1,0)</f>
        <v>#NAME?</v>
      </c>
      <c r="BR137" s="25" t="e">
        <f aca="false">_xlfn.iferror(BR134/BQ134-1,0)</f>
        <v>#NAME?</v>
      </c>
      <c r="BS137" s="25" t="e">
        <f aca="false">_xlfn.iferror(BS134/BR134-1,0)</f>
        <v>#NAME?</v>
      </c>
      <c r="BT137" s="25" t="e">
        <f aca="false">_xlfn.iferror(BT134/BS134-1,0)</f>
        <v>#NAME?</v>
      </c>
      <c r="BU137" s="25" t="e">
        <f aca="false">_xlfn.iferror(BU134/BT134-1,0)</f>
        <v>#NAME?</v>
      </c>
      <c r="BV137" s="25" t="e">
        <f aca="false">_xlfn.iferror(BV134/BU134-1,0)</f>
        <v>#NAME?</v>
      </c>
      <c r="BW137" s="25" t="e">
        <f aca="false">_xlfn.iferror(BW134/BV134-1,0)</f>
        <v>#NAME?</v>
      </c>
      <c r="BX137" s="25" t="e">
        <f aca="false">_xlfn.iferror(BX134/BW134-1,0)</f>
        <v>#NAME?</v>
      </c>
      <c r="BY137" s="25" t="e">
        <f aca="false">_xlfn.iferror(BY134/BX134-1,0)</f>
        <v>#NAME?</v>
      </c>
      <c r="BZ137" s="25" t="e">
        <f aca="false">_xlfn.iferror(BZ134/BY134-1,0)</f>
        <v>#NAME?</v>
      </c>
      <c r="CA137" s="25" t="e">
        <f aca="false">_xlfn.iferror(CA134/BZ134-1,0)</f>
        <v>#NAME?</v>
      </c>
      <c r="CB137" s="25" t="e">
        <f aca="false">_xlfn.iferror(CB134/CA134-1,0)</f>
        <v>#NAME?</v>
      </c>
      <c r="CC137" s="25" t="e">
        <f aca="false">_xlfn.iferror(CC134/CB134-1,0)</f>
        <v>#NAME?</v>
      </c>
      <c r="CD137" s="25" t="e">
        <f aca="false">_xlfn.iferror(CD134/CC134-1,0)</f>
        <v>#NAME?</v>
      </c>
      <c r="CE137" s="25" t="e">
        <f aca="false">_xlfn.iferror(CE134/CD134-1,0)</f>
        <v>#NAME?</v>
      </c>
      <c r="CF137" s="25" t="e">
        <f aca="false">_xlfn.iferror(CF134/CE134-1,0)</f>
        <v>#NAME?</v>
      </c>
      <c r="CG137" s="25" t="e">
        <f aca="false">_xlfn.iferror(CG134/CF134-1,0)</f>
        <v>#NAME?</v>
      </c>
      <c r="CH137" s="25" t="e">
        <f aca="false">_xlfn.iferror(CH134/CG134-1,0)</f>
        <v>#NAME?</v>
      </c>
      <c r="CI137" s="25" t="e">
        <f aca="false">_xlfn.iferror(CI134/CH134-1,0)</f>
        <v>#NAME?</v>
      </c>
      <c r="CJ137" s="25" t="e">
        <f aca="false">_xlfn.iferror(CJ134/CI134-1,0)</f>
        <v>#NAME?</v>
      </c>
      <c r="CK137" s="25" t="e">
        <f aca="false">_xlfn.iferror(CK134/CJ134-1,0)</f>
        <v>#NAME?</v>
      </c>
      <c r="CL137" s="25" t="e">
        <f aca="false">_xlfn.iferror(CL134/CK134-1,0)</f>
        <v>#NAME?</v>
      </c>
      <c r="CM137" s="25" t="e">
        <f aca="false">_xlfn.iferror(CM134/CL134-1,0)</f>
        <v>#NAME?</v>
      </c>
      <c r="CN137" s="25" t="e">
        <f aca="false">_xlfn.iferror(CN134/CM134-1,0)</f>
        <v>#NAME?</v>
      </c>
      <c r="CO137" s="25" t="e">
        <f aca="false">_xlfn.iferror(CO134/CN134-1,0)</f>
        <v>#NAME?</v>
      </c>
      <c r="CP137" s="25" t="e">
        <f aca="false">_xlfn.iferror(CP134/CO134-1,0)</f>
        <v>#NAME?</v>
      </c>
      <c r="CQ137" s="25" t="e">
        <f aca="false">_xlfn.iferror(CQ134/CP134-1,0)</f>
        <v>#NAME?</v>
      </c>
      <c r="CR137" s="25" t="e">
        <f aca="false">_xlfn.iferror(CR134/CQ134-1,0)</f>
        <v>#NAME?</v>
      </c>
      <c r="CS137" s="25" t="e">
        <f aca="false">_xlfn.iferror(CS134/CR134-1,0)</f>
        <v>#NAME?</v>
      </c>
      <c r="CT137" s="25" t="e">
        <f aca="false">_xlfn.iferror(CT134/CS134-1,0)</f>
        <v>#NAME?</v>
      </c>
    </row>
    <row r="138" customFormat="false" ht="15" hidden="false" customHeight="true" outlineLevel="1" collapsed="false">
      <c r="A138" s="26" t="s">
        <v>52</v>
      </c>
      <c r="B138" s="27"/>
      <c r="C138" s="28" t="e">
        <f aca="false">_xlfn.iferror(C132/C126,0)</f>
        <v>#NAME?</v>
      </c>
      <c r="D138" s="28" t="e">
        <f aca="false">_xlfn.iferror(D132/D126,0)</f>
        <v>#NAME?</v>
      </c>
      <c r="E138" s="28" t="e">
        <f aca="false">_xlfn.iferror(E132/E126,0)</f>
        <v>#NAME?</v>
      </c>
      <c r="F138" s="28" t="e">
        <f aca="false">_xlfn.iferror(F132/F126,0)</f>
        <v>#NAME?</v>
      </c>
      <c r="G138" s="28" t="e">
        <f aca="false">_xlfn.iferror(G132/G126,0)</f>
        <v>#NAME?</v>
      </c>
      <c r="H138" s="28" t="e">
        <f aca="false">_xlfn.iferror(H132/H126,0)</f>
        <v>#NAME?</v>
      </c>
      <c r="I138" s="28" t="e">
        <f aca="false">_xlfn.iferror(I132/I126,0)</f>
        <v>#NAME?</v>
      </c>
      <c r="J138" s="28" t="e">
        <f aca="false">_xlfn.iferror(J132/J126,0)</f>
        <v>#NAME?</v>
      </c>
      <c r="K138" s="28" t="e">
        <f aca="false">_xlfn.iferror(K132/K126,0)</f>
        <v>#NAME?</v>
      </c>
      <c r="L138" s="28" t="e">
        <f aca="false">_xlfn.iferror(L132/L126,0)</f>
        <v>#NAME?</v>
      </c>
      <c r="M138" s="28" t="e">
        <f aca="false">_xlfn.iferror(M132/M126,0)</f>
        <v>#NAME?</v>
      </c>
      <c r="N138" s="28" t="e">
        <f aca="false">_xlfn.iferror(N132/N126,0)</f>
        <v>#NAME?</v>
      </c>
      <c r="O138" s="28" t="e">
        <f aca="false">_xlfn.iferror(O132/O126,0)</f>
        <v>#NAME?</v>
      </c>
      <c r="P138" s="28" t="e">
        <f aca="false">_xlfn.iferror(P132/P126,0)</f>
        <v>#NAME?</v>
      </c>
      <c r="Q138" s="28" t="e">
        <f aca="false">_xlfn.iferror(Q132/Q126,0)</f>
        <v>#NAME?</v>
      </c>
      <c r="R138" s="28" t="e">
        <f aca="false">_xlfn.iferror(R132/R126,0)</f>
        <v>#NAME?</v>
      </c>
      <c r="S138" s="28" t="e">
        <f aca="false">_xlfn.iferror(S132/S126,0)</f>
        <v>#NAME?</v>
      </c>
      <c r="T138" s="28" t="e">
        <f aca="false">_xlfn.iferror(T132/T126,0)</f>
        <v>#NAME?</v>
      </c>
      <c r="U138" s="28" t="e">
        <f aca="false">_xlfn.iferror(U132/U126,0)</f>
        <v>#NAME?</v>
      </c>
      <c r="V138" s="28" t="e">
        <f aca="false">_xlfn.iferror(V132/V126,0)</f>
        <v>#NAME?</v>
      </c>
      <c r="W138" s="28" t="e">
        <f aca="false">_xlfn.iferror(W132/W126,0)</f>
        <v>#NAME?</v>
      </c>
      <c r="X138" s="28" t="e">
        <f aca="false">_xlfn.iferror(X132/X126,0)</f>
        <v>#NAME?</v>
      </c>
      <c r="Y138" s="28" t="e">
        <f aca="false">_xlfn.iferror(Y132/Y126,0)</f>
        <v>#NAME?</v>
      </c>
      <c r="Z138" s="28" t="e">
        <f aca="false">_xlfn.iferror(Z132/Z126,0)</f>
        <v>#NAME?</v>
      </c>
      <c r="AA138" s="28" t="e">
        <f aca="false">_xlfn.iferror(AA132/AA126,0)</f>
        <v>#NAME?</v>
      </c>
      <c r="AB138" s="28" t="e">
        <f aca="false">_xlfn.iferror(AB132/AB126,0)</f>
        <v>#NAME?</v>
      </c>
      <c r="AC138" s="28" t="e">
        <f aca="false">_xlfn.iferror(AC132/AC126,0)</f>
        <v>#NAME?</v>
      </c>
      <c r="AD138" s="28" t="e">
        <f aca="false">_xlfn.iferror(AD132/AD126,0)</f>
        <v>#NAME?</v>
      </c>
      <c r="AE138" s="28" t="e">
        <f aca="false">_xlfn.iferror(AE132/AE126,0)</f>
        <v>#NAME?</v>
      </c>
      <c r="AF138" s="28" t="e">
        <f aca="false">_xlfn.iferror(AF132/AF126,0)</f>
        <v>#NAME?</v>
      </c>
      <c r="AG138" s="28" t="e">
        <f aca="false">_xlfn.iferror(AG132/AG126,0)</f>
        <v>#NAME?</v>
      </c>
      <c r="AH138" s="28" t="e">
        <f aca="false">_xlfn.iferror(AH132/AH126,0)</f>
        <v>#NAME?</v>
      </c>
      <c r="AI138" s="28" t="e">
        <f aca="false">_xlfn.iferror(AI132/AI126,0)</f>
        <v>#NAME?</v>
      </c>
      <c r="AJ138" s="28" t="e">
        <f aca="false">_xlfn.iferror(AJ132/AJ126,0)</f>
        <v>#NAME?</v>
      </c>
      <c r="AK138" s="28" t="e">
        <f aca="false">_xlfn.iferror(AK132/AK126,0)</f>
        <v>#NAME?</v>
      </c>
      <c r="AL138" s="28" t="e">
        <f aca="false">_xlfn.iferror(AL132/AL126,0)</f>
        <v>#NAME?</v>
      </c>
      <c r="AM138" s="28" t="e">
        <f aca="false">_xlfn.iferror(AM132/AM126,0)</f>
        <v>#NAME?</v>
      </c>
      <c r="AN138" s="28" t="e">
        <f aca="false">_xlfn.iferror(AN132/AN126,0)</f>
        <v>#NAME?</v>
      </c>
      <c r="AO138" s="28" t="e">
        <f aca="false">_xlfn.iferror(AO132/AO126,0)</f>
        <v>#NAME?</v>
      </c>
      <c r="AP138" s="28" t="e">
        <f aca="false">_xlfn.iferror(AP132/AP126,0)</f>
        <v>#NAME?</v>
      </c>
      <c r="AQ138" s="28" t="e">
        <f aca="false">_xlfn.iferror(AQ132/AQ126,0)</f>
        <v>#NAME?</v>
      </c>
      <c r="AR138" s="28" t="e">
        <f aca="false">_xlfn.iferror(AR132/AR126,0)</f>
        <v>#NAME?</v>
      </c>
      <c r="AS138" s="28" t="e">
        <f aca="false">_xlfn.iferror(AS132/AS126,0)</f>
        <v>#NAME?</v>
      </c>
      <c r="AT138" s="28" t="e">
        <f aca="false">_xlfn.iferror(AT132/AT126,0)</f>
        <v>#NAME?</v>
      </c>
      <c r="AU138" s="28" t="e">
        <f aca="false">_xlfn.iferror(AU132/AU126,0)</f>
        <v>#NAME?</v>
      </c>
      <c r="AV138" s="28" t="e">
        <f aca="false">_xlfn.iferror(AV132/AV126,0)</f>
        <v>#NAME?</v>
      </c>
      <c r="AW138" s="28" t="e">
        <f aca="false">_xlfn.iferror(AW132/AW126,0)</f>
        <v>#NAME?</v>
      </c>
      <c r="AX138" s="28" t="e">
        <f aca="false">_xlfn.iferror(AX132/AX126,0)</f>
        <v>#NAME?</v>
      </c>
      <c r="AY138" s="28" t="e">
        <f aca="false">_xlfn.iferror(AY132/AY126,0)</f>
        <v>#NAME?</v>
      </c>
      <c r="AZ138" s="28" t="e">
        <f aca="false">_xlfn.iferror(AZ132/AZ126,0)</f>
        <v>#NAME?</v>
      </c>
      <c r="BA138" s="28" t="e">
        <f aca="false">_xlfn.iferror(BA132/BA126,0)</f>
        <v>#NAME?</v>
      </c>
      <c r="BB138" s="28" t="e">
        <f aca="false">_xlfn.iferror(BB132/BB126,0)</f>
        <v>#NAME?</v>
      </c>
      <c r="BC138" s="28" t="e">
        <f aca="false">_xlfn.iferror(BC132/BC126,0)</f>
        <v>#NAME?</v>
      </c>
      <c r="BD138" s="28" t="e">
        <f aca="false">_xlfn.iferror(BD132/BD126,0)</f>
        <v>#NAME?</v>
      </c>
      <c r="BE138" s="28" t="e">
        <f aca="false">_xlfn.iferror(BE132/BE126,0)</f>
        <v>#NAME?</v>
      </c>
      <c r="BF138" s="28" t="e">
        <f aca="false">_xlfn.iferror(BF132/BF126,0)</f>
        <v>#NAME?</v>
      </c>
      <c r="BG138" s="28" t="e">
        <f aca="false">_xlfn.iferror(BG132/BG126,0)</f>
        <v>#NAME?</v>
      </c>
      <c r="BH138" s="28" t="e">
        <f aca="false">_xlfn.iferror(BH132/BH126,0)</f>
        <v>#NAME?</v>
      </c>
      <c r="BI138" s="28" t="e">
        <f aca="false">_xlfn.iferror(BI132/BI126,0)</f>
        <v>#NAME?</v>
      </c>
      <c r="BJ138" s="28" t="e">
        <f aca="false">_xlfn.iferror(BJ132/BJ126,0)</f>
        <v>#NAME?</v>
      </c>
      <c r="BK138" s="28" t="e">
        <f aca="false">_xlfn.iferror(BK132/BK126,0)</f>
        <v>#NAME?</v>
      </c>
      <c r="BL138" s="28" t="e">
        <f aca="false">_xlfn.iferror(BL132/BL126,0)</f>
        <v>#NAME?</v>
      </c>
      <c r="BM138" s="28" t="e">
        <f aca="false">_xlfn.iferror(BM132/BM126,0)</f>
        <v>#NAME?</v>
      </c>
      <c r="BN138" s="28" t="e">
        <f aca="false">_xlfn.iferror(BN132/BN126,0)</f>
        <v>#NAME?</v>
      </c>
      <c r="BO138" s="28" t="e">
        <f aca="false">_xlfn.iferror(BO132/BO126,0)</f>
        <v>#NAME?</v>
      </c>
      <c r="BP138" s="28" t="e">
        <f aca="false">_xlfn.iferror(BP132/BP126,0)</f>
        <v>#NAME?</v>
      </c>
      <c r="BQ138" s="28" t="e">
        <f aca="false">_xlfn.iferror(BQ132/BQ126,0)</f>
        <v>#NAME?</v>
      </c>
      <c r="BR138" s="28" t="e">
        <f aca="false">_xlfn.iferror(BR132/BR126,0)</f>
        <v>#NAME?</v>
      </c>
      <c r="BS138" s="28" t="e">
        <f aca="false">_xlfn.iferror(BS132/BS126,0)</f>
        <v>#NAME?</v>
      </c>
      <c r="BT138" s="28" t="e">
        <f aca="false">_xlfn.iferror(BT132/BT126,0)</f>
        <v>#NAME?</v>
      </c>
      <c r="BU138" s="28" t="e">
        <f aca="false">_xlfn.iferror(BU132/BU126,0)</f>
        <v>#NAME?</v>
      </c>
      <c r="BV138" s="28" t="e">
        <f aca="false">_xlfn.iferror(BV132/BV126,0)</f>
        <v>#NAME?</v>
      </c>
      <c r="BW138" s="28" t="e">
        <f aca="false">_xlfn.iferror(BW132/BW126,0)</f>
        <v>#NAME?</v>
      </c>
      <c r="BX138" s="28" t="e">
        <f aca="false">_xlfn.iferror(BX132/BX126,0)</f>
        <v>#NAME?</v>
      </c>
      <c r="BY138" s="28" t="e">
        <f aca="false">_xlfn.iferror(BY132/BY126,0)</f>
        <v>#NAME?</v>
      </c>
      <c r="BZ138" s="28" t="e">
        <f aca="false">_xlfn.iferror(BZ132/BZ126,0)</f>
        <v>#NAME?</v>
      </c>
      <c r="CA138" s="28" t="e">
        <f aca="false">_xlfn.iferror(CA132/CA126,0)</f>
        <v>#NAME?</v>
      </c>
      <c r="CB138" s="28" t="e">
        <f aca="false">_xlfn.iferror(CB132/CB126,0)</f>
        <v>#NAME?</v>
      </c>
      <c r="CC138" s="28" t="e">
        <f aca="false">_xlfn.iferror(CC132/CC126,0)</f>
        <v>#NAME?</v>
      </c>
      <c r="CD138" s="28" t="e">
        <f aca="false">_xlfn.iferror(CD132/CD126,0)</f>
        <v>#NAME?</v>
      </c>
      <c r="CE138" s="28" t="e">
        <f aca="false">_xlfn.iferror(CE132/CE126,0)</f>
        <v>#NAME?</v>
      </c>
      <c r="CF138" s="28" t="e">
        <f aca="false">_xlfn.iferror(CF132/CF126,0)</f>
        <v>#NAME?</v>
      </c>
      <c r="CG138" s="28" t="e">
        <f aca="false">_xlfn.iferror(CG132/CG126,0)</f>
        <v>#NAME?</v>
      </c>
      <c r="CH138" s="28" t="e">
        <f aca="false">_xlfn.iferror(CH132/CH126,0)</f>
        <v>#NAME?</v>
      </c>
      <c r="CI138" s="28" t="e">
        <f aca="false">_xlfn.iferror(CI132/CI126,0)</f>
        <v>#NAME?</v>
      </c>
      <c r="CJ138" s="28" t="e">
        <f aca="false">_xlfn.iferror(CJ132/CJ126,0)</f>
        <v>#NAME?</v>
      </c>
      <c r="CK138" s="28" t="e">
        <f aca="false">_xlfn.iferror(CK132/CK126,0)</f>
        <v>#NAME?</v>
      </c>
      <c r="CL138" s="28" t="e">
        <f aca="false">_xlfn.iferror(CL132/CL126,0)</f>
        <v>#NAME?</v>
      </c>
      <c r="CM138" s="28" t="e">
        <f aca="false">_xlfn.iferror(CM132/CM126,0)</f>
        <v>#NAME?</v>
      </c>
      <c r="CN138" s="28" t="e">
        <f aca="false">_xlfn.iferror(CN132/CN126,0)</f>
        <v>#NAME?</v>
      </c>
      <c r="CO138" s="28" t="e">
        <f aca="false">_xlfn.iferror(CO132/CO126,0)</f>
        <v>#NAME?</v>
      </c>
      <c r="CP138" s="28" t="e">
        <f aca="false">_xlfn.iferror(CP132/CP126,0)</f>
        <v>#NAME?</v>
      </c>
      <c r="CQ138" s="28" t="e">
        <f aca="false">_xlfn.iferror(CQ132/CQ126,0)</f>
        <v>#NAME?</v>
      </c>
      <c r="CR138" s="28" t="e">
        <f aca="false">_xlfn.iferror(CR132/CR126,0)</f>
        <v>#NAME?</v>
      </c>
      <c r="CS138" s="28" t="e">
        <f aca="false">_xlfn.iferror(CS132/CS126,0)</f>
        <v>#NAME?</v>
      </c>
      <c r="CT138" s="28" t="e">
        <f aca="false">_xlfn.iferror(CT132/CT126,0)</f>
        <v>#NAME?</v>
      </c>
    </row>
    <row r="139" customFormat="false" ht="15" hidden="false" customHeight="true" outlineLevel="1" collapsed="false">
      <c r="A139" s="26" t="s">
        <v>62</v>
      </c>
      <c r="B139" s="27"/>
      <c r="C139" s="28" t="e">
        <f aca="false">_xlfn.iferror(C128/C126,0)</f>
        <v>#NAME?</v>
      </c>
      <c r="D139" s="28" t="e">
        <f aca="false">_xlfn.iferror(D128/D126,0)</f>
        <v>#NAME?</v>
      </c>
      <c r="E139" s="28" t="e">
        <f aca="false">_xlfn.iferror(E128/E126,0)</f>
        <v>#NAME?</v>
      </c>
      <c r="F139" s="28" t="e">
        <f aca="false">_xlfn.iferror(F128/F126,0)</f>
        <v>#NAME?</v>
      </c>
      <c r="G139" s="28" t="e">
        <f aca="false">_xlfn.iferror(G128/G126,0)</f>
        <v>#NAME?</v>
      </c>
      <c r="H139" s="28" t="e">
        <f aca="false">_xlfn.iferror(H128/H126,0)</f>
        <v>#NAME?</v>
      </c>
      <c r="I139" s="28" t="e">
        <f aca="false">_xlfn.iferror(I128/I126,0)</f>
        <v>#NAME?</v>
      </c>
      <c r="J139" s="28" t="e">
        <f aca="false">_xlfn.iferror(J128/J126,0)</f>
        <v>#NAME?</v>
      </c>
      <c r="K139" s="28" t="e">
        <f aca="false">_xlfn.iferror(K128/K126,0)</f>
        <v>#NAME?</v>
      </c>
      <c r="L139" s="28" t="e">
        <f aca="false">_xlfn.iferror(L128/L126,0)</f>
        <v>#NAME?</v>
      </c>
      <c r="M139" s="28" t="e">
        <f aca="false">_xlfn.iferror(M128/M126,0)</f>
        <v>#NAME?</v>
      </c>
      <c r="N139" s="28" t="e">
        <f aca="false">_xlfn.iferror(N128/N126,0)</f>
        <v>#NAME?</v>
      </c>
      <c r="O139" s="28" t="e">
        <f aca="false">_xlfn.iferror(O128/O126,0)</f>
        <v>#NAME?</v>
      </c>
      <c r="P139" s="28" t="e">
        <f aca="false">_xlfn.iferror(P128/P126,0)</f>
        <v>#NAME?</v>
      </c>
      <c r="Q139" s="28" t="e">
        <f aca="false">_xlfn.iferror(Q128/Q126,0)</f>
        <v>#NAME?</v>
      </c>
      <c r="R139" s="28" t="e">
        <f aca="false">_xlfn.iferror(R128/R126,0)</f>
        <v>#NAME?</v>
      </c>
      <c r="S139" s="28" t="e">
        <f aca="false">_xlfn.iferror(S128/S126,0)</f>
        <v>#NAME?</v>
      </c>
      <c r="T139" s="28" t="e">
        <f aca="false">_xlfn.iferror(T128/T126,0)</f>
        <v>#NAME?</v>
      </c>
      <c r="U139" s="28" t="e">
        <f aca="false">_xlfn.iferror(U128/U126,0)</f>
        <v>#NAME?</v>
      </c>
      <c r="V139" s="28" t="e">
        <f aca="false">_xlfn.iferror(V128/V126,0)</f>
        <v>#NAME?</v>
      </c>
      <c r="W139" s="28" t="e">
        <f aca="false">_xlfn.iferror(W128/W126,0)</f>
        <v>#NAME?</v>
      </c>
      <c r="X139" s="28" t="e">
        <f aca="false">_xlfn.iferror(X128/X126,0)</f>
        <v>#NAME?</v>
      </c>
      <c r="Y139" s="28" t="e">
        <f aca="false">_xlfn.iferror(Y128/Y126,0)</f>
        <v>#NAME?</v>
      </c>
      <c r="Z139" s="28" t="e">
        <f aca="false">_xlfn.iferror(Z128/Z126,0)</f>
        <v>#NAME?</v>
      </c>
      <c r="AA139" s="28" t="e">
        <f aca="false">_xlfn.iferror(AA128/AA126,0)</f>
        <v>#NAME?</v>
      </c>
      <c r="AB139" s="28" t="e">
        <f aca="false">_xlfn.iferror(AB128/AB126,0)</f>
        <v>#NAME?</v>
      </c>
      <c r="AC139" s="28" t="e">
        <f aca="false">_xlfn.iferror(AC128/AC126,0)</f>
        <v>#NAME?</v>
      </c>
      <c r="AD139" s="28" t="e">
        <f aca="false">_xlfn.iferror(AD128/AD126,0)</f>
        <v>#NAME?</v>
      </c>
      <c r="AE139" s="28" t="e">
        <f aca="false">_xlfn.iferror(AE128/AE126,0)</f>
        <v>#NAME?</v>
      </c>
      <c r="AF139" s="28" t="e">
        <f aca="false">_xlfn.iferror(AF128/AF126,0)</f>
        <v>#NAME?</v>
      </c>
      <c r="AG139" s="28" t="e">
        <f aca="false">_xlfn.iferror(AG128/AG126,0)</f>
        <v>#NAME?</v>
      </c>
      <c r="AH139" s="28" t="e">
        <f aca="false">_xlfn.iferror(AH128/AH126,0)</f>
        <v>#NAME?</v>
      </c>
      <c r="AI139" s="28" t="e">
        <f aca="false">_xlfn.iferror(AI128/AI126,0)</f>
        <v>#NAME?</v>
      </c>
      <c r="AJ139" s="28" t="e">
        <f aca="false">_xlfn.iferror(AJ128/AJ126,0)</f>
        <v>#NAME?</v>
      </c>
      <c r="AK139" s="28" t="e">
        <f aca="false">_xlfn.iferror(AK128/AK126,0)</f>
        <v>#NAME?</v>
      </c>
      <c r="AL139" s="28" t="e">
        <f aca="false">_xlfn.iferror(AL128/AL126,0)</f>
        <v>#NAME?</v>
      </c>
      <c r="AM139" s="28" t="e">
        <f aca="false">_xlfn.iferror(AM128/AM126,0)</f>
        <v>#NAME?</v>
      </c>
      <c r="AN139" s="28" t="e">
        <f aca="false">_xlfn.iferror(AN128/AN126,0)</f>
        <v>#NAME?</v>
      </c>
      <c r="AO139" s="28" t="e">
        <f aca="false">_xlfn.iferror(AO128/AO126,0)</f>
        <v>#NAME?</v>
      </c>
      <c r="AP139" s="28" t="e">
        <f aca="false">_xlfn.iferror(AP128/AP126,0)</f>
        <v>#NAME?</v>
      </c>
      <c r="AQ139" s="28" t="e">
        <f aca="false">_xlfn.iferror(AQ128/AQ126,0)</f>
        <v>#NAME?</v>
      </c>
      <c r="AR139" s="28" t="e">
        <f aca="false">_xlfn.iferror(AR128/AR126,0)</f>
        <v>#NAME?</v>
      </c>
      <c r="AS139" s="28" t="e">
        <f aca="false">_xlfn.iferror(AS128/AS126,0)</f>
        <v>#NAME?</v>
      </c>
      <c r="AT139" s="28" t="e">
        <f aca="false">_xlfn.iferror(AT128/AT126,0)</f>
        <v>#NAME?</v>
      </c>
      <c r="AU139" s="28" t="e">
        <f aca="false">_xlfn.iferror(AU128/AU126,0)</f>
        <v>#NAME?</v>
      </c>
      <c r="AV139" s="28" t="e">
        <f aca="false">_xlfn.iferror(AV128/AV126,0)</f>
        <v>#NAME?</v>
      </c>
      <c r="AW139" s="28" t="e">
        <f aca="false">_xlfn.iferror(AW128/AW126,0)</f>
        <v>#NAME?</v>
      </c>
      <c r="AX139" s="28" t="e">
        <f aca="false">_xlfn.iferror(AX128/AX126,0)</f>
        <v>#NAME?</v>
      </c>
      <c r="AY139" s="28" t="e">
        <f aca="false">_xlfn.iferror(AY128/AY126,0)</f>
        <v>#NAME?</v>
      </c>
      <c r="AZ139" s="28" t="e">
        <f aca="false">_xlfn.iferror(AZ128/AZ126,0)</f>
        <v>#NAME?</v>
      </c>
      <c r="BA139" s="28" t="e">
        <f aca="false">_xlfn.iferror(BA128/BA126,0)</f>
        <v>#NAME?</v>
      </c>
      <c r="BB139" s="28" t="e">
        <f aca="false">_xlfn.iferror(BB128/BB126,0)</f>
        <v>#NAME?</v>
      </c>
      <c r="BC139" s="28" t="e">
        <f aca="false">_xlfn.iferror(BC128/BC126,0)</f>
        <v>#NAME?</v>
      </c>
      <c r="BD139" s="28" t="e">
        <f aca="false">_xlfn.iferror(BD128/BD126,0)</f>
        <v>#NAME?</v>
      </c>
      <c r="BE139" s="28" t="e">
        <f aca="false">_xlfn.iferror(BE128/BE126,0)</f>
        <v>#NAME?</v>
      </c>
      <c r="BF139" s="28" t="e">
        <f aca="false">_xlfn.iferror(BF128/BF126,0)</f>
        <v>#NAME?</v>
      </c>
      <c r="BG139" s="28" t="e">
        <f aca="false">_xlfn.iferror(BG128/BG126,0)</f>
        <v>#NAME?</v>
      </c>
      <c r="BH139" s="28" t="e">
        <f aca="false">_xlfn.iferror(BH128/BH126,0)</f>
        <v>#NAME?</v>
      </c>
      <c r="BI139" s="28" t="e">
        <f aca="false">_xlfn.iferror(BI128/BI126,0)</f>
        <v>#NAME?</v>
      </c>
      <c r="BJ139" s="28" t="e">
        <f aca="false">_xlfn.iferror(BJ128/BJ126,0)</f>
        <v>#NAME?</v>
      </c>
      <c r="BK139" s="28" t="e">
        <f aca="false">_xlfn.iferror(BK128/BK126,0)</f>
        <v>#NAME?</v>
      </c>
      <c r="BL139" s="28" t="e">
        <f aca="false">_xlfn.iferror(BL128/BL126,0)</f>
        <v>#NAME?</v>
      </c>
      <c r="BM139" s="28" t="e">
        <f aca="false">_xlfn.iferror(BM128/BM126,0)</f>
        <v>#NAME?</v>
      </c>
      <c r="BN139" s="28" t="e">
        <f aca="false">_xlfn.iferror(BN128/BN126,0)</f>
        <v>#NAME?</v>
      </c>
      <c r="BO139" s="28" t="e">
        <f aca="false">_xlfn.iferror(BO128/BO126,0)</f>
        <v>#NAME?</v>
      </c>
      <c r="BP139" s="28" t="e">
        <f aca="false">_xlfn.iferror(BP128/BP126,0)</f>
        <v>#NAME?</v>
      </c>
      <c r="BQ139" s="28" t="e">
        <f aca="false">_xlfn.iferror(BQ128/BQ126,0)</f>
        <v>#NAME?</v>
      </c>
      <c r="BR139" s="28" t="e">
        <f aca="false">_xlfn.iferror(BR128/BR126,0)</f>
        <v>#NAME?</v>
      </c>
      <c r="BS139" s="28" t="e">
        <f aca="false">_xlfn.iferror(BS128/BS126,0)</f>
        <v>#NAME?</v>
      </c>
      <c r="BT139" s="28" t="e">
        <f aca="false">_xlfn.iferror(BT128/BT126,0)</f>
        <v>#NAME?</v>
      </c>
      <c r="BU139" s="28" t="e">
        <f aca="false">_xlfn.iferror(BU128/BU126,0)</f>
        <v>#NAME?</v>
      </c>
      <c r="BV139" s="28" t="e">
        <f aca="false">_xlfn.iferror(BV128/BV126,0)</f>
        <v>#NAME?</v>
      </c>
      <c r="BW139" s="28" t="e">
        <f aca="false">_xlfn.iferror(BW128/BW126,0)</f>
        <v>#NAME?</v>
      </c>
      <c r="BX139" s="28" t="e">
        <f aca="false">_xlfn.iferror(BX128/BX126,0)</f>
        <v>#NAME?</v>
      </c>
      <c r="BY139" s="28" t="e">
        <f aca="false">_xlfn.iferror(BY128/BY126,0)</f>
        <v>#NAME?</v>
      </c>
      <c r="BZ139" s="28" t="e">
        <f aca="false">_xlfn.iferror(BZ128/BZ126,0)</f>
        <v>#NAME?</v>
      </c>
      <c r="CA139" s="28" t="e">
        <f aca="false">_xlfn.iferror(CA128/CA126,0)</f>
        <v>#NAME?</v>
      </c>
      <c r="CB139" s="28" t="e">
        <f aca="false">_xlfn.iferror(CB128/CB126,0)</f>
        <v>#NAME?</v>
      </c>
      <c r="CC139" s="28" t="e">
        <f aca="false">_xlfn.iferror(CC128/CC126,0)</f>
        <v>#NAME?</v>
      </c>
      <c r="CD139" s="28" t="e">
        <f aca="false">_xlfn.iferror(CD128/CD126,0)</f>
        <v>#NAME?</v>
      </c>
      <c r="CE139" s="28" t="e">
        <f aca="false">_xlfn.iferror(CE128/CE126,0)</f>
        <v>#NAME?</v>
      </c>
      <c r="CF139" s="28" t="e">
        <f aca="false">_xlfn.iferror(CF128/CF126,0)</f>
        <v>#NAME?</v>
      </c>
      <c r="CG139" s="28" t="e">
        <f aca="false">_xlfn.iferror(CG128/CG126,0)</f>
        <v>#NAME?</v>
      </c>
      <c r="CH139" s="28" t="e">
        <f aca="false">_xlfn.iferror(CH128/CH126,0)</f>
        <v>#NAME?</v>
      </c>
      <c r="CI139" s="28" t="e">
        <f aca="false">_xlfn.iferror(CI128/CI126,0)</f>
        <v>#NAME?</v>
      </c>
      <c r="CJ139" s="28" t="e">
        <f aca="false">_xlfn.iferror(CJ128/CJ126,0)</f>
        <v>#NAME?</v>
      </c>
      <c r="CK139" s="28" t="e">
        <f aca="false">_xlfn.iferror(CK128/CK126,0)</f>
        <v>#NAME?</v>
      </c>
      <c r="CL139" s="28" t="e">
        <f aca="false">_xlfn.iferror(CL128/CL126,0)</f>
        <v>#NAME?</v>
      </c>
      <c r="CM139" s="28" t="e">
        <f aca="false">_xlfn.iferror(CM128/CM126,0)</f>
        <v>#NAME?</v>
      </c>
      <c r="CN139" s="28" t="e">
        <f aca="false">_xlfn.iferror(CN128/CN126,0)</f>
        <v>#NAME?</v>
      </c>
      <c r="CO139" s="28" t="e">
        <f aca="false">_xlfn.iferror(CO128/CO126,0)</f>
        <v>#NAME?</v>
      </c>
      <c r="CP139" s="28" t="e">
        <f aca="false">_xlfn.iferror(CP128/CP126,0)</f>
        <v>#NAME?</v>
      </c>
      <c r="CQ139" s="28" t="e">
        <f aca="false">_xlfn.iferror(CQ128/CQ126,0)</f>
        <v>#NAME?</v>
      </c>
      <c r="CR139" s="28" t="e">
        <f aca="false">_xlfn.iferror(CR128/CR126,0)</f>
        <v>#NAME?</v>
      </c>
      <c r="CS139" s="28" t="e">
        <f aca="false">_xlfn.iferror(CS128/CS126,0)</f>
        <v>#NAME?</v>
      </c>
      <c r="CT139" s="28" t="e">
        <f aca="false">_xlfn.iferror(CT128/CT126,0)</f>
        <v>#NAME?</v>
      </c>
    </row>
    <row r="140" customFormat="false" ht="15" hidden="false" customHeight="true" outlineLevel="1" collapsed="false">
      <c r="A140" s="26" t="s">
        <v>63</v>
      </c>
      <c r="B140" s="29"/>
      <c r="C140" s="28" t="e">
        <f aca="false">_xlfn.iferror(C133/C126,0)</f>
        <v>#NAME?</v>
      </c>
      <c r="D140" s="28" t="e">
        <f aca="false">_xlfn.iferror(D133/D126,0)</f>
        <v>#NAME?</v>
      </c>
      <c r="E140" s="28" t="e">
        <f aca="false">_xlfn.iferror(E133/E126,0)</f>
        <v>#NAME?</v>
      </c>
      <c r="F140" s="28" t="e">
        <f aca="false">_xlfn.iferror(F133/F126,0)</f>
        <v>#NAME?</v>
      </c>
      <c r="G140" s="28" t="e">
        <f aca="false">_xlfn.iferror(G133/G126,0)</f>
        <v>#NAME?</v>
      </c>
      <c r="H140" s="28" t="e">
        <f aca="false">_xlfn.iferror(H133/H126,0)</f>
        <v>#NAME?</v>
      </c>
      <c r="I140" s="28" t="e">
        <f aca="false">_xlfn.iferror(I133/I126,0)</f>
        <v>#NAME?</v>
      </c>
      <c r="J140" s="28" t="e">
        <f aca="false">_xlfn.iferror(J133/J126,0)</f>
        <v>#NAME?</v>
      </c>
      <c r="K140" s="28" t="e">
        <f aca="false">_xlfn.iferror(K133/K126,0)</f>
        <v>#NAME?</v>
      </c>
      <c r="L140" s="28" t="e">
        <f aca="false">_xlfn.iferror(L133/L126,0)</f>
        <v>#NAME?</v>
      </c>
      <c r="M140" s="28" t="e">
        <f aca="false">_xlfn.iferror(M133/M126,0)</f>
        <v>#NAME?</v>
      </c>
      <c r="N140" s="28" t="e">
        <f aca="false">_xlfn.iferror(N133/N126,0)</f>
        <v>#NAME?</v>
      </c>
      <c r="O140" s="28" t="e">
        <f aca="false">_xlfn.iferror(O133/O126,0)</f>
        <v>#NAME?</v>
      </c>
      <c r="P140" s="28" t="e">
        <f aca="false">_xlfn.iferror(P133/P126,0)</f>
        <v>#NAME?</v>
      </c>
      <c r="Q140" s="28" t="e">
        <f aca="false">_xlfn.iferror(Q133/Q126,0)</f>
        <v>#NAME?</v>
      </c>
      <c r="R140" s="28" t="e">
        <f aca="false">_xlfn.iferror(R133/R126,0)</f>
        <v>#NAME?</v>
      </c>
      <c r="S140" s="28" t="e">
        <f aca="false">_xlfn.iferror(S133/S126,0)</f>
        <v>#NAME?</v>
      </c>
      <c r="T140" s="28" t="e">
        <f aca="false">_xlfn.iferror(T133/T126,0)</f>
        <v>#NAME?</v>
      </c>
      <c r="U140" s="28" t="e">
        <f aca="false">_xlfn.iferror(U133/U126,0)</f>
        <v>#NAME?</v>
      </c>
      <c r="V140" s="28" t="e">
        <f aca="false">_xlfn.iferror(V133/V126,0)</f>
        <v>#NAME?</v>
      </c>
      <c r="W140" s="28" t="e">
        <f aca="false">_xlfn.iferror(W133/W126,0)</f>
        <v>#NAME?</v>
      </c>
      <c r="X140" s="28" t="e">
        <f aca="false">_xlfn.iferror(X133/X126,0)</f>
        <v>#NAME?</v>
      </c>
      <c r="Y140" s="28" t="e">
        <f aca="false">_xlfn.iferror(Y133/Y126,0)</f>
        <v>#NAME?</v>
      </c>
      <c r="Z140" s="28" t="e">
        <f aca="false">_xlfn.iferror(Z133/Z126,0)</f>
        <v>#NAME?</v>
      </c>
      <c r="AA140" s="28" t="e">
        <f aca="false">_xlfn.iferror(AA133/AA126,0)</f>
        <v>#NAME?</v>
      </c>
      <c r="AB140" s="28" t="e">
        <f aca="false">_xlfn.iferror(AB133/AB126,0)</f>
        <v>#NAME?</v>
      </c>
      <c r="AC140" s="28" t="e">
        <f aca="false">_xlfn.iferror(AC133/AC126,0)</f>
        <v>#NAME?</v>
      </c>
      <c r="AD140" s="28" t="e">
        <f aca="false">_xlfn.iferror(AD133/AD126,0)</f>
        <v>#NAME?</v>
      </c>
      <c r="AE140" s="28" t="e">
        <f aca="false">_xlfn.iferror(AE133/AE126,0)</f>
        <v>#NAME?</v>
      </c>
      <c r="AF140" s="28" t="e">
        <f aca="false">_xlfn.iferror(AF133/AF126,0)</f>
        <v>#NAME?</v>
      </c>
      <c r="AG140" s="28" t="e">
        <f aca="false">_xlfn.iferror(AG133/AG126,0)</f>
        <v>#NAME?</v>
      </c>
      <c r="AH140" s="28" t="e">
        <f aca="false">_xlfn.iferror(AH133/AH126,0)</f>
        <v>#NAME?</v>
      </c>
      <c r="AI140" s="28" t="e">
        <f aca="false">_xlfn.iferror(AI133/AI126,0)</f>
        <v>#NAME?</v>
      </c>
      <c r="AJ140" s="28" t="e">
        <f aca="false">_xlfn.iferror(AJ133/AJ126,0)</f>
        <v>#NAME?</v>
      </c>
      <c r="AK140" s="28" t="e">
        <f aca="false">_xlfn.iferror(AK133/AK126,0)</f>
        <v>#NAME?</v>
      </c>
      <c r="AL140" s="28" t="e">
        <f aca="false">_xlfn.iferror(AL133/AL126,0)</f>
        <v>#NAME?</v>
      </c>
      <c r="AM140" s="28" t="e">
        <f aca="false">_xlfn.iferror(AM133/AM126,0)</f>
        <v>#NAME?</v>
      </c>
      <c r="AN140" s="28" t="e">
        <f aca="false">_xlfn.iferror(AN133/AN126,0)</f>
        <v>#NAME?</v>
      </c>
      <c r="AO140" s="28" t="e">
        <f aca="false">_xlfn.iferror(AO133/AO126,0)</f>
        <v>#NAME?</v>
      </c>
      <c r="AP140" s="28" t="e">
        <f aca="false">_xlfn.iferror(AP133/AP126,0)</f>
        <v>#NAME?</v>
      </c>
      <c r="AQ140" s="28" t="e">
        <f aca="false">_xlfn.iferror(AQ133/AQ126,0)</f>
        <v>#NAME?</v>
      </c>
      <c r="AR140" s="28" t="e">
        <f aca="false">_xlfn.iferror(AR133/AR126,0)</f>
        <v>#NAME?</v>
      </c>
      <c r="AS140" s="28" t="e">
        <f aca="false">_xlfn.iferror(AS133/AS126,0)</f>
        <v>#NAME?</v>
      </c>
      <c r="AT140" s="28" t="e">
        <f aca="false">_xlfn.iferror(AT133/AT126,0)</f>
        <v>#NAME?</v>
      </c>
      <c r="AU140" s="28" t="e">
        <f aca="false">_xlfn.iferror(AU133/AU126,0)</f>
        <v>#NAME?</v>
      </c>
      <c r="AV140" s="28" t="e">
        <f aca="false">_xlfn.iferror(AV133/AV126,0)</f>
        <v>#NAME?</v>
      </c>
      <c r="AW140" s="28" t="e">
        <f aca="false">_xlfn.iferror(AW133/AW126,0)</f>
        <v>#NAME?</v>
      </c>
      <c r="AX140" s="28" t="e">
        <f aca="false">_xlfn.iferror(AX133/AX126,0)</f>
        <v>#NAME?</v>
      </c>
      <c r="AY140" s="28" t="e">
        <f aca="false">_xlfn.iferror(AY133/AY126,0)</f>
        <v>#NAME?</v>
      </c>
      <c r="AZ140" s="28" t="e">
        <f aca="false">_xlfn.iferror(AZ133/AZ126,0)</f>
        <v>#NAME?</v>
      </c>
      <c r="BA140" s="28" t="e">
        <f aca="false">_xlfn.iferror(BA133/BA126,0)</f>
        <v>#NAME?</v>
      </c>
      <c r="BB140" s="28" t="e">
        <f aca="false">_xlfn.iferror(BB133/BB126,0)</f>
        <v>#NAME?</v>
      </c>
      <c r="BC140" s="28" t="e">
        <f aca="false">_xlfn.iferror(BC133/BC126,0)</f>
        <v>#NAME?</v>
      </c>
      <c r="BD140" s="28" t="e">
        <f aca="false">_xlfn.iferror(BD133/BD126,0)</f>
        <v>#NAME?</v>
      </c>
      <c r="BE140" s="28" t="e">
        <f aca="false">_xlfn.iferror(BE133/BE126,0)</f>
        <v>#NAME?</v>
      </c>
      <c r="BF140" s="28" t="e">
        <f aca="false">_xlfn.iferror(BF133/BF126,0)</f>
        <v>#NAME?</v>
      </c>
      <c r="BG140" s="28" t="e">
        <f aca="false">_xlfn.iferror(BG133/BG126,0)</f>
        <v>#NAME?</v>
      </c>
      <c r="BH140" s="28" t="e">
        <f aca="false">_xlfn.iferror(BH133/BH126,0)</f>
        <v>#NAME?</v>
      </c>
      <c r="BI140" s="28" t="e">
        <f aca="false">_xlfn.iferror(BI133/BI126,0)</f>
        <v>#NAME?</v>
      </c>
      <c r="BJ140" s="28" t="e">
        <f aca="false">_xlfn.iferror(BJ133/BJ126,0)</f>
        <v>#NAME?</v>
      </c>
      <c r="BK140" s="28" t="e">
        <f aca="false">_xlfn.iferror(BK133/BK126,0)</f>
        <v>#NAME?</v>
      </c>
      <c r="BL140" s="28" t="e">
        <f aca="false">_xlfn.iferror(BL133/BL126,0)</f>
        <v>#NAME?</v>
      </c>
      <c r="BM140" s="28" t="e">
        <f aca="false">_xlfn.iferror(BM133/BM126,0)</f>
        <v>#NAME?</v>
      </c>
      <c r="BN140" s="28" t="e">
        <f aca="false">_xlfn.iferror(BN133/BN126,0)</f>
        <v>#NAME?</v>
      </c>
      <c r="BO140" s="28" t="e">
        <f aca="false">_xlfn.iferror(BO133/BO126,0)</f>
        <v>#NAME?</v>
      </c>
      <c r="BP140" s="28" t="e">
        <f aca="false">_xlfn.iferror(BP133/BP126,0)</f>
        <v>#NAME?</v>
      </c>
      <c r="BQ140" s="28" t="e">
        <f aca="false">_xlfn.iferror(BQ133/BQ126,0)</f>
        <v>#NAME?</v>
      </c>
      <c r="BR140" s="28" t="e">
        <f aca="false">_xlfn.iferror(BR133/BR126,0)</f>
        <v>#NAME?</v>
      </c>
      <c r="BS140" s="28" t="e">
        <f aca="false">_xlfn.iferror(BS133/BS126,0)</f>
        <v>#NAME?</v>
      </c>
      <c r="BT140" s="28" t="e">
        <f aca="false">_xlfn.iferror(BT133/BT126,0)</f>
        <v>#NAME?</v>
      </c>
      <c r="BU140" s="28" t="e">
        <f aca="false">_xlfn.iferror(BU133/BU126,0)</f>
        <v>#NAME?</v>
      </c>
      <c r="BV140" s="28" t="e">
        <f aca="false">_xlfn.iferror(BV133/BV126,0)</f>
        <v>#NAME?</v>
      </c>
      <c r="BW140" s="28" t="e">
        <f aca="false">_xlfn.iferror(BW133/BW126,0)</f>
        <v>#NAME?</v>
      </c>
      <c r="BX140" s="28" t="e">
        <f aca="false">_xlfn.iferror(BX133/BX126,0)</f>
        <v>#NAME?</v>
      </c>
      <c r="BY140" s="28" t="e">
        <f aca="false">_xlfn.iferror(BY133/BY126,0)</f>
        <v>#NAME?</v>
      </c>
      <c r="BZ140" s="28" t="e">
        <f aca="false">_xlfn.iferror(BZ133/BZ126,0)</f>
        <v>#NAME?</v>
      </c>
      <c r="CA140" s="28" t="e">
        <f aca="false">_xlfn.iferror(CA133/CA126,0)</f>
        <v>#NAME?</v>
      </c>
      <c r="CB140" s="28" t="e">
        <f aca="false">_xlfn.iferror(CB133/CB126,0)</f>
        <v>#NAME?</v>
      </c>
      <c r="CC140" s="28" t="e">
        <f aca="false">_xlfn.iferror(CC133/CC126,0)</f>
        <v>#NAME?</v>
      </c>
      <c r="CD140" s="28" t="e">
        <f aca="false">_xlfn.iferror(CD133/CD126,0)</f>
        <v>#NAME?</v>
      </c>
      <c r="CE140" s="28" t="e">
        <f aca="false">_xlfn.iferror(CE133/CE126,0)</f>
        <v>#NAME?</v>
      </c>
      <c r="CF140" s="28" t="e">
        <f aca="false">_xlfn.iferror(CF133/CF126,0)</f>
        <v>#NAME?</v>
      </c>
      <c r="CG140" s="28" t="e">
        <f aca="false">_xlfn.iferror(CG133/CG126,0)</f>
        <v>#NAME?</v>
      </c>
      <c r="CH140" s="28" t="e">
        <f aca="false">_xlfn.iferror(CH133/CH126,0)</f>
        <v>#NAME?</v>
      </c>
      <c r="CI140" s="28" t="e">
        <f aca="false">_xlfn.iferror(CI133/CI126,0)</f>
        <v>#NAME?</v>
      </c>
      <c r="CJ140" s="28" t="e">
        <f aca="false">_xlfn.iferror(CJ133/CJ126,0)</f>
        <v>#NAME?</v>
      </c>
      <c r="CK140" s="28" t="e">
        <f aca="false">_xlfn.iferror(CK133/CK126,0)</f>
        <v>#NAME?</v>
      </c>
      <c r="CL140" s="28" t="e">
        <f aca="false">_xlfn.iferror(CL133/CL126,0)</f>
        <v>#NAME?</v>
      </c>
      <c r="CM140" s="28" t="e">
        <f aca="false">_xlfn.iferror(CM133/CM126,0)</f>
        <v>#NAME?</v>
      </c>
      <c r="CN140" s="28" t="e">
        <f aca="false">_xlfn.iferror(CN133/CN126,0)</f>
        <v>#NAME?</v>
      </c>
      <c r="CO140" s="28" t="e">
        <f aca="false">_xlfn.iferror(CO133/CO126,0)</f>
        <v>#NAME?</v>
      </c>
      <c r="CP140" s="28" t="e">
        <f aca="false">_xlfn.iferror(CP133/CP126,0)</f>
        <v>#NAME?</v>
      </c>
      <c r="CQ140" s="28" t="e">
        <f aca="false">_xlfn.iferror(CQ133/CQ126,0)</f>
        <v>#NAME?</v>
      </c>
      <c r="CR140" s="28" t="e">
        <f aca="false">_xlfn.iferror(CR133/CR126,0)</f>
        <v>#NAME?</v>
      </c>
      <c r="CS140" s="28" t="e">
        <f aca="false">_xlfn.iferror(CS133/CS126,0)</f>
        <v>#NAME?</v>
      </c>
      <c r="CT140" s="28" t="e">
        <f aca="false">_xlfn.iferror(CT133/CT126,0)</f>
        <v>#NAME?</v>
      </c>
    </row>
    <row r="141" customFormat="false" ht="15" hidden="false" customHeight="true" outlineLevel="1" collapsed="false">
      <c r="A141" s="26"/>
      <c r="B141" s="29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  <c r="BO141" s="30"/>
      <c r="BP141" s="30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  <c r="CC141" s="30"/>
      <c r="CD141" s="30"/>
      <c r="CE141" s="30"/>
      <c r="CF141" s="30"/>
      <c r="CG141" s="30"/>
      <c r="CH141" s="30"/>
      <c r="CI141" s="30"/>
      <c r="CJ141" s="30"/>
      <c r="CK141" s="30"/>
      <c r="CL141" s="30"/>
      <c r="CM141" s="30"/>
      <c r="CN141" s="30"/>
      <c r="CO141" s="30"/>
      <c r="CP141" s="30"/>
      <c r="CQ141" s="30"/>
      <c r="CR141" s="30"/>
      <c r="CS141" s="30"/>
      <c r="CT141" s="30"/>
    </row>
    <row r="142" customFormat="false" ht="15" hidden="false" customHeight="true" outlineLevel="1" collapsed="false">
      <c r="A142" s="31" t="s">
        <v>70</v>
      </c>
      <c r="B142" s="32" t="s">
        <v>31</v>
      </c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6" t="e">
        <f aca="false">_xlfn.iferror(O134/D134,0)</f>
        <v>#NAME?</v>
      </c>
      <c r="P142" s="76" t="e">
        <f aca="false">_xlfn.iferror(P134/E134,0)</f>
        <v>#NAME?</v>
      </c>
      <c r="Q142" s="76" t="e">
        <f aca="false">_xlfn.iferror(Q134/F134,0)</f>
        <v>#NAME?</v>
      </c>
      <c r="R142" s="76" t="e">
        <f aca="false">_xlfn.iferror(R134/G134,0)</f>
        <v>#NAME?</v>
      </c>
      <c r="S142" s="76" t="e">
        <f aca="false">_xlfn.iferror(S134/H134,0)</f>
        <v>#NAME?</v>
      </c>
      <c r="T142" s="76" t="e">
        <f aca="false">_xlfn.iferror(T134/I134,0)</f>
        <v>#NAME?</v>
      </c>
      <c r="U142" s="76" t="e">
        <f aca="false">_xlfn.iferror(U134/J134,0)</f>
        <v>#NAME?</v>
      </c>
      <c r="V142" s="76" t="e">
        <f aca="false">_xlfn.iferror(V134/K134,0)</f>
        <v>#NAME?</v>
      </c>
      <c r="W142" s="76" t="e">
        <f aca="false">_xlfn.iferror(W134/L134,0)</f>
        <v>#NAME?</v>
      </c>
      <c r="X142" s="76" t="e">
        <f aca="false">_xlfn.iferror(X134/M134,0)</f>
        <v>#NAME?</v>
      </c>
      <c r="Y142" s="76" t="e">
        <f aca="false">_xlfn.iferror(Y134/N134,0)</f>
        <v>#NAME?</v>
      </c>
      <c r="Z142" s="76" t="e">
        <f aca="false">_xlfn.iferror(Z134/O134,0)</f>
        <v>#NAME?</v>
      </c>
      <c r="AA142" s="76" t="e">
        <f aca="false">_xlfn.iferror(AA134/P134,0)</f>
        <v>#NAME?</v>
      </c>
      <c r="AB142" s="76" t="e">
        <f aca="false">_xlfn.iferror(AB134/Q134,0)</f>
        <v>#NAME?</v>
      </c>
      <c r="AC142" s="76" t="e">
        <f aca="false">_xlfn.iferror(AC134/R134,0)</f>
        <v>#NAME?</v>
      </c>
      <c r="AD142" s="76" t="e">
        <f aca="false">_xlfn.iferror(AD134/S134,0)</f>
        <v>#NAME?</v>
      </c>
      <c r="AE142" s="76" t="e">
        <f aca="false">_xlfn.iferror(AE134/T134,0)</f>
        <v>#NAME?</v>
      </c>
      <c r="AF142" s="76" t="e">
        <f aca="false">_xlfn.iferror(AF134/U134,0)</f>
        <v>#NAME?</v>
      </c>
      <c r="AG142" s="76" t="e">
        <f aca="false">_xlfn.iferror(AG134/V134,0)</f>
        <v>#NAME?</v>
      </c>
      <c r="AH142" s="76" t="e">
        <f aca="false">_xlfn.iferror(AH134/W134,0)</f>
        <v>#NAME?</v>
      </c>
      <c r="AI142" s="76" t="e">
        <f aca="false">_xlfn.iferror(AI134/X134,0)</f>
        <v>#NAME?</v>
      </c>
      <c r="AJ142" s="76" t="e">
        <f aca="false">_xlfn.iferror(AJ134/Y134,0)</f>
        <v>#NAME?</v>
      </c>
      <c r="AK142" s="76" t="e">
        <f aca="false">_xlfn.iferror(AK134/Z134,0)</f>
        <v>#NAME?</v>
      </c>
      <c r="AL142" s="76" t="e">
        <f aca="false">_xlfn.iferror(AL134/AA134,0)</f>
        <v>#NAME?</v>
      </c>
      <c r="AM142" s="76" t="e">
        <f aca="false">_xlfn.iferror(AM134/AB134,0)</f>
        <v>#NAME?</v>
      </c>
      <c r="AN142" s="76" t="e">
        <f aca="false">_xlfn.iferror(AN134/AC134,0)</f>
        <v>#NAME?</v>
      </c>
      <c r="AO142" s="76" t="e">
        <f aca="false">_xlfn.iferror(AO134/AD134,0)</f>
        <v>#NAME?</v>
      </c>
      <c r="AP142" s="76" t="e">
        <f aca="false">_xlfn.iferror(AP134/AE134,0)</f>
        <v>#NAME?</v>
      </c>
      <c r="AQ142" s="76" t="e">
        <f aca="false">_xlfn.iferror(AQ134/AF134,0)</f>
        <v>#NAME?</v>
      </c>
      <c r="AR142" s="76" t="e">
        <f aca="false">_xlfn.iferror(AR134/AG134,0)</f>
        <v>#NAME?</v>
      </c>
      <c r="AS142" s="76" t="e">
        <f aca="false">_xlfn.iferror(AS134/AH134,0)</f>
        <v>#NAME?</v>
      </c>
      <c r="AT142" s="76" t="e">
        <f aca="false">_xlfn.iferror(AT134/AI134,0)</f>
        <v>#NAME?</v>
      </c>
      <c r="AU142" s="76" t="e">
        <f aca="false">_xlfn.iferror(AU134/AJ134,0)</f>
        <v>#NAME?</v>
      </c>
      <c r="AV142" s="76" t="e">
        <f aca="false">_xlfn.iferror(AV134/AK134,0)</f>
        <v>#NAME?</v>
      </c>
      <c r="AW142" s="76" t="e">
        <f aca="false">_xlfn.iferror(AW134/AL134,0)</f>
        <v>#NAME?</v>
      </c>
      <c r="AX142" s="76" t="e">
        <f aca="false">_xlfn.iferror(AX134/AM134,0)</f>
        <v>#NAME?</v>
      </c>
      <c r="AY142" s="76" t="e">
        <f aca="false">_xlfn.iferror(AY134/AN134,0)</f>
        <v>#NAME?</v>
      </c>
      <c r="AZ142" s="76" t="e">
        <f aca="false">_xlfn.iferror(AZ134/AO134,0)</f>
        <v>#NAME?</v>
      </c>
      <c r="BA142" s="76" t="e">
        <f aca="false">_xlfn.iferror(BA134/AP134,0)</f>
        <v>#NAME?</v>
      </c>
      <c r="BB142" s="76" t="e">
        <f aca="false">_xlfn.iferror(BB134/AQ134,0)</f>
        <v>#NAME?</v>
      </c>
      <c r="BC142" s="76" t="e">
        <f aca="false">_xlfn.iferror(BC134/AR134,0)</f>
        <v>#NAME?</v>
      </c>
      <c r="BD142" s="76" t="e">
        <f aca="false">_xlfn.iferror(BD134/AS134,0)</f>
        <v>#NAME?</v>
      </c>
      <c r="BE142" s="76" t="e">
        <f aca="false">_xlfn.iferror(BE134/AT134,0)</f>
        <v>#NAME?</v>
      </c>
      <c r="BF142" s="76" t="e">
        <f aca="false">_xlfn.iferror(BF134/AU134,0)</f>
        <v>#NAME?</v>
      </c>
      <c r="BG142" s="76" t="e">
        <f aca="false">_xlfn.iferror(BG134/AV134,0)</f>
        <v>#NAME?</v>
      </c>
      <c r="BH142" s="76" t="e">
        <f aca="false">_xlfn.iferror(BH134/AW134,0)</f>
        <v>#NAME?</v>
      </c>
      <c r="BI142" s="76" t="e">
        <f aca="false">_xlfn.iferror(BI134/AX134,0)</f>
        <v>#NAME?</v>
      </c>
      <c r="BJ142" s="76" t="e">
        <f aca="false">_xlfn.iferror(BJ134/AY134,0)</f>
        <v>#NAME?</v>
      </c>
      <c r="BK142" s="76" t="e">
        <f aca="false">_xlfn.iferror(BK134/AZ134,0)</f>
        <v>#NAME?</v>
      </c>
      <c r="BL142" s="76" t="e">
        <f aca="false">_xlfn.iferror(BL134/BA134,0)</f>
        <v>#NAME?</v>
      </c>
      <c r="BM142" s="76" t="e">
        <f aca="false">_xlfn.iferror(BM134/BB134,0)</f>
        <v>#NAME?</v>
      </c>
      <c r="BN142" s="76" t="e">
        <f aca="false">_xlfn.iferror(BN134/BC134,0)</f>
        <v>#NAME?</v>
      </c>
      <c r="BO142" s="76" t="e">
        <f aca="false">_xlfn.iferror(BO134/BD134,0)</f>
        <v>#NAME?</v>
      </c>
      <c r="BP142" s="76" t="e">
        <f aca="false">_xlfn.iferror(BP134/BE134,0)</f>
        <v>#NAME?</v>
      </c>
      <c r="BQ142" s="76" t="e">
        <f aca="false">_xlfn.iferror(BQ134/BF134,0)</f>
        <v>#NAME?</v>
      </c>
      <c r="BR142" s="76" t="e">
        <f aca="false">_xlfn.iferror(BR134/BG134,0)</f>
        <v>#NAME?</v>
      </c>
      <c r="BS142" s="76" t="e">
        <f aca="false">_xlfn.iferror(BS134/BH134,0)</f>
        <v>#NAME?</v>
      </c>
      <c r="BT142" s="76" t="e">
        <f aca="false">_xlfn.iferror(BT134/BI134,0)</f>
        <v>#NAME?</v>
      </c>
      <c r="BU142" s="76" t="e">
        <f aca="false">_xlfn.iferror(BU134/BJ134,0)</f>
        <v>#NAME?</v>
      </c>
      <c r="BV142" s="76" t="e">
        <f aca="false">_xlfn.iferror(BV134/BK134,0)</f>
        <v>#NAME?</v>
      </c>
      <c r="BW142" s="76" t="e">
        <f aca="false">_xlfn.iferror(BW134/BL134,0)</f>
        <v>#NAME?</v>
      </c>
      <c r="BX142" s="76" t="e">
        <f aca="false">_xlfn.iferror(BX134/BM134,0)</f>
        <v>#NAME?</v>
      </c>
      <c r="BY142" s="76" t="e">
        <f aca="false">_xlfn.iferror(BY134/BN134,0)</f>
        <v>#NAME?</v>
      </c>
      <c r="BZ142" s="76" t="e">
        <f aca="false">_xlfn.iferror(BZ134/BO134,0)</f>
        <v>#NAME?</v>
      </c>
      <c r="CA142" s="76" t="e">
        <f aca="false">_xlfn.iferror(CA134/BP134,0)</f>
        <v>#NAME?</v>
      </c>
      <c r="CB142" s="76" t="e">
        <f aca="false">_xlfn.iferror(CB134/BQ134,0)</f>
        <v>#NAME?</v>
      </c>
      <c r="CC142" s="76" t="e">
        <f aca="false">_xlfn.iferror(CC134/BR134,0)</f>
        <v>#NAME?</v>
      </c>
      <c r="CD142" s="76" t="e">
        <f aca="false">_xlfn.iferror(CD134/BS134,0)</f>
        <v>#NAME?</v>
      </c>
      <c r="CE142" s="76" t="e">
        <f aca="false">_xlfn.iferror(CE134/BT134,0)</f>
        <v>#NAME?</v>
      </c>
      <c r="CF142" s="76" t="e">
        <f aca="false">_xlfn.iferror(CF134/BU134,0)</f>
        <v>#NAME?</v>
      </c>
      <c r="CG142" s="76" t="e">
        <f aca="false">_xlfn.iferror(CG134/BV134,0)</f>
        <v>#NAME?</v>
      </c>
      <c r="CH142" s="76" t="e">
        <f aca="false">_xlfn.iferror(CH134/BW134,0)</f>
        <v>#NAME?</v>
      </c>
      <c r="CI142" s="76" t="e">
        <f aca="false">_xlfn.iferror(CI134/BX134,0)</f>
        <v>#NAME?</v>
      </c>
      <c r="CJ142" s="76" t="e">
        <f aca="false">_xlfn.iferror(CJ134/BY134,0)</f>
        <v>#NAME?</v>
      </c>
      <c r="CK142" s="76" t="e">
        <f aca="false">_xlfn.iferror(CK134/BZ134,0)</f>
        <v>#NAME?</v>
      </c>
      <c r="CL142" s="76" t="e">
        <f aca="false">_xlfn.iferror(CL134/CA134,0)</f>
        <v>#NAME?</v>
      </c>
      <c r="CM142" s="76" t="e">
        <f aca="false">_xlfn.iferror(CM134/CB134,0)</f>
        <v>#NAME?</v>
      </c>
      <c r="CN142" s="76" t="e">
        <f aca="false">_xlfn.iferror(CN134/CC134,0)</f>
        <v>#NAME?</v>
      </c>
      <c r="CO142" s="76" t="e">
        <f aca="false">_xlfn.iferror(CO134/CD134,0)</f>
        <v>#NAME?</v>
      </c>
      <c r="CP142" s="76" t="e">
        <f aca="false">_xlfn.iferror(CP134/CE134,0)</f>
        <v>#NAME?</v>
      </c>
      <c r="CQ142" s="76" t="e">
        <f aca="false">_xlfn.iferror(CQ134/CF134,0)</f>
        <v>#NAME?</v>
      </c>
      <c r="CR142" s="76" t="e">
        <f aca="false">_xlfn.iferror(CR134/CG134,0)</f>
        <v>#NAME?</v>
      </c>
      <c r="CS142" s="76" t="e">
        <f aca="false">_xlfn.iferror(CS134/CH134,0)</f>
        <v>#NAME?</v>
      </c>
      <c r="CT142" s="76" t="e">
        <f aca="false">_xlfn.iferror(CT134/CI134,0)</f>
        <v>#NAME?</v>
      </c>
    </row>
    <row r="143" customFormat="false" ht="23.25" hidden="false" customHeight="true" outlineLevel="0" collapsed="false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7"/>
      <c r="AE143" s="77"/>
      <c r="AF143" s="77"/>
      <c r="AG143" s="77"/>
      <c r="AH143" s="77"/>
      <c r="AI143" s="77"/>
      <c r="AJ143" s="77"/>
      <c r="AK143" s="77"/>
      <c r="AL143" s="77"/>
      <c r="AM143" s="77"/>
      <c r="AN143" s="77"/>
      <c r="AO143" s="77"/>
      <c r="AP143" s="77"/>
      <c r="AQ143" s="77"/>
      <c r="AR143" s="77"/>
      <c r="AS143" s="77"/>
      <c r="AT143" s="77"/>
      <c r="AU143" s="77"/>
      <c r="AV143" s="77"/>
      <c r="AW143" s="77"/>
      <c r="AX143" s="77"/>
      <c r="AY143" s="77"/>
      <c r="AZ143" s="77"/>
      <c r="BA143" s="77"/>
      <c r="BB143" s="77"/>
      <c r="BC143" s="77"/>
      <c r="BD143" s="77"/>
      <c r="BE143" s="77"/>
      <c r="BF143" s="77"/>
      <c r="BG143" s="77"/>
      <c r="BH143" s="77"/>
      <c r="BI143" s="77"/>
      <c r="BJ143" s="77"/>
      <c r="BK143" s="77"/>
      <c r="BL143" s="77"/>
      <c r="BM143" s="77"/>
      <c r="BN143" s="77"/>
      <c r="BO143" s="77"/>
      <c r="BP143" s="77"/>
      <c r="BQ143" s="77"/>
      <c r="BR143" s="77"/>
      <c r="BS143" s="77"/>
      <c r="BT143" s="77"/>
      <c r="BU143" s="77"/>
      <c r="BV143" s="77"/>
      <c r="BW143" s="77"/>
      <c r="BX143" s="77"/>
      <c r="BY143" s="77"/>
      <c r="BZ143" s="77"/>
      <c r="CA143" s="77"/>
      <c r="CB143" s="77"/>
      <c r="CC143" s="77"/>
      <c r="CD143" s="77"/>
      <c r="CE143" s="77"/>
      <c r="CF143" s="77"/>
      <c r="CG143" s="77"/>
      <c r="CH143" s="77"/>
      <c r="CI143" s="77"/>
      <c r="CJ143" s="77"/>
      <c r="CK143" s="77"/>
      <c r="CL143" s="77"/>
      <c r="CM143" s="77"/>
      <c r="CN143" s="77"/>
      <c r="CO143" s="77"/>
      <c r="CP143" s="77"/>
      <c r="CQ143" s="77"/>
      <c r="CR143" s="77"/>
      <c r="CS143" s="77"/>
      <c r="CT143" s="77"/>
    </row>
    <row r="144" customFormat="false" ht="15" hidden="false" customHeight="true" outlineLevel="0" collapsed="false">
      <c r="A144" s="11" t="str">
        <f aca="false">"Ticket Médio ("&amp;B145&amp;")"</f>
        <v>Ticket Médio (BRL)</v>
      </c>
      <c r="B144" s="36" t="s">
        <v>31</v>
      </c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</row>
    <row r="145" customFormat="false" ht="15" hidden="false" customHeight="true" outlineLevel="1" collapsed="false">
      <c r="A145" s="38" t="s">
        <v>68</v>
      </c>
      <c r="B145" s="39" t="s">
        <v>23</v>
      </c>
      <c r="C145" s="40" t="n">
        <f aca="false">_xlfn.iferror(C25/C85,0)</f>
        <v>0</v>
      </c>
      <c r="D145" s="40" t="e">
        <f aca="false">_xlfn.iferror(D25/D85,0)</f>
        <v>#NAME?</v>
      </c>
      <c r="E145" s="40" t="e">
        <f aca="false">_xlfn.iferror(E25/E85,0)</f>
        <v>#NAME?</v>
      </c>
      <c r="F145" s="40" t="e">
        <f aca="false">_xlfn.iferror(F25/F85,0)</f>
        <v>#NAME?</v>
      </c>
      <c r="G145" s="40" t="e">
        <f aca="false">_xlfn.iferror(G25/G85,0)</f>
        <v>#NAME?</v>
      </c>
      <c r="H145" s="40" t="e">
        <f aca="false">_xlfn.iferror(H25/H85,0)</f>
        <v>#NAME?</v>
      </c>
      <c r="I145" s="40" t="e">
        <f aca="false">_xlfn.iferror(I25/I85,0)</f>
        <v>#NAME?</v>
      </c>
      <c r="J145" s="40" t="e">
        <f aca="false">_xlfn.iferror(J25/J85,0)</f>
        <v>#NAME?</v>
      </c>
      <c r="K145" s="40" t="e">
        <f aca="false">_xlfn.iferror(K25/K85,0)</f>
        <v>#NAME?</v>
      </c>
      <c r="L145" s="40" t="e">
        <f aca="false">_xlfn.iferror(L25/L85,0)</f>
        <v>#NAME?</v>
      </c>
      <c r="M145" s="40" t="e">
        <f aca="false">_xlfn.iferror(M25/M85,0)</f>
        <v>#NAME?</v>
      </c>
      <c r="N145" s="40" t="e">
        <f aca="false">_xlfn.iferror(N25/N85,0)</f>
        <v>#NAME?</v>
      </c>
      <c r="O145" s="40" t="e">
        <f aca="false">_xlfn.iferror(O25/O85,0)</f>
        <v>#NAME?</v>
      </c>
      <c r="P145" s="40" t="e">
        <f aca="false">_xlfn.iferror(P25/P85,0)</f>
        <v>#NAME?</v>
      </c>
      <c r="Q145" s="40" t="e">
        <f aca="false">_xlfn.iferror(Q25/Q85,0)</f>
        <v>#NAME?</v>
      </c>
      <c r="R145" s="40" t="e">
        <f aca="false">_xlfn.iferror(R25/R85,0)</f>
        <v>#NAME?</v>
      </c>
      <c r="S145" s="40" t="e">
        <f aca="false">_xlfn.iferror(S25/S85,0)</f>
        <v>#NAME?</v>
      </c>
      <c r="T145" s="40" t="e">
        <f aca="false">_xlfn.iferror(T25/T85,0)</f>
        <v>#NAME?</v>
      </c>
      <c r="U145" s="40" t="e">
        <f aca="false">_xlfn.iferror(U25/U85,0)</f>
        <v>#NAME?</v>
      </c>
      <c r="V145" s="40" t="e">
        <f aca="false">_xlfn.iferror(V25/V85,0)</f>
        <v>#NAME?</v>
      </c>
      <c r="W145" s="40" t="e">
        <f aca="false">_xlfn.iferror(W25/W85,0)</f>
        <v>#NAME?</v>
      </c>
      <c r="X145" s="40" t="e">
        <f aca="false">_xlfn.iferror(X25/X85,0)</f>
        <v>#NAME?</v>
      </c>
      <c r="Y145" s="40" t="e">
        <f aca="false">_xlfn.iferror(Y25/Y85,0)</f>
        <v>#NAME?</v>
      </c>
      <c r="Z145" s="40" t="e">
        <f aca="false">_xlfn.iferror(Z25/Z85,0)</f>
        <v>#NAME?</v>
      </c>
      <c r="AA145" s="40" t="e">
        <f aca="false">_xlfn.iferror(AA25/AA85,0)</f>
        <v>#NAME?</v>
      </c>
      <c r="AB145" s="40" t="e">
        <f aca="false">_xlfn.iferror(AB25/AB85,0)</f>
        <v>#NAME?</v>
      </c>
      <c r="AC145" s="40" t="e">
        <f aca="false">_xlfn.iferror(AC25/AC85,0)</f>
        <v>#NAME?</v>
      </c>
      <c r="AD145" s="40" t="e">
        <f aca="false">_xlfn.iferror(AD25/AD85,0)</f>
        <v>#NAME?</v>
      </c>
      <c r="AE145" s="40" t="e">
        <f aca="false">_xlfn.iferror(AE25/AE85,0)</f>
        <v>#NAME?</v>
      </c>
      <c r="AF145" s="40" t="e">
        <f aca="false">_xlfn.iferror(AF25/AF85,0)</f>
        <v>#NAME?</v>
      </c>
      <c r="AG145" s="40" t="e">
        <f aca="false">_xlfn.iferror(AG25/AG85,0)</f>
        <v>#NAME?</v>
      </c>
      <c r="AH145" s="40" t="e">
        <f aca="false">_xlfn.iferror(AH25/AH85,0)</f>
        <v>#NAME?</v>
      </c>
      <c r="AI145" s="40" t="e">
        <f aca="false">_xlfn.iferror(AI25/AI85,0)</f>
        <v>#NAME?</v>
      </c>
      <c r="AJ145" s="40" t="e">
        <f aca="false">_xlfn.iferror(AJ25/AJ85,0)</f>
        <v>#NAME?</v>
      </c>
      <c r="AK145" s="40" t="e">
        <f aca="false">_xlfn.iferror(AK25/AK85,0)</f>
        <v>#NAME?</v>
      </c>
      <c r="AL145" s="40" t="e">
        <f aca="false">_xlfn.iferror(AL25/AL85,0)</f>
        <v>#NAME?</v>
      </c>
      <c r="AM145" s="40" t="e">
        <f aca="false">_xlfn.iferror(AM25/AM85,0)</f>
        <v>#NAME?</v>
      </c>
      <c r="AN145" s="40" t="e">
        <f aca="false">_xlfn.iferror(AN25/AN85,0)</f>
        <v>#NAME?</v>
      </c>
      <c r="AO145" s="40" t="e">
        <f aca="false">_xlfn.iferror(AO25/AO85,0)</f>
        <v>#NAME?</v>
      </c>
      <c r="AP145" s="40" t="e">
        <f aca="false">_xlfn.iferror(AP25/AP85,0)</f>
        <v>#NAME?</v>
      </c>
      <c r="AQ145" s="40" t="e">
        <f aca="false">_xlfn.iferror(AQ25/AQ85,0)</f>
        <v>#NAME?</v>
      </c>
      <c r="AR145" s="40" t="e">
        <f aca="false">_xlfn.iferror(AR25/AR85,0)</f>
        <v>#NAME?</v>
      </c>
      <c r="AS145" s="40" t="e">
        <f aca="false">_xlfn.iferror(AS25/AS85,0)</f>
        <v>#NAME?</v>
      </c>
      <c r="AT145" s="40" t="e">
        <f aca="false">_xlfn.iferror(AT25/AT85,0)</f>
        <v>#NAME?</v>
      </c>
      <c r="AU145" s="40" t="e">
        <f aca="false">_xlfn.iferror(AU25/AU85,0)</f>
        <v>#NAME?</v>
      </c>
      <c r="AV145" s="40" t="e">
        <f aca="false">_xlfn.iferror(AV25/AV85,0)</f>
        <v>#NAME?</v>
      </c>
      <c r="AW145" s="40" t="e">
        <f aca="false">_xlfn.iferror(AW25/AW85,0)</f>
        <v>#NAME?</v>
      </c>
      <c r="AX145" s="40" t="e">
        <f aca="false">_xlfn.iferror(AX25/AX85,0)</f>
        <v>#NAME?</v>
      </c>
      <c r="AY145" s="40" t="e">
        <f aca="false">_xlfn.iferror(AY25/AY85,0)</f>
        <v>#NAME?</v>
      </c>
      <c r="AZ145" s="40" t="e">
        <f aca="false">_xlfn.iferror(AZ25/AZ85,0)</f>
        <v>#NAME?</v>
      </c>
      <c r="BA145" s="40" t="e">
        <f aca="false">_xlfn.iferror(BA25/BA85,0)</f>
        <v>#NAME?</v>
      </c>
      <c r="BB145" s="40" t="e">
        <f aca="false">_xlfn.iferror(BB25/BB85,0)</f>
        <v>#NAME?</v>
      </c>
      <c r="BC145" s="40" t="e">
        <f aca="false">_xlfn.iferror(BC25/BC85,0)</f>
        <v>#NAME?</v>
      </c>
      <c r="BD145" s="40" t="e">
        <f aca="false">_xlfn.iferror(BD25/BD85,0)</f>
        <v>#NAME?</v>
      </c>
      <c r="BE145" s="40" t="e">
        <f aca="false">_xlfn.iferror(BE25/BE85,0)</f>
        <v>#NAME?</v>
      </c>
      <c r="BF145" s="40" t="e">
        <f aca="false">_xlfn.iferror(BF25/BF85,0)</f>
        <v>#NAME?</v>
      </c>
      <c r="BG145" s="40" t="e">
        <f aca="false">_xlfn.iferror(BG25/BG85,0)</f>
        <v>#NAME?</v>
      </c>
      <c r="BH145" s="40" t="e">
        <f aca="false">_xlfn.iferror(BH25/BH85,0)</f>
        <v>#NAME?</v>
      </c>
      <c r="BI145" s="40" t="e">
        <f aca="false">_xlfn.iferror(BI25/BI85,0)</f>
        <v>#NAME?</v>
      </c>
      <c r="BJ145" s="40" t="e">
        <f aca="false">_xlfn.iferror(BJ25/BJ85,0)</f>
        <v>#NAME?</v>
      </c>
      <c r="BK145" s="40" t="e">
        <f aca="false">_xlfn.iferror(BK25/BK85,0)</f>
        <v>#NAME?</v>
      </c>
      <c r="BL145" s="40" t="e">
        <f aca="false">_xlfn.iferror(BL25/BL85,0)</f>
        <v>#NAME?</v>
      </c>
      <c r="BM145" s="40" t="e">
        <f aca="false">_xlfn.iferror(BM25/BM85,0)</f>
        <v>#NAME?</v>
      </c>
      <c r="BN145" s="40" t="e">
        <f aca="false">_xlfn.iferror(BN25/BN85,0)</f>
        <v>#NAME?</v>
      </c>
      <c r="BO145" s="40" t="e">
        <f aca="false">_xlfn.iferror(BO25/BO85,0)</f>
        <v>#NAME?</v>
      </c>
      <c r="BP145" s="40" t="e">
        <f aca="false">_xlfn.iferror(BP25/BP85,0)</f>
        <v>#NAME?</v>
      </c>
      <c r="BQ145" s="40" t="e">
        <f aca="false">_xlfn.iferror(BQ25/BQ85,0)</f>
        <v>#NAME?</v>
      </c>
      <c r="BR145" s="40" t="e">
        <f aca="false">_xlfn.iferror(BR25/BR85,0)</f>
        <v>#NAME?</v>
      </c>
      <c r="BS145" s="40" t="e">
        <f aca="false">_xlfn.iferror(BS25/BS85,0)</f>
        <v>#NAME?</v>
      </c>
      <c r="BT145" s="40" t="e">
        <f aca="false">_xlfn.iferror(BT25/BT85,0)</f>
        <v>#NAME?</v>
      </c>
      <c r="BU145" s="40" t="e">
        <f aca="false">_xlfn.iferror(BU25/BU85,0)</f>
        <v>#NAME?</v>
      </c>
      <c r="BV145" s="40" t="e">
        <f aca="false">_xlfn.iferror(BV25/BV85,0)</f>
        <v>#NAME?</v>
      </c>
      <c r="BW145" s="40" t="e">
        <f aca="false">_xlfn.iferror(BW25/BW85,0)</f>
        <v>#NAME?</v>
      </c>
      <c r="BX145" s="40" t="e">
        <f aca="false">_xlfn.iferror(BX25/BX85,0)</f>
        <v>#NAME?</v>
      </c>
      <c r="BY145" s="40" t="e">
        <f aca="false">_xlfn.iferror(BY25/BY85,0)</f>
        <v>#NAME?</v>
      </c>
      <c r="BZ145" s="40" t="e">
        <f aca="false">_xlfn.iferror(BZ25/BZ85,0)</f>
        <v>#NAME?</v>
      </c>
      <c r="CA145" s="40" t="e">
        <f aca="false">_xlfn.iferror(CA25/CA85,0)</f>
        <v>#NAME?</v>
      </c>
      <c r="CB145" s="40" t="e">
        <f aca="false">_xlfn.iferror(CB25/CB85,0)</f>
        <v>#NAME?</v>
      </c>
      <c r="CC145" s="40" t="e">
        <f aca="false">_xlfn.iferror(CC25/CC85,0)</f>
        <v>#NAME?</v>
      </c>
      <c r="CD145" s="40" t="e">
        <f aca="false">_xlfn.iferror(CD25/CD85,0)</f>
        <v>#NAME?</v>
      </c>
      <c r="CE145" s="40" t="e">
        <f aca="false">_xlfn.iferror(CE25/CE85,0)</f>
        <v>#NAME?</v>
      </c>
      <c r="CF145" s="40" t="e">
        <f aca="false">_xlfn.iferror(CF25/CF85,0)</f>
        <v>#NAME?</v>
      </c>
      <c r="CG145" s="40" t="e">
        <f aca="false">_xlfn.iferror(CG25/CG85,0)</f>
        <v>#NAME?</v>
      </c>
      <c r="CH145" s="40" t="e">
        <f aca="false">_xlfn.iferror(CH25/CH85,0)</f>
        <v>#NAME?</v>
      </c>
      <c r="CI145" s="40" t="e">
        <f aca="false">_xlfn.iferror(CI25/CI85,0)</f>
        <v>#NAME?</v>
      </c>
      <c r="CJ145" s="40" t="e">
        <f aca="false">_xlfn.iferror(CJ25/CJ85,0)</f>
        <v>#NAME?</v>
      </c>
      <c r="CK145" s="40" t="e">
        <f aca="false">_xlfn.iferror(CK25/CK85,0)</f>
        <v>#NAME?</v>
      </c>
      <c r="CL145" s="40" t="e">
        <f aca="false">_xlfn.iferror(CL25/CL85,0)</f>
        <v>#NAME?</v>
      </c>
      <c r="CM145" s="40" t="e">
        <f aca="false">_xlfn.iferror(CM25/CM85,0)</f>
        <v>#NAME?</v>
      </c>
      <c r="CN145" s="40" t="e">
        <f aca="false">_xlfn.iferror(CN25/CN85,0)</f>
        <v>#NAME?</v>
      </c>
      <c r="CO145" s="40" t="e">
        <f aca="false">_xlfn.iferror(CO25/CO85,0)</f>
        <v>#NAME?</v>
      </c>
      <c r="CP145" s="40" t="e">
        <f aca="false">_xlfn.iferror(CP25/CP85,0)</f>
        <v>#NAME?</v>
      </c>
      <c r="CQ145" s="40" t="e">
        <f aca="false">_xlfn.iferror(CQ25/CQ85,0)</f>
        <v>#NAME?</v>
      </c>
      <c r="CR145" s="40" t="e">
        <f aca="false">_xlfn.iferror(CR25/CR85,0)</f>
        <v>#NAME?</v>
      </c>
      <c r="CS145" s="40" t="e">
        <f aca="false">_xlfn.iferror(CS25/CS85,0)</f>
        <v>#NAME?</v>
      </c>
      <c r="CT145" s="40" t="e">
        <f aca="false">_xlfn.iferror(CT25/CT85,0)</f>
        <v>#NAME?</v>
      </c>
    </row>
    <row r="146" customFormat="false" ht="15" hidden="false" customHeight="true" outlineLevel="1" collapsed="false">
      <c r="A146" s="79" t="s">
        <v>33</v>
      </c>
      <c r="B146" s="79" t="s">
        <v>34</v>
      </c>
      <c r="C146" s="80" t="e">
        <f aca="false">_xlfn.iferror(C26/C86,0)</f>
        <v>#NAME?</v>
      </c>
      <c r="D146" s="80" t="e">
        <f aca="false">_xlfn.iferror(D26/D86,0)</f>
        <v>#NAME?</v>
      </c>
      <c r="E146" s="80" t="e">
        <f aca="false">_xlfn.iferror(E26/E86,0)</f>
        <v>#NAME?</v>
      </c>
      <c r="F146" s="80" t="e">
        <f aca="false">_xlfn.iferror(F26/F86,0)</f>
        <v>#NAME?</v>
      </c>
      <c r="G146" s="80" t="e">
        <f aca="false">_xlfn.iferror(G26/G86,0)</f>
        <v>#NAME?</v>
      </c>
      <c r="H146" s="80" t="e">
        <f aca="false">_xlfn.iferror(H26/H86,0)</f>
        <v>#NAME?</v>
      </c>
      <c r="I146" s="80" t="e">
        <f aca="false">_xlfn.iferror(I26/I86,0)</f>
        <v>#NAME?</v>
      </c>
      <c r="J146" s="80" t="e">
        <f aca="false">_xlfn.iferror(J26/J86,0)</f>
        <v>#NAME?</v>
      </c>
      <c r="K146" s="80" t="e">
        <f aca="false">_xlfn.iferror(K26/K86,0)</f>
        <v>#NAME?</v>
      </c>
      <c r="L146" s="80" t="e">
        <f aca="false">_xlfn.iferror(L26/L86,0)</f>
        <v>#NAME?</v>
      </c>
      <c r="M146" s="80" t="e">
        <f aca="false">_xlfn.iferror(M26/M86,0)</f>
        <v>#NAME?</v>
      </c>
      <c r="N146" s="80" t="e">
        <f aca="false">_xlfn.iferror(N26/N86,0)</f>
        <v>#NAME?</v>
      </c>
      <c r="O146" s="80" t="e">
        <f aca="false">_xlfn.iferror(O26/O86,0)</f>
        <v>#NAME?</v>
      </c>
      <c r="P146" s="80" t="e">
        <f aca="false">_xlfn.iferror(P26/P86,0)</f>
        <v>#NAME?</v>
      </c>
      <c r="Q146" s="80" t="e">
        <f aca="false">_xlfn.iferror(Q26/Q86,0)</f>
        <v>#NAME?</v>
      </c>
      <c r="R146" s="80" t="e">
        <f aca="false">_xlfn.iferror(R26/R86,0)</f>
        <v>#NAME?</v>
      </c>
      <c r="S146" s="80" t="e">
        <f aca="false">_xlfn.iferror(S26/S86,0)</f>
        <v>#NAME?</v>
      </c>
      <c r="T146" s="80" t="e">
        <f aca="false">_xlfn.iferror(T26/T86,0)</f>
        <v>#NAME?</v>
      </c>
      <c r="U146" s="80" t="e">
        <f aca="false">_xlfn.iferror(U26/U86,0)</f>
        <v>#NAME?</v>
      </c>
      <c r="V146" s="80" t="e">
        <f aca="false">_xlfn.iferror(V26/V86,0)</f>
        <v>#NAME?</v>
      </c>
      <c r="W146" s="80" t="e">
        <f aca="false">_xlfn.iferror(W26/W86,0)</f>
        <v>#NAME?</v>
      </c>
      <c r="X146" s="80" t="e">
        <f aca="false">_xlfn.iferror(X26/X86,0)</f>
        <v>#NAME?</v>
      </c>
      <c r="Y146" s="80" t="e">
        <f aca="false">_xlfn.iferror(Y26/Y86,0)</f>
        <v>#NAME?</v>
      </c>
      <c r="Z146" s="80" t="e">
        <f aca="false">_xlfn.iferror(Z26/Z86,0)</f>
        <v>#NAME?</v>
      </c>
      <c r="AA146" s="80" t="e">
        <f aca="false">_xlfn.iferror(AA26/AA86,0)</f>
        <v>#NAME?</v>
      </c>
      <c r="AB146" s="80" t="e">
        <f aca="false">_xlfn.iferror(AB26/AB86,0)</f>
        <v>#NAME?</v>
      </c>
      <c r="AC146" s="80" t="e">
        <f aca="false">_xlfn.iferror(AC26/AC86,0)</f>
        <v>#NAME?</v>
      </c>
      <c r="AD146" s="80" t="e">
        <f aca="false">_xlfn.iferror(AD26/AD86,0)</f>
        <v>#NAME?</v>
      </c>
      <c r="AE146" s="80" t="e">
        <f aca="false">_xlfn.iferror(AE26/AE86,0)</f>
        <v>#NAME?</v>
      </c>
      <c r="AF146" s="80" t="e">
        <f aca="false">_xlfn.iferror(AF26/AF86,0)</f>
        <v>#NAME?</v>
      </c>
      <c r="AG146" s="80" t="e">
        <f aca="false">_xlfn.iferror(AG26/AG86,0)</f>
        <v>#NAME?</v>
      </c>
      <c r="AH146" s="80" t="e">
        <f aca="false">_xlfn.iferror(AH26/AH86,0)</f>
        <v>#NAME?</v>
      </c>
      <c r="AI146" s="80" t="e">
        <f aca="false">_xlfn.iferror(AI26/AI86,0)</f>
        <v>#NAME?</v>
      </c>
      <c r="AJ146" s="80" t="e">
        <f aca="false">_xlfn.iferror(AJ26/AJ86,0)</f>
        <v>#NAME?</v>
      </c>
      <c r="AK146" s="80" t="e">
        <f aca="false">_xlfn.iferror(AK26/AK86,0)</f>
        <v>#NAME?</v>
      </c>
      <c r="AL146" s="80" t="e">
        <f aca="false">_xlfn.iferror(AL26/AL86,0)</f>
        <v>#NAME?</v>
      </c>
      <c r="AM146" s="80" t="e">
        <f aca="false">_xlfn.iferror(AM26/AM86,0)</f>
        <v>#NAME?</v>
      </c>
      <c r="AN146" s="80" t="e">
        <f aca="false">_xlfn.iferror(AN26/AN86,0)</f>
        <v>#NAME?</v>
      </c>
      <c r="AO146" s="80" t="e">
        <f aca="false">_xlfn.iferror(AO26/AO86,0)</f>
        <v>#NAME?</v>
      </c>
      <c r="AP146" s="80" t="e">
        <f aca="false">_xlfn.iferror(AP26/AP86,0)</f>
        <v>#NAME?</v>
      </c>
      <c r="AQ146" s="80" t="e">
        <f aca="false">_xlfn.iferror(AQ26/AQ86,0)</f>
        <v>#NAME?</v>
      </c>
      <c r="AR146" s="80" t="e">
        <f aca="false">_xlfn.iferror(AR26/AR86,0)</f>
        <v>#NAME?</v>
      </c>
      <c r="AS146" s="80" t="e">
        <f aca="false">_xlfn.iferror(AS26/AS86,0)</f>
        <v>#NAME?</v>
      </c>
      <c r="AT146" s="80" t="e">
        <f aca="false">_xlfn.iferror(AT26/AT86,0)</f>
        <v>#NAME?</v>
      </c>
      <c r="AU146" s="80" t="e">
        <f aca="false">_xlfn.iferror(AU26/AU86,0)</f>
        <v>#NAME?</v>
      </c>
      <c r="AV146" s="80" t="e">
        <f aca="false">_xlfn.iferror(AV26/AV86,0)</f>
        <v>#NAME?</v>
      </c>
      <c r="AW146" s="80" t="e">
        <f aca="false">_xlfn.iferror(AW26/AW86,0)</f>
        <v>#NAME?</v>
      </c>
      <c r="AX146" s="80" t="e">
        <f aca="false">_xlfn.iferror(AX26/AX86,0)</f>
        <v>#NAME?</v>
      </c>
      <c r="AY146" s="80" t="e">
        <f aca="false">_xlfn.iferror(AY26/AY86,0)</f>
        <v>#NAME?</v>
      </c>
      <c r="AZ146" s="80" t="e">
        <f aca="false">_xlfn.iferror(AZ26/AZ86,0)</f>
        <v>#NAME?</v>
      </c>
      <c r="BA146" s="80" t="e">
        <f aca="false">_xlfn.iferror(BA26/BA86,0)</f>
        <v>#NAME?</v>
      </c>
      <c r="BB146" s="80" t="e">
        <f aca="false">_xlfn.iferror(BB26/BB86,0)</f>
        <v>#NAME?</v>
      </c>
      <c r="BC146" s="80" t="e">
        <f aca="false">_xlfn.iferror(BC26/BC86,0)</f>
        <v>#NAME?</v>
      </c>
      <c r="BD146" s="80" t="e">
        <f aca="false">_xlfn.iferror(BD26/BD86,0)</f>
        <v>#NAME?</v>
      </c>
      <c r="BE146" s="80" t="e">
        <f aca="false">_xlfn.iferror(BE26/BE86,0)</f>
        <v>#NAME?</v>
      </c>
      <c r="BF146" s="80" t="e">
        <f aca="false">_xlfn.iferror(BF26/BF86,0)</f>
        <v>#NAME?</v>
      </c>
      <c r="BG146" s="80" t="e">
        <f aca="false">_xlfn.iferror(BG26/BG86,0)</f>
        <v>#NAME?</v>
      </c>
      <c r="BH146" s="80" t="e">
        <f aca="false">_xlfn.iferror(BH26/BH86,0)</f>
        <v>#NAME?</v>
      </c>
      <c r="BI146" s="80" t="e">
        <f aca="false">_xlfn.iferror(BI26/BI86,0)</f>
        <v>#NAME?</v>
      </c>
      <c r="BJ146" s="80" t="e">
        <f aca="false">_xlfn.iferror(BJ26/BJ86,0)</f>
        <v>#NAME?</v>
      </c>
      <c r="BK146" s="80" t="e">
        <f aca="false">_xlfn.iferror(BK26/BK86,0)</f>
        <v>#NAME?</v>
      </c>
      <c r="BL146" s="80" t="e">
        <f aca="false">_xlfn.iferror(BL26/BL86,0)</f>
        <v>#NAME?</v>
      </c>
      <c r="BM146" s="80" t="e">
        <f aca="false">_xlfn.iferror(BM26/BM86,0)</f>
        <v>#NAME?</v>
      </c>
      <c r="BN146" s="80" t="e">
        <f aca="false">_xlfn.iferror(BN26/BN86,0)</f>
        <v>#NAME?</v>
      </c>
      <c r="BO146" s="80" t="e">
        <f aca="false">_xlfn.iferror(BO26/BO86,0)</f>
        <v>#NAME?</v>
      </c>
      <c r="BP146" s="80" t="e">
        <f aca="false">_xlfn.iferror(BP26/BP86,0)</f>
        <v>#NAME?</v>
      </c>
      <c r="BQ146" s="80" t="e">
        <f aca="false">_xlfn.iferror(BQ26/BQ86,0)</f>
        <v>#NAME?</v>
      </c>
      <c r="BR146" s="80" t="e">
        <f aca="false">_xlfn.iferror(BR26/BR86,0)</f>
        <v>#NAME?</v>
      </c>
      <c r="BS146" s="80" t="e">
        <f aca="false">_xlfn.iferror(BS26/BS86,0)</f>
        <v>#NAME?</v>
      </c>
      <c r="BT146" s="80" t="e">
        <f aca="false">_xlfn.iferror(BT26/BT86,0)</f>
        <v>#NAME?</v>
      </c>
      <c r="BU146" s="80" t="e">
        <f aca="false">_xlfn.iferror(BU26/BU86,0)</f>
        <v>#NAME?</v>
      </c>
      <c r="BV146" s="80" t="e">
        <f aca="false">_xlfn.iferror(BV26/BV86,0)</f>
        <v>#NAME?</v>
      </c>
      <c r="BW146" s="80" t="e">
        <f aca="false">_xlfn.iferror(BW26/BW86,0)</f>
        <v>#NAME?</v>
      </c>
      <c r="BX146" s="80" t="e">
        <f aca="false">_xlfn.iferror(BX26/BX86,0)</f>
        <v>#NAME?</v>
      </c>
      <c r="BY146" s="80" t="e">
        <f aca="false">_xlfn.iferror(BY26/BY86,0)</f>
        <v>#NAME?</v>
      </c>
      <c r="BZ146" s="80" t="e">
        <f aca="false">_xlfn.iferror(BZ26/BZ86,0)</f>
        <v>#NAME?</v>
      </c>
      <c r="CA146" s="80" t="e">
        <f aca="false">_xlfn.iferror(CA26/CA86,0)</f>
        <v>#NAME?</v>
      </c>
      <c r="CB146" s="80" t="e">
        <f aca="false">_xlfn.iferror(CB26/CB86,0)</f>
        <v>#NAME?</v>
      </c>
      <c r="CC146" s="80" t="e">
        <f aca="false">_xlfn.iferror(CC26/CC86,0)</f>
        <v>#NAME?</v>
      </c>
      <c r="CD146" s="80" t="e">
        <f aca="false">_xlfn.iferror(CD26/CD86,0)</f>
        <v>#NAME?</v>
      </c>
      <c r="CE146" s="80" t="e">
        <f aca="false">_xlfn.iferror(CE26/CE86,0)</f>
        <v>#NAME?</v>
      </c>
      <c r="CF146" s="80" t="e">
        <f aca="false">_xlfn.iferror(CF26/CF86,0)</f>
        <v>#NAME?</v>
      </c>
      <c r="CG146" s="80" t="e">
        <f aca="false">_xlfn.iferror(CG26/CG86,0)</f>
        <v>#NAME?</v>
      </c>
      <c r="CH146" s="80" t="e">
        <f aca="false">_xlfn.iferror(CH26/CH86,0)</f>
        <v>#NAME?</v>
      </c>
      <c r="CI146" s="80" t="e">
        <f aca="false">_xlfn.iferror(CI26/CI86,0)</f>
        <v>#NAME?</v>
      </c>
      <c r="CJ146" s="80" t="e">
        <f aca="false">_xlfn.iferror(CJ26/CJ86,0)</f>
        <v>#NAME?</v>
      </c>
      <c r="CK146" s="80" t="e">
        <f aca="false">_xlfn.iferror(CK26/CK86,0)</f>
        <v>#NAME?</v>
      </c>
      <c r="CL146" s="80" t="e">
        <f aca="false">_xlfn.iferror(CL26/CL86,0)</f>
        <v>#NAME?</v>
      </c>
      <c r="CM146" s="80" t="e">
        <f aca="false">_xlfn.iferror(CM26/CM86,0)</f>
        <v>#NAME?</v>
      </c>
      <c r="CN146" s="80" t="e">
        <f aca="false">_xlfn.iferror(CN26/CN86,0)</f>
        <v>#NAME?</v>
      </c>
      <c r="CO146" s="80" t="e">
        <f aca="false">_xlfn.iferror(CO26/CO86,0)</f>
        <v>#NAME?</v>
      </c>
      <c r="CP146" s="80" t="e">
        <f aca="false">_xlfn.iferror(CP26/CP86,0)</f>
        <v>#NAME?</v>
      </c>
      <c r="CQ146" s="80" t="e">
        <f aca="false">_xlfn.iferror(CQ26/CQ86,0)</f>
        <v>#NAME?</v>
      </c>
      <c r="CR146" s="80" t="e">
        <f aca="false">_xlfn.iferror(CR26/CR86,0)</f>
        <v>#NAME?</v>
      </c>
      <c r="CS146" s="80" t="e">
        <f aca="false">_xlfn.iferror(CS26/CS86,0)</f>
        <v>#NAME?</v>
      </c>
      <c r="CT146" s="80" t="e">
        <f aca="false">_xlfn.iferror(CT26/CT86,0)</f>
        <v>#NAME?</v>
      </c>
    </row>
    <row r="147" customFormat="false" ht="15" hidden="false" customHeight="true" outlineLevel="1" collapsed="false">
      <c r="A147" s="79" t="s">
        <v>35</v>
      </c>
      <c r="B147" s="79" t="s">
        <v>36</v>
      </c>
      <c r="C147" s="80" t="e">
        <f aca="false">_xlfn.iferror(C27/C87,0)</f>
        <v>#NAME?</v>
      </c>
      <c r="D147" s="80" t="e">
        <f aca="false">_xlfn.iferror(D27/D87,0)</f>
        <v>#NAME?</v>
      </c>
      <c r="E147" s="80" t="e">
        <f aca="false">_xlfn.iferror(E27/E87,0)</f>
        <v>#NAME?</v>
      </c>
      <c r="F147" s="80" t="e">
        <f aca="false">_xlfn.iferror(F27/F87,0)</f>
        <v>#NAME?</v>
      </c>
      <c r="G147" s="80" t="e">
        <f aca="false">_xlfn.iferror(G27/G87,0)</f>
        <v>#NAME?</v>
      </c>
      <c r="H147" s="80" t="e">
        <f aca="false">_xlfn.iferror(H27/H87,0)</f>
        <v>#NAME?</v>
      </c>
      <c r="I147" s="80" t="e">
        <f aca="false">_xlfn.iferror(I27/I87,0)</f>
        <v>#NAME?</v>
      </c>
      <c r="J147" s="80" t="e">
        <f aca="false">_xlfn.iferror(J27/J87,0)</f>
        <v>#NAME?</v>
      </c>
      <c r="K147" s="80" t="e">
        <f aca="false">_xlfn.iferror(K27/K87,0)</f>
        <v>#NAME?</v>
      </c>
      <c r="L147" s="80" t="e">
        <f aca="false">_xlfn.iferror(L27/L87,0)</f>
        <v>#NAME?</v>
      </c>
      <c r="M147" s="80" t="e">
        <f aca="false">_xlfn.iferror(M27/M87,0)</f>
        <v>#NAME?</v>
      </c>
      <c r="N147" s="80" t="e">
        <f aca="false">_xlfn.iferror(N27/N87,0)</f>
        <v>#NAME?</v>
      </c>
      <c r="O147" s="80" t="e">
        <f aca="false">_xlfn.iferror(O27/O87,0)</f>
        <v>#NAME?</v>
      </c>
      <c r="P147" s="80" t="e">
        <f aca="false">_xlfn.iferror(P27/P87,0)</f>
        <v>#NAME?</v>
      </c>
      <c r="Q147" s="80" t="e">
        <f aca="false">_xlfn.iferror(Q27/Q87,0)</f>
        <v>#NAME?</v>
      </c>
      <c r="R147" s="80" t="e">
        <f aca="false">_xlfn.iferror(R27/R87,0)</f>
        <v>#NAME?</v>
      </c>
      <c r="S147" s="80" t="e">
        <f aca="false">_xlfn.iferror(S27/S87,0)</f>
        <v>#NAME?</v>
      </c>
      <c r="T147" s="80" t="e">
        <f aca="false">_xlfn.iferror(T27/T87,0)</f>
        <v>#NAME?</v>
      </c>
      <c r="U147" s="80" t="e">
        <f aca="false">_xlfn.iferror(U27/U87,0)</f>
        <v>#NAME?</v>
      </c>
      <c r="V147" s="80" t="e">
        <f aca="false">_xlfn.iferror(V27/V87,0)</f>
        <v>#NAME?</v>
      </c>
      <c r="W147" s="80" t="e">
        <f aca="false">_xlfn.iferror(W27/W87,0)</f>
        <v>#NAME?</v>
      </c>
      <c r="X147" s="80" t="e">
        <f aca="false">_xlfn.iferror(X27/X87,0)</f>
        <v>#NAME?</v>
      </c>
      <c r="Y147" s="80" t="e">
        <f aca="false">_xlfn.iferror(Y27/Y87,0)</f>
        <v>#NAME?</v>
      </c>
      <c r="Z147" s="80" t="e">
        <f aca="false">_xlfn.iferror(Z27/Z87,0)</f>
        <v>#NAME?</v>
      </c>
      <c r="AA147" s="80" t="e">
        <f aca="false">_xlfn.iferror(AA27/AA87,0)</f>
        <v>#NAME?</v>
      </c>
      <c r="AB147" s="80" t="e">
        <f aca="false">_xlfn.iferror(AB27/AB87,0)</f>
        <v>#NAME?</v>
      </c>
      <c r="AC147" s="80" t="e">
        <f aca="false">_xlfn.iferror(AC27/AC87,0)</f>
        <v>#NAME?</v>
      </c>
      <c r="AD147" s="80" t="e">
        <f aca="false">_xlfn.iferror(AD27/AD87,0)</f>
        <v>#NAME?</v>
      </c>
      <c r="AE147" s="80" t="e">
        <f aca="false">_xlfn.iferror(AE27/AE87,0)</f>
        <v>#NAME?</v>
      </c>
      <c r="AF147" s="80" t="e">
        <f aca="false">_xlfn.iferror(AF27/AF87,0)</f>
        <v>#NAME?</v>
      </c>
      <c r="AG147" s="80" t="e">
        <f aca="false">_xlfn.iferror(AG27/AG87,0)</f>
        <v>#NAME?</v>
      </c>
      <c r="AH147" s="80" t="e">
        <f aca="false">_xlfn.iferror(AH27/AH87,0)</f>
        <v>#NAME?</v>
      </c>
      <c r="AI147" s="80" t="e">
        <f aca="false">_xlfn.iferror(AI27/AI87,0)</f>
        <v>#NAME?</v>
      </c>
      <c r="AJ147" s="80" t="e">
        <f aca="false">_xlfn.iferror(AJ27/AJ87,0)</f>
        <v>#NAME?</v>
      </c>
      <c r="AK147" s="80" t="e">
        <f aca="false">_xlfn.iferror(AK27/AK87,0)</f>
        <v>#NAME?</v>
      </c>
      <c r="AL147" s="80" t="e">
        <f aca="false">_xlfn.iferror(AL27/AL87,0)</f>
        <v>#NAME?</v>
      </c>
      <c r="AM147" s="80" t="e">
        <f aca="false">_xlfn.iferror(AM27/AM87,0)</f>
        <v>#NAME?</v>
      </c>
      <c r="AN147" s="80" t="e">
        <f aca="false">_xlfn.iferror(AN27/AN87,0)</f>
        <v>#NAME?</v>
      </c>
      <c r="AO147" s="80" t="e">
        <f aca="false">_xlfn.iferror(AO27/AO87,0)</f>
        <v>#NAME?</v>
      </c>
      <c r="AP147" s="80" t="e">
        <f aca="false">_xlfn.iferror(AP27/AP87,0)</f>
        <v>#NAME?</v>
      </c>
      <c r="AQ147" s="80" t="e">
        <f aca="false">_xlfn.iferror(AQ27/AQ87,0)</f>
        <v>#NAME?</v>
      </c>
      <c r="AR147" s="80" t="e">
        <f aca="false">_xlfn.iferror(AR27/AR87,0)</f>
        <v>#NAME?</v>
      </c>
      <c r="AS147" s="80" t="e">
        <f aca="false">_xlfn.iferror(AS27/AS87,0)</f>
        <v>#NAME?</v>
      </c>
      <c r="AT147" s="80" t="e">
        <f aca="false">_xlfn.iferror(AT27/AT87,0)</f>
        <v>#NAME?</v>
      </c>
      <c r="AU147" s="80" t="e">
        <f aca="false">_xlfn.iferror(AU27/AU87,0)</f>
        <v>#NAME?</v>
      </c>
      <c r="AV147" s="80" t="e">
        <f aca="false">_xlfn.iferror(AV27/AV87,0)</f>
        <v>#NAME?</v>
      </c>
      <c r="AW147" s="80" t="e">
        <f aca="false">_xlfn.iferror(AW27/AW87,0)</f>
        <v>#NAME?</v>
      </c>
      <c r="AX147" s="80" t="e">
        <f aca="false">_xlfn.iferror(AX27/AX87,0)</f>
        <v>#NAME?</v>
      </c>
      <c r="AY147" s="80" t="e">
        <f aca="false">_xlfn.iferror(AY27/AY87,0)</f>
        <v>#NAME?</v>
      </c>
      <c r="AZ147" s="80" t="e">
        <f aca="false">_xlfn.iferror(AZ27/AZ87,0)</f>
        <v>#NAME?</v>
      </c>
      <c r="BA147" s="80" t="e">
        <f aca="false">_xlfn.iferror(BA27/BA87,0)</f>
        <v>#NAME?</v>
      </c>
      <c r="BB147" s="80" t="e">
        <f aca="false">_xlfn.iferror(BB27/BB87,0)</f>
        <v>#NAME?</v>
      </c>
      <c r="BC147" s="80" t="e">
        <f aca="false">_xlfn.iferror(BC27/BC87,0)</f>
        <v>#NAME?</v>
      </c>
      <c r="BD147" s="80" t="e">
        <f aca="false">_xlfn.iferror(BD27/BD87,0)</f>
        <v>#NAME?</v>
      </c>
      <c r="BE147" s="80" t="e">
        <f aca="false">_xlfn.iferror(BE27/BE87,0)</f>
        <v>#NAME?</v>
      </c>
      <c r="BF147" s="80" t="e">
        <f aca="false">_xlfn.iferror(BF27/BF87,0)</f>
        <v>#NAME?</v>
      </c>
      <c r="BG147" s="80" t="e">
        <f aca="false">_xlfn.iferror(BG27/BG87,0)</f>
        <v>#NAME?</v>
      </c>
      <c r="BH147" s="80" t="e">
        <f aca="false">_xlfn.iferror(BH27/BH87,0)</f>
        <v>#NAME?</v>
      </c>
      <c r="BI147" s="80" t="e">
        <f aca="false">_xlfn.iferror(BI27/BI87,0)</f>
        <v>#NAME?</v>
      </c>
      <c r="BJ147" s="80" t="e">
        <f aca="false">_xlfn.iferror(BJ27/BJ87,0)</f>
        <v>#NAME?</v>
      </c>
      <c r="BK147" s="80" t="e">
        <f aca="false">_xlfn.iferror(BK27/BK87,0)</f>
        <v>#NAME?</v>
      </c>
      <c r="BL147" s="80" t="e">
        <f aca="false">_xlfn.iferror(BL27/BL87,0)</f>
        <v>#NAME?</v>
      </c>
      <c r="BM147" s="80" t="e">
        <f aca="false">_xlfn.iferror(BM27/BM87,0)</f>
        <v>#NAME?</v>
      </c>
      <c r="BN147" s="80" t="e">
        <f aca="false">_xlfn.iferror(BN27/BN87,0)</f>
        <v>#NAME?</v>
      </c>
      <c r="BO147" s="80" t="e">
        <f aca="false">_xlfn.iferror(BO27/BO87,0)</f>
        <v>#NAME?</v>
      </c>
      <c r="BP147" s="80" t="e">
        <f aca="false">_xlfn.iferror(BP27/BP87,0)</f>
        <v>#NAME?</v>
      </c>
      <c r="BQ147" s="80" t="e">
        <f aca="false">_xlfn.iferror(BQ27/BQ87,0)</f>
        <v>#NAME?</v>
      </c>
      <c r="BR147" s="80" t="e">
        <f aca="false">_xlfn.iferror(BR27/BR87,0)</f>
        <v>#NAME?</v>
      </c>
      <c r="BS147" s="80" t="e">
        <f aca="false">_xlfn.iferror(BS27/BS87,0)</f>
        <v>#NAME?</v>
      </c>
      <c r="BT147" s="80" t="e">
        <f aca="false">_xlfn.iferror(BT27/BT87,0)</f>
        <v>#NAME?</v>
      </c>
      <c r="BU147" s="80" t="e">
        <f aca="false">_xlfn.iferror(BU27/BU87,0)</f>
        <v>#NAME?</v>
      </c>
      <c r="BV147" s="80" t="e">
        <f aca="false">_xlfn.iferror(BV27/BV87,0)</f>
        <v>#NAME?</v>
      </c>
      <c r="BW147" s="80" t="e">
        <f aca="false">_xlfn.iferror(BW27/BW87,0)</f>
        <v>#NAME?</v>
      </c>
      <c r="BX147" s="80" t="e">
        <f aca="false">_xlfn.iferror(BX27/BX87,0)</f>
        <v>#NAME?</v>
      </c>
      <c r="BY147" s="80" t="e">
        <f aca="false">_xlfn.iferror(BY27/BY87,0)</f>
        <v>#NAME?</v>
      </c>
      <c r="BZ147" s="80" t="e">
        <f aca="false">_xlfn.iferror(BZ27/BZ87,0)</f>
        <v>#NAME?</v>
      </c>
      <c r="CA147" s="80" t="e">
        <f aca="false">_xlfn.iferror(CA27/CA87,0)</f>
        <v>#NAME?</v>
      </c>
      <c r="CB147" s="80" t="e">
        <f aca="false">_xlfn.iferror(CB27/CB87,0)</f>
        <v>#NAME?</v>
      </c>
      <c r="CC147" s="80" t="e">
        <f aca="false">_xlfn.iferror(CC27/CC87,0)</f>
        <v>#NAME?</v>
      </c>
      <c r="CD147" s="80" t="e">
        <f aca="false">_xlfn.iferror(CD27/CD87,0)</f>
        <v>#NAME?</v>
      </c>
      <c r="CE147" s="80" t="e">
        <f aca="false">_xlfn.iferror(CE27/CE87,0)</f>
        <v>#NAME?</v>
      </c>
      <c r="CF147" s="80" t="e">
        <f aca="false">_xlfn.iferror(CF27/CF87,0)</f>
        <v>#NAME?</v>
      </c>
      <c r="CG147" s="80" t="e">
        <f aca="false">_xlfn.iferror(CG27/CG87,0)</f>
        <v>#NAME?</v>
      </c>
      <c r="CH147" s="80" t="e">
        <f aca="false">_xlfn.iferror(CH27/CH87,0)</f>
        <v>#NAME?</v>
      </c>
      <c r="CI147" s="80" t="e">
        <f aca="false">_xlfn.iferror(CI27/CI87,0)</f>
        <v>#NAME?</v>
      </c>
      <c r="CJ147" s="80" t="e">
        <f aca="false">_xlfn.iferror(CJ27/CJ87,0)</f>
        <v>#NAME?</v>
      </c>
      <c r="CK147" s="80" t="e">
        <f aca="false">_xlfn.iferror(CK27/CK87,0)</f>
        <v>#NAME?</v>
      </c>
      <c r="CL147" s="80" t="e">
        <f aca="false">_xlfn.iferror(CL27/CL87,0)</f>
        <v>#NAME?</v>
      </c>
      <c r="CM147" s="80" t="e">
        <f aca="false">_xlfn.iferror(CM27/CM87,0)</f>
        <v>#NAME?</v>
      </c>
      <c r="CN147" s="80" t="e">
        <f aca="false">_xlfn.iferror(CN27/CN87,0)</f>
        <v>#NAME?</v>
      </c>
      <c r="CO147" s="80" t="e">
        <f aca="false">_xlfn.iferror(CO27/CO87,0)</f>
        <v>#NAME?</v>
      </c>
      <c r="CP147" s="80" t="e">
        <f aca="false">_xlfn.iferror(CP27/CP87,0)</f>
        <v>#NAME?</v>
      </c>
      <c r="CQ147" s="80" t="e">
        <f aca="false">_xlfn.iferror(CQ27/CQ87,0)</f>
        <v>#NAME?</v>
      </c>
      <c r="CR147" s="80" t="e">
        <f aca="false">_xlfn.iferror(CR27/CR87,0)</f>
        <v>#NAME?</v>
      </c>
      <c r="CS147" s="80" t="e">
        <f aca="false">_xlfn.iferror(CS27/CS87,0)</f>
        <v>#NAME?</v>
      </c>
      <c r="CT147" s="80" t="e">
        <f aca="false">_xlfn.iferror(CT27/CT87,0)</f>
        <v>#NAME?</v>
      </c>
    </row>
    <row r="148" customFormat="false" ht="15" hidden="false" customHeight="true" outlineLevel="1" collapsed="false">
      <c r="A148" s="79" t="s">
        <v>37</v>
      </c>
      <c r="B148" s="79" t="s">
        <v>38</v>
      </c>
      <c r="C148" s="80" t="e">
        <f aca="false">_xlfn.iferror(C28/C88,0)</f>
        <v>#NAME?</v>
      </c>
      <c r="D148" s="80" t="e">
        <f aca="false">_xlfn.iferror(D28/D88,0)</f>
        <v>#NAME?</v>
      </c>
      <c r="E148" s="80" t="e">
        <f aca="false">_xlfn.iferror(E28/E88,0)</f>
        <v>#NAME?</v>
      </c>
      <c r="F148" s="80" t="e">
        <f aca="false">_xlfn.iferror(F28/F88,0)</f>
        <v>#NAME?</v>
      </c>
      <c r="G148" s="80" t="e">
        <f aca="false">_xlfn.iferror(G28/G88,0)</f>
        <v>#NAME?</v>
      </c>
      <c r="H148" s="80" t="e">
        <f aca="false">_xlfn.iferror(H28/H88,0)</f>
        <v>#NAME?</v>
      </c>
      <c r="I148" s="80" t="e">
        <f aca="false">_xlfn.iferror(I28/I88,0)</f>
        <v>#NAME?</v>
      </c>
      <c r="J148" s="80" t="e">
        <f aca="false">_xlfn.iferror(J28/J88,0)</f>
        <v>#NAME?</v>
      </c>
      <c r="K148" s="80" t="e">
        <f aca="false">_xlfn.iferror(K28/K88,0)</f>
        <v>#NAME?</v>
      </c>
      <c r="L148" s="80" t="e">
        <f aca="false">_xlfn.iferror(L28/L88,0)</f>
        <v>#NAME?</v>
      </c>
      <c r="M148" s="80" t="e">
        <f aca="false">_xlfn.iferror(M28/M88,0)</f>
        <v>#NAME?</v>
      </c>
      <c r="N148" s="80" t="e">
        <f aca="false">_xlfn.iferror(N28/N88,0)</f>
        <v>#NAME?</v>
      </c>
      <c r="O148" s="80" t="e">
        <f aca="false">_xlfn.iferror(O28/O88,0)</f>
        <v>#NAME?</v>
      </c>
      <c r="P148" s="80" t="e">
        <f aca="false">_xlfn.iferror(P28/P88,0)</f>
        <v>#NAME?</v>
      </c>
      <c r="Q148" s="80" t="e">
        <f aca="false">_xlfn.iferror(Q28/Q88,0)</f>
        <v>#NAME?</v>
      </c>
      <c r="R148" s="80" t="e">
        <f aca="false">_xlfn.iferror(R28/R88,0)</f>
        <v>#NAME?</v>
      </c>
      <c r="S148" s="80" t="e">
        <f aca="false">_xlfn.iferror(S28/S88,0)</f>
        <v>#NAME?</v>
      </c>
      <c r="T148" s="80" t="e">
        <f aca="false">_xlfn.iferror(T28/T88,0)</f>
        <v>#NAME?</v>
      </c>
      <c r="U148" s="80" t="e">
        <f aca="false">_xlfn.iferror(U28/U88,0)</f>
        <v>#NAME?</v>
      </c>
      <c r="V148" s="80" t="e">
        <f aca="false">_xlfn.iferror(V28/V88,0)</f>
        <v>#NAME?</v>
      </c>
      <c r="W148" s="80" t="e">
        <f aca="false">_xlfn.iferror(W28/W88,0)</f>
        <v>#NAME?</v>
      </c>
      <c r="X148" s="80" t="e">
        <f aca="false">_xlfn.iferror(X28/X88,0)</f>
        <v>#NAME?</v>
      </c>
      <c r="Y148" s="80" t="e">
        <f aca="false">_xlfn.iferror(Y28/Y88,0)</f>
        <v>#NAME?</v>
      </c>
      <c r="Z148" s="80" t="e">
        <f aca="false">_xlfn.iferror(Z28/Z88,0)</f>
        <v>#NAME?</v>
      </c>
      <c r="AA148" s="80" t="e">
        <f aca="false">_xlfn.iferror(AA28/AA88,0)</f>
        <v>#NAME?</v>
      </c>
      <c r="AB148" s="80" t="e">
        <f aca="false">_xlfn.iferror(AB28/AB88,0)</f>
        <v>#NAME?</v>
      </c>
      <c r="AC148" s="80" t="e">
        <f aca="false">_xlfn.iferror(AC28/AC88,0)</f>
        <v>#NAME?</v>
      </c>
      <c r="AD148" s="80" t="e">
        <f aca="false">_xlfn.iferror(AD28/AD88,0)</f>
        <v>#NAME?</v>
      </c>
      <c r="AE148" s="80" t="e">
        <f aca="false">_xlfn.iferror(AE28/AE88,0)</f>
        <v>#NAME?</v>
      </c>
      <c r="AF148" s="80" t="e">
        <f aca="false">_xlfn.iferror(AF28/AF88,0)</f>
        <v>#NAME?</v>
      </c>
      <c r="AG148" s="80" t="e">
        <f aca="false">_xlfn.iferror(AG28/AG88,0)</f>
        <v>#NAME?</v>
      </c>
      <c r="AH148" s="80" t="e">
        <f aca="false">_xlfn.iferror(AH28/AH88,0)</f>
        <v>#NAME?</v>
      </c>
      <c r="AI148" s="80" t="e">
        <f aca="false">_xlfn.iferror(AI28/AI88,0)</f>
        <v>#NAME?</v>
      </c>
      <c r="AJ148" s="80" t="e">
        <f aca="false">_xlfn.iferror(AJ28/AJ88,0)</f>
        <v>#NAME?</v>
      </c>
      <c r="AK148" s="80" t="e">
        <f aca="false">_xlfn.iferror(AK28/AK88,0)</f>
        <v>#NAME?</v>
      </c>
      <c r="AL148" s="80" t="e">
        <f aca="false">_xlfn.iferror(AL28/AL88,0)</f>
        <v>#NAME?</v>
      </c>
      <c r="AM148" s="80" t="e">
        <f aca="false">_xlfn.iferror(AM28/AM88,0)</f>
        <v>#NAME?</v>
      </c>
      <c r="AN148" s="80" t="e">
        <f aca="false">_xlfn.iferror(AN28/AN88,0)</f>
        <v>#NAME?</v>
      </c>
      <c r="AO148" s="80" t="e">
        <f aca="false">_xlfn.iferror(AO28/AO88,0)</f>
        <v>#NAME?</v>
      </c>
      <c r="AP148" s="80" t="e">
        <f aca="false">_xlfn.iferror(AP28/AP88,0)</f>
        <v>#NAME?</v>
      </c>
      <c r="AQ148" s="80" t="e">
        <f aca="false">_xlfn.iferror(AQ28/AQ88,0)</f>
        <v>#NAME?</v>
      </c>
      <c r="AR148" s="80" t="e">
        <f aca="false">_xlfn.iferror(AR28/AR88,0)</f>
        <v>#NAME?</v>
      </c>
      <c r="AS148" s="80" t="e">
        <f aca="false">_xlfn.iferror(AS28/AS88,0)</f>
        <v>#NAME?</v>
      </c>
      <c r="AT148" s="80" t="e">
        <f aca="false">_xlfn.iferror(AT28/AT88,0)</f>
        <v>#NAME?</v>
      </c>
      <c r="AU148" s="80" t="e">
        <f aca="false">_xlfn.iferror(AU28/AU88,0)</f>
        <v>#NAME?</v>
      </c>
      <c r="AV148" s="80" t="e">
        <f aca="false">_xlfn.iferror(AV28/AV88,0)</f>
        <v>#NAME?</v>
      </c>
      <c r="AW148" s="80" t="e">
        <f aca="false">_xlfn.iferror(AW28/AW88,0)</f>
        <v>#NAME?</v>
      </c>
      <c r="AX148" s="80" t="e">
        <f aca="false">_xlfn.iferror(AX28/AX88,0)</f>
        <v>#NAME?</v>
      </c>
      <c r="AY148" s="80" t="e">
        <f aca="false">_xlfn.iferror(AY28/AY88,0)</f>
        <v>#NAME?</v>
      </c>
      <c r="AZ148" s="80" t="e">
        <f aca="false">_xlfn.iferror(AZ28/AZ88,0)</f>
        <v>#NAME?</v>
      </c>
      <c r="BA148" s="80" t="e">
        <f aca="false">_xlfn.iferror(BA28/BA88,0)</f>
        <v>#NAME?</v>
      </c>
      <c r="BB148" s="80" t="e">
        <f aca="false">_xlfn.iferror(BB28/BB88,0)</f>
        <v>#NAME?</v>
      </c>
      <c r="BC148" s="80" t="e">
        <f aca="false">_xlfn.iferror(BC28/BC88,0)</f>
        <v>#NAME?</v>
      </c>
      <c r="BD148" s="80" t="e">
        <f aca="false">_xlfn.iferror(BD28/BD88,0)</f>
        <v>#NAME?</v>
      </c>
      <c r="BE148" s="80" t="e">
        <f aca="false">_xlfn.iferror(BE28/BE88,0)</f>
        <v>#NAME?</v>
      </c>
      <c r="BF148" s="80" t="e">
        <f aca="false">_xlfn.iferror(BF28/BF88,0)</f>
        <v>#NAME?</v>
      </c>
      <c r="BG148" s="80" t="e">
        <f aca="false">_xlfn.iferror(BG28/BG88,0)</f>
        <v>#NAME?</v>
      </c>
      <c r="BH148" s="80" t="e">
        <f aca="false">_xlfn.iferror(BH28/BH88,0)</f>
        <v>#NAME?</v>
      </c>
      <c r="BI148" s="80" t="e">
        <f aca="false">_xlfn.iferror(BI28/BI88,0)</f>
        <v>#NAME?</v>
      </c>
      <c r="BJ148" s="80" t="e">
        <f aca="false">_xlfn.iferror(BJ28/BJ88,0)</f>
        <v>#NAME?</v>
      </c>
      <c r="BK148" s="80" t="e">
        <f aca="false">_xlfn.iferror(BK28/BK88,0)</f>
        <v>#NAME?</v>
      </c>
      <c r="BL148" s="80" t="e">
        <f aca="false">_xlfn.iferror(BL28/BL88,0)</f>
        <v>#NAME?</v>
      </c>
      <c r="BM148" s="80" t="e">
        <f aca="false">_xlfn.iferror(BM28/BM88,0)</f>
        <v>#NAME?</v>
      </c>
      <c r="BN148" s="80" t="e">
        <f aca="false">_xlfn.iferror(BN28/BN88,0)</f>
        <v>#NAME?</v>
      </c>
      <c r="BO148" s="80" t="e">
        <f aca="false">_xlfn.iferror(BO28/BO88,0)</f>
        <v>#NAME?</v>
      </c>
      <c r="BP148" s="80" t="e">
        <f aca="false">_xlfn.iferror(BP28/BP88,0)</f>
        <v>#NAME?</v>
      </c>
      <c r="BQ148" s="80" t="e">
        <f aca="false">_xlfn.iferror(BQ28/BQ88,0)</f>
        <v>#NAME?</v>
      </c>
      <c r="BR148" s="80" t="e">
        <f aca="false">_xlfn.iferror(BR28/BR88,0)</f>
        <v>#NAME?</v>
      </c>
      <c r="BS148" s="80" t="e">
        <f aca="false">_xlfn.iferror(BS28/BS88,0)</f>
        <v>#NAME?</v>
      </c>
      <c r="BT148" s="80" t="e">
        <f aca="false">_xlfn.iferror(BT28/BT88,0)</f>
        <v>#NAME?</v>
      </c>
      <c r="BU148" s="80" t="e">
        <f aca="false">_xlfn.iferror(BU28/BU88,0)</f>
        <v>#NAME?</v>
      </c>
      <c r="BV148" s="80" t="e">
        <f aca="false">_xlfn.iferror(BV28/BV88,0)</f>
        <v>#NAME?</v>
      </c>
      <c r="BW148" s="80" t="e">
        <f aca="false">_xlfn.iferror(BW28/BW88,0)</f>
        <v>#NAME?</v>
      </c>
      <c r="BX148" s="80" t="e">
        <f aca="false">_xlfn.iferror(BX28/BX88,0)</f>
        <v>#NAME?</v>
      </c>
      <c r="BY148" s="80" t="e">
        <f aca="false">_xlfn.iferror(BY28/BY88,0)</f>
        <v>#NAME?</v>
      </c>
      <c r="BZ148" s="80" t="e">
        <f aca="false">_xlfn.iferror(BZ28/BZ88,0)</f>
        <v>#NAME?</v>
      </c>
      <c r="CA148" s="80" t="e">
        <f aca="false">_xlfn.iferror(CA28/CA88,0)</f>
        <v>#NAME?</v>
      </c>
      <c r="CB148" s="80" t="e">
        <f aca="false">_xlfn.iferror(CB28/CB88,0)</f>
        <v>#NAME?</v>
      </c>
      <c r="CC148" s="80" t="e">
        <f aca="false">_xlfn.iferror(CC28/CC88,0)</f>
        <v>#NAME?</v>
      </c>
      <c r="CD148" s="80" t="e">
        <f aca="false">_xlfn.iferror(CD28/CD88,0)</f>
        <v>#NAME?</v>
      </c>
      <c r="CE148" s="80" t="e">
        <f aca="false">_xlfn.iferror(CE28/CE88,0)</f>
        <v>#NAME?</v>
      </c>
      <c r="CF148" s="80" t="e">
        <f aca="false">_xlfn.iferror(CF28/CF88,0)</f>
        <v>#NAME?</v>
      </c>
      <c r="CG148" s="80" t="e">
        <f aca="false">_xlfn.iferror(CG28/CG88,0)</f>
        <v>#NAME?</v>
      </c>
      <c r="CH148" s="80" t="e">
        <f aca="false">_xlfn.iferror(CH28/CH88,0)</f>
        <v>#NAME?</v>
      </c>
      <c r="CI148" s="80" t="e">
        <f aca="false">_xlfn.iferror(CI28/CI88,0)</f>
        <v>#NAME?</v>
      </c>
      <c r="CJ148" s="80" t="e">
        <f aca="false">_xlfn.iferror(CJ28/CJ88,0)</f>
        <v>#NAME?</v>
      </c>
      <c r="CK148" s="80" t="e">
        <f aca="false">_xlfn.iferror(CK28/CK88,0)</f>
        <v>#NAME?</v>
      </c>
      <c r="CL148" s="80" t="e">
        <f aca="false">_xlfn.iferror(CL28/CL88,0)</f>
        <v>#NAME?</v>
      </c>
      <c r="CM148" s="80" t="e">
        <f aca="false">_xlfn.iferror(CM28/CM88,0)</f>
        <v>#NAME?</v>
      </c>
      <c r="CN148" s="80" t="e">
        <f aca="false">_xlfn.iferror(CN28/CN88,0)</f>
        <v>#NAME?</v>
      </c>
      <c r="CO148" s="80" t="e">
        <f aca="false">_xlfn.iferror(CO28/CO88,0)</f>
        <v>#NAME?</v>
      </c>
      <c r="CP148" s="80" t="e">
        <f aca="false">_xlfn.iferror(CP28/CP88,0)</f>
        <v>#NAME?</v>
      </c>
      <c r="CQ148" s="80" t="e">
        <f aca="false">_xlfn.iferror(CQ28/CQ88,0)</f>
        <v>#NAME?</v>
      </c>
      <c r="CR148" s="80" t="e">
        <f aca="false">_xlfn.iferror(CR28/CR88,0)</f>
        <v>#NAME?</v>
      </c>
      <c r="CS148" s="80" t="e">
        <f aca="false">_xlfn.iferror(CS28/CS88,0)</f>
        <v>#NAME?</v>
      </c>
      <c r="CT148" s="80" t="e">
        <f aca="false">_xlfn.iferror(CT28/CT88,0)</f>
        <v>#NAME?</v>
      </c>
    </row>
    <row r="149" customFormat="false" ht="15" hidden="false" customHeight="true" outlineLevel="1" collapsed="false">
      <c r="A149" s="79" t="s">
        <v>39</v>
      </c>
      <c r="B149" s="79" t="s">
        <v>40</v>
      </c>
      <c r="C149" s="80" t="e">
        <f aca="false">_xlfn.iferror(C29/C89,0)</f>
        <v>#NAME?</v>
      </c>
      <c r="D149" s="80" t="e">
        <f aca="false">_xlfn.iferror(D29/D89,0)</f>
        <v>#NAME?</v>
      </c>
      <c r="E149" s="80" t="e">
        <f aca="false">_xlfn.iferror(E29/E89,0)</f>
        <v>#NAME?</v>
      </c>
      <c r="F149" s="80" t="e">
        <f aca="false">_xlfn.iferror(F29/F89,0)</f>
        <v>#NAME?</v>
      </c>
      <c r="G149" s="80" t="e">
        <f aca="false">_xlfn.iferror(G29/G89,0)</f>
        <v>#NAME?</v>
      </c>
      <c r="H149" s="80" t="e">
        <f aca="false">_xlfn.iferror(H29/H89,0)</f>
        <v>#NAME?</v>
      </c>
      <c r="I149" s="80" t="e">
        <f aca="false">_xlfn.iferror(I29/I89,0)</f>
        <v>#NAME?</v>
      </c>
      <c r="J149" s="80" t="e">
        <f aca="false">_xlfn.iferror(J29/J89,0)</f>
        <v>#NAME?</v>
      </c>
      <c r="K149" s="80" t="e">
        <f aca="false">_xlfn.iferror(K29/K89,0)</f>
        <v>#NAME?</v>
      </c>
      <c r="L149" s="80" t="e">
        <f aca="false">_xlfn.iferror(L29/L89,0)</f>
        <v>#NAME?</v>
      </c>
      <c r="M149" s="80" t="e">
        <f aca="false">_xlfn.iferror(M29/M89,0)</f>
        <v>#NAME?</v>
      </c>
      <c r="N149" s="80" t="e">
        <f aca="false">_xlfn.iferror(N29/N89,0)</f>
        <v>#NAME?</v>
      </c>
      <c r="O149" s="80" t="e">
        <f aca="false">_xlfn.iferror(O29/O89,0)</f>
        <v>#NAME?</v>
      </c>
      <c r="P149" s="80" t="e">
        <f aca="false">_xlfn.iferror(P29/P89,0)</f>
        <v>#NAME?</v>
      </c>
      <c r="Q149" s="80" t="e">
        <f aca="false">_xlfn.iferror(Q29/Q89,0)</f>
        <v>#NAME?</v>
      </c>
      <c r="R149" s="80" t="e">
        <f aca="false">_xlfn.iferror(R29/R89,0)</f>
        <v>#NAME?</v>
      </c>
      <c r="S149" s="80" t="e">
        <f aca="false">_xlfn.iferror(S29/S89,0)</f>
        <v>#NAME?</v>
      </c>
      <c r="T149" s="80" t="e">
        <f aca="false">_xlfn.iferror(T29/T89,0)</f>
        <v>#NAME?</v>
      </c>
      <c r="U149" s="80" t="e">
        <f aca="false">_xlfn.iferror(U29/U89,0)</f>
        <v>#NAME?</v>
      </c>
      <c r="V149" s="80" t="e">
        <f aca="false">_xlfn.iferror(V29/V89,0)</f>
        <v>#NAME?</v>
      </c>
      <c r="W149" s="80" t="e">
        <f aca="false">_xlfn.iferror(W29/W89,0)</f>
        <v>#NAME?</v>
      </c>
      <c r="X149" s="80" t="e">
        <f aca="false">_xlfn.iferror(X29/X89,0)</f>
        <v>#NAME?</v>
      </c>
      <c r="Y149" s="80" t="e">
        <f aca="false">_xlfn.iferror(Y29/Y89,0)</f>
        <v>#NAME?</v>
      </c>
      <c r="Z149" s="80" t="e">
        <f aca="false">_xlfn.iferror(Z29/Z89,0)</f>
        <v>#NAME?</v>
      </c>
      <c r="AA149" s="80" t="e">
        <f aca="false">_xlfn.iferror(AA29/AA89,0)</f>
        <v>#NAME?</v>
      </c>
      <c r="AB149" s="80" t="e">
        <f aca="false">_xlfn.iferror(AB29/AB89,0)</f>
        <v>#NAME?</v>
      </c>
      <c r="AC149" s="80" t="e">
        <f aca="false">_xlfn.iferror(AC29/AC89,0)</f>
        <v>#NAME?</v>
      </c>
      <c r="AD149" s="80" t="e">
        <f aca="false">_xlfn.iferror(AD29/AD89,0)</f>
        <v>#NAME?</v>
      </c>
      <c r="AE149" s="80" t="e">
        <f aca="false">_xlfn.iferror(AE29/AE89,0)</f>
        <v>#NAME?</v>
      </c>
      <c r="AF149" s="80" t="e">
        <f aca="false">_xlfn.iferror(AF29/AF89,0)</f>
        <v>#NAME?</v>
      </c>
      <c r="AG149" s="80" t="e">
        <f aca="false">_xlfn.iferror(AG29/AG89,0)</f>
        <v>#NAME?</v>
      </c>
      <c r="AH149" s="80" t="e">
        <f aca="false">_xlfn.iferror(AH29/AH89,0)</f>
        <v>#NAME?</v>
      </c>
      <c r="AI149" s="80" t="e">
        <f aca="false">_xlfn.iferror(AI29/AI89,0)</f>
        <v>#NAME?</v>
      </c>
      <c r="AJ149" s="80" t="e">
        <f aca="false">_xlfn.iferror(AJ29/AJ89,0)</f>
        <v>#NAME?</v>
      </c>
      <c r="AK149" s="80" t="e">
        <f aca="false">_xlfn.iferror(AK29/AK89,0)</f>
        <v>#NAME?</v>
      </c>
      <c r="AL149" s="80" t="e">
        <f aca="false">_xlfn.iferror(AL29/AL89,0)</f>
        <v>#NAME?</v>
      </c>
      <c r="AM149" s="80" t="e">
        <f aca="false">_xlfn.iferror(AM29/AM89,0)</f>
        <v>#NAME?</v>
      </c>
      <c r="AN149" s="80" t="e">
        <f aca="false">_xlfn.iferror(AN29/AN89,0)</f>
        <v>#NAME?</v>
      </c>
      <c r="AO149" s="80" t="e">
        <f aca="false">_xlfn.iferror(AO29/AO89,0)</f>
        <v>#NAME?</v>
      </c>
      <c r="AP149" s="80" t="e">
        <f aca="false">_xlfn.iferror(AP29/AP89,0)</f>
        <v>#NAME?</v>
      </c>
      <c r="AQ149" s="80" t="e">
        <f aca="false">_xlfn.iferror(AQ29/AQ89,0)</f>
        <v>#NAME?</v>
      </c>
      <c r="AR149" s="80" t="e">
        <f aca="false">_xlfn.iferror(AR29/AR89,0)</f>
        <v>#NAME?</v>
      </c>
      <c r="AS149" s="80" t="e">
        <f aca="false">_xlfn.iferror(AS29/AS89,0)</f>
        <v>#NAME?</v>
      </c>
      <c r="AT149" s="80" t="e">
        <f aca="false">_xlfn.iferror(AT29/AT89,0)</f>
        <v>#NAME?</v>
      </c>
      <c r="AU149" s="80" t="e">
        <f aca="false">_xlfn.iferror(AU29/AU89,0)</f>
        <v>#NAME?</v>
      </c>
      <c r="AV149" s="80" t="e">
        <f aca="false">_xlfn.iferror(AV29/AV89,0)</f>
        <v>#NAME?</v>
      </c>
      <c r="AW149" s="80" t="e">
        <f aca="false">_xlfn.iferror(AW29/AW89,0)</f>
        <v>#NAME?</v>
      </c>
      <c r="AX149" s="80" t="e">
        <f aca="false">_xlfn.iferror(AX29/AX89,0)</f>
        <v>#NAME?</v>
      </c>
      <c r="AY149" s="80" t="e">
        <f aca="false">_xlfn.iferror(AY29/AY89,0)</f>
        <v>#NAME?</v>
      </c>
      <c r="AZ149" s="80" t="e">
        <f aca="false">_xlfn.iferror(AZ29/AZ89,0)</f>
        <v>#NAME?</v>
      </c>
      <c r="BA149" s="80" t="e">
        <f aca="false">_xlfn.iferror(BA29/BA89,0)</f>
        <v>#NAME?</v>
      </c>
      <c r="BB149" s="80" t="e">
        <f aca="false">_xlfn.iferror(BB29/BB89,0)</f>
        <v>#NAME?</v>
      </c>
      <c r="BC149" s="80" t="e">
        <f aca="false">_xlfn.iferror(BC29/BC89,0)</f>
        <v>#NAME?</v>
      </c>
      <c r="BD149" s="80" t="e">
        <f aca="false">_xlfn.iferror(BD29/BD89,0)</f>
        <v>#NAME?</v>
      </c>
      <c r="BE149" s="80" t="e">
        <f aca="false">_xlfn.iferror(BE29/BE89,0)</f>
        <v>#NAME?</v>
      </c>
      <c r="BF149" s="80" t="e">
        <f aca="false">_xlfn.iferror(BF29/BF89,0)</f>
        <v>#NAME?</v>
      </c>
      <c r="BG149" s="80" t="e">
        <f aca="false">_xlfn.iferror(BG29/BG89,0)</f>
        <v>#NAME?</v>
      </c>
      <c r="BH149" s="80" t="e">
        <f aca="false">_xlfn.iferror(BH29/BH89,0)</f>
        <v>#NAME?</v>
      </c>
      <c r="BI149" s="80" t="e">
        <f aca="false">_xlfn.iferror(BI29/BI89,0)</f>
        <v>#NAME?</v>
      </c>
      <c r="BJ149" s="80" t="e">
        <f aca="false">_xlfn.iferror(BJ29/BJ89,0)</f>
        <v>#NAME?</v>
      </c>
      <c r="BK149" s="80" t="e">
        <f aca="false">_xlfn.iferror(BK29/BK89,0)</f>
        <v>#NAME?</v>
      </c>
      <c r="BL149" s="80" t="e">
        <f aca="false">_xlfn.iferror(BL29/BL89,0)</f>
        <v>#NAME?</v>
      </c>
      <c r="BM149" s="80" t="e">
        <f aca="false">_xlfn.iferror(BM29/BM89,0)</f>
        <v>#NAME?</v>
      </c>
      <c r="BN149" s="80" t="e">
        <f aca="false">_xlfn.iferror(BN29/BN89,0)</f>
        <v>#NAME?</v>
      </c>
      <c r="BO149" s="80" t="e">
        <f aca="false">_xlfn.iferror(BO29/BO89,0)</f>
        <v>#NAME?</v>
      </c>
      <c r="BP149" s="80" t="e">
        <f aca="false">_xlfn.iferror(BP29/BP89,0)</f>
        <v>#NAME?</v>
      </c>
      <c r="BQ149" s="80" t="e">
        <f aca="false">_xlfn.iferror(BQ29/BQ89,0)</f>
        <v>#NAME?</v>
      </c>
      <c r="BR149" s="80" t="e">
        <f aca="false">_xlfn.iferror(BR29/BR89,0)</f>
        <v>#NAME?</v>
      </c>
      <c r="BS149" s="80" t="e">
        <f aca="false">_xlfn.iferror(BS29/BS89,0)</f>
        <v>#NAME?</v>
      </c>
      <c r="BT149" s="80" t="e">
        <f aca="false">_xlfn.iferror(BT29/BT89,0)</f>
        <v>#NAME?</v>
      </c>
      <c r="BU149" s="80" t="e">
        <f aca="false">_xlfn.iferror(BU29/BU89,0)</f>
        <v>#NAME?</v>
      </c>
      <c r="BV149" s="80" t="e">
        <f aca="false">_xlfn.iferror(BV29/BV89,0)</f>
        <v>#NAME?</v>
      </c>
      <c r="BW149" s="80" t="e">
        <f aca="false">_xlfn.iferror(BW29/BW89,0)</f>
        <v>#NAME?</v>
      </c>
      <c r="BX149" s="80" t="e">
        <f aca="false">_xlfn.iferror(BX29/BX89,0)</f>
        <v>#NAME?</v>
      </c>
      <c r="BY149" s="80" t="e">
        <f aca="false">_xlfn.iferror(BY29/BY89,0)</f>
        <v>#NAME?</v>
      </c>
      <c r="BZ149" s="80" t="e">
        <f aca="false">_xlfn.iferror(BZ29/BZ89,0)</f>
        <v>#NAME?</v>
      </c>
      <c r="CA149" s="80" t="e">
        <f aca="false">_xlfn.iferror(CA29/CA89,0)</f>
        <v>#NAME?</v>
      </c>
      <c r="CB149" s="80" t="e">
        <f aca="false">_xlfn.iferror(CB29/CB89,0)</f>
        <v>#NAME?</v>
      </c>
      <c r="CC149" s="80" t="e">
        <f aca="false">_xlfn.iferror(CC29/CC89,0)</f>
        <v>#NAME?</v>
      </c>
      <c r="CD149" s="80" t="e">
        <f aca="false">_xlfn.iferror(CD29/CD89,0)</f>
        <v>#NAME?</v>
      </c>
      <c r="CE149" s="80" t="e">
        <f aca="false">_xlfn.iferror(CE29/CE89,0)</f>
        <v>#NAME?</v>
      </c>
      <c r="CF149" s="80" t="e">
        <f aca="false">_xlfn.iferror(CF29/CF89,0)</f>
        <v>#NAME?</v>
      </c>
      <c r="CG149" s="80" t="e">
        <f aca="false">_xlfn.iferror(CG29/CG89,0)</f>
        <v>#NAME?</v>
      </c>
      <c r="CH149" s="80" t="e">
        <f aca="false">_xlfn.iferror(CH29/CH89,0)</f>
        <v>#NAME?</v>
      </c>
      <c r="CI149" s="80" t="e">
        <f aca="false">_xlfn.iferror(CI29/CI89,0)</f>
        <v>#NAME?</v>
      </c>
      <c r="CJ149" s="80" t="e">
        <f aca="false">_xlfn.iferror(CJ29/CJ89,0)</f>
        <v>#NAME?</v>
      </c>
      <c r="CK149" s="80" t="e">
        <f aca="false">_xlfn.iferror(CK29/CK89,0)</f>
        <v>#NAME?</v>
      </c>
      <c r="CL149" s="80" t="e">
        <f aca="false">_xlfn.iferror(CL29/CL89,0)</f>
        <v>#NAME?</v>
      </c>
      <c r="CM149" s="80" t="e">
        <f aca="false">_xlfn.iferror(CM29/CM89,0)</f>
        <v>#NAME?</v>
      </c>
      <c r="CN149" s="80" t="e">
        <f aca="false">_xlfn.iferror(CN29/CN89,0)</f>
        <v>#NAME?</v>
      </c>
      <c r="CO149" s="80" t="e">
        <f aca="false">_xlfn.iferror(CO29/CO89,0)</f>
        <v>#NAME?</v>
      </c>
      <c r="CP149" s="80" t="e">
        <f aca="false">_xlfn.iferror(CP29/CP89,0)</f>
        <v>#NAME?</v>
      </c>
      <c r="CQ149" s="80" t="e">
        <f aca="false">_xlfn.iferror(CQ29/CQ89,0)</f>
        <v>#NAME?</v>
      </c>
      <c r="CR149" s="80" t="e">
        <f aca="false">_xlfn.iferror(CR29/CR89,0)</f>
        <v>#NAME?</v>
      </c>
      <c r="CS149" s="80" t="e">
        <f aca="false">_xlfn.iferror(CS29/CS89,0)</f>
        <v>#NAME?</v>
      </c>
      <c r="CT149" s="80" t="e">
        <f aca="false">_xlfn.iferror(CT29/CT89,0)</f>
        <v>#NAME?</v>
      </c>
    </row>
    <row r="150" customFormat="false" ht="15" hidden="false" customHeight="true" outlineLevel="1" collapsed="false">
      <c r="A150" s="79" t="s">
        <v>41</v>
      </c>
      <c r="B150" s="79" t="s">
        <v>42</v>
      </c>
      <c r="C150" s="80" t="e">
        <f aca="false">_xlfn.iferror(C30/C90,0)</f>
        <v>#NAME?</v>
      </c>
      <c r="D150" s="80" t="e">
        <f aca="false">_xlfn.iferror(D30/D90,0)</f>
        <v>#NAME?</v>
      </c>
      <c r="E150" s="80" t="e">
        <f aca="false">_xlfn.iferror(E30/E90,0)</f>
        <v>#NAME?</v>
      </c>
      <c r="F150" s="80" t="e">
        <f aca="false">_xlfn.iferror(F30/F90,0)</f>
        <v>#NAME?</v>
      </c>
      <c r="G150" s="80" t="e">
        <f aca="false">_xlfn.iferror(G30/G90,0)</f>
        <v>#NAME?</v>
      </c>
      <c r="H150" s="80" t="e">
        <f aca="false">_xlfn.iferror(H30/H90,0)</f>
        <v>#NAME?</v>
      </c>
      <c r="I150" s="80" t="e">
        <f aca="false">_xlfn.iferror(I30/I90,0)</f>
        <v>#NAME?</v>
      </c>
      <c r="J150" s="80" t="e">
        <f aca="false">_xlfn.iferror(J30/J90,0)</f>
        <v>#NAME?</v>
      </c>
      <c r="K150" s="80" t="e">
        <f aca="false">_xlfn.iferror(K30/K90,0)</f>
        <v>#NAME?</v>
      </c>
      <c r="L150" s="80" t="e">
        <f aca="false">_xlfn.iferror(L30/L90,0)</f>
        <v>#NAME?</v>
      </c>
      <c r="M150" s="80" t="e">
        <f aca="false">_xlfn.iferror(M30/M90,0)</f>
        <v>#NAME?</v>
      </c>
      <c r="N150" s="80" t="e">
        <f aca="false">_xlfn.iferror(N30/N90,0)</f>
        <v>#NAME?</v>
      </c>
      <c r="O150" s="80" t="e">
        <f aca="false">_xlfn.iferror(O30/O90,0)</f>
        <v>#NAME?</v>
      </c>
      <c r="P150" s="80" t="e">
        <f aca="false">_xlfn.iferror(P30/P90,0)</f>
        <v>#NAME?</v>
      </c>
      <c r="Q150" s="80" t="e">
        <f aca="false">_xlfn.iferror(Q30/Q90,0)</f>
        <v>#NAME?</v>
      </c>
      <c r="R150" s="80" t="e">
        <f aca="false">_xlfn.iferror(R30/R90,0)</f>
        <v>#NAME?</v>
      </c>
      <c r="S150" s="80" t="e">
        <f aca="false">_xlfn.iferror(S30/S90,0)</f>
        <v>#NAME?</v>
      </c>
      <c r="T150" s="80" t="e">
        <f aca="false">_xlfn.iferror(T30/T90,0)</f>
        <v>#NAME?</v>
      </c>
      <c r="U150" s="80" t="e">
        <f aca="false">_xlfn.iferror(U30/U90,0)</f>
        <v>#NAME?</v>
      </c>
      <c r="V150" s="80" t="e">
        <f aca="false">_xlfn.iferror(V30/V90,0)</f>
        <v>#NAME?</v>
      </c>
      <c r="W150" s="80" t="e">
        <f aca="false">_xlfn.iferror(W30/W90,0)</f>
        <v>#NAME?</v>
      </c>
      <c r="X150" s="80" t="e">
        <f aca="false">_xlfn.iferror(X30/X90,0)</f>
        <v>#NAME?</v>
      </c>
      <c r="Y150" s="80" t="e">
        <f aca="false">_xlfn.iferror(Y30/Y90,0)</f>
        <v>#NAME?</v>
      </c>
      <c r="Z150" s="80" t="e">
        <f aca="false">_xlfn.iferror(Z30/Z90,0)</f>
        <v>#NAME?</v>
      </c>
      <c r="AA150" s="80" t="e">
        <f aca="false">_xlfn.iferror(AA30/AA90,0)</f>
        <v>#NAME?</v>
      </c>
      <c r="AB150" s="80" t="e">
        <f aca="false">_xlfn.iferror(AB30/AB90,0)</f>
        <v>#NAME?</v>
      </c>
      <c r="AC150" s="80" t="e">
        <f aca="false">_xlfn.iferror(AC30/AC90,0)</f>
        <v>#NAME?</v>
      </c>
      <c r="AD150" s="80" t="e">
        <f aca="false">_xlfn.iferror(AD30/AD90,0)</f>
        <v>#NAME?</v>
      </c>
      <c r="AE150" s="80" t="e">
        <f aca="false">_xlfn.iferror(AE30/AE90,0)</f>
        <v>#NAME?</v>
      </c>
      <c r="AF150" s="80" t="e">
        <f aca="false">_xlfn.iferror(AF30/AF90,0)</f>
        <v>#NAME?</v>
      </c>
      <c r="AG150" s="80" t="e">
        <f aca="false">_xlfn.iferror(AG30/AG90,0)</f>
        <v>#NAME?</v>
      </c>
      <c r="AH150" s="80" t="e">
        <f aca="false">_xlfn.iferror(AH30/AH90,0)</f>
        <v>#NAME?</v>
      </c>
      <c r="AI150" s="80" t="e">
        <f aca="false">_xlfn.iferror(AI30/AI90,0)</f>
        <v>#NAME?</v>
      </c>
      <c r="AJ150" s="80" t="e">
        <f aca="false">_xlfn.iferror(AJ30/AJ90,0)</f>
        <v>#NAME?</v>
      </c>
      <c r="AK150" s="80" t="e">
        <f aca="false">_xlfn.iferror(AK30/AK90,0)</f>
        <v>#NAME?</v>
      </c>
      <c r="AL150" s="80" t="e">
        <f aca="false">_xlfn.iferror(AL30/AL90,0)</f>
        <v>#NAME?</v>
      </c>
      <c r="AM150" s="80" t="e">
        <f aca="false">_xlfn.iferror(AM30/AM90,0)</f>
        <v>#NAME?</v>
      </c>
      <c r="AN150" s="80" t="e">
        <f aca="false">_xlfn.iferror(AN30/AN90,0)</f>
        <v>#NAME?</v>
      </c>
      <c r="AO150" s="80" t="e">
        <f aca="false">_xlfn.iferror(AO30/AO90,0)</f>
        <v>#NAME?</v>
      </c>
      <c r="AP150" s="80" t="e">
        <f aca="false">_xlfn.iferror(AP30/AP90,0)</f>
        <v>#NAME?</v>
      </c>
      <c r="AQ150" s="80" t="e">
        <f aca="false">_xlfn.iferror(AQ30/AQ90,0)</f>
        <v>#NAME?</v>
      </c>
      <c r="AR150" s="80" t="e">
        <f aca="false">_xlfn.iferror(AR30/AR90,0)</f>
        <v>#NAME?</v>
      </c>
      <c r="AS150" s="80" t="e">
        <f aca="false">_xlfn.iferror(AS30/AS90,0)</f>
        <v>#NAME?</v>
      </c>
      <c r="AT150" s="80" t="e">
        <f aca="false">_xlfn.iferror(AT30/AT90,0)</f>
        <v>#NAME?</v>
      </c>
      <c r="AU150" s="80" t="e">
        <f aca="false">_xlfn.iferror(AU30/AU90,0)</f>
        <v>#NAME?</v>
      </c>
      <c r="AV150" s="80" t="e">
        <f aca="false">_xlfn.iferror(AV30/AV90,0)</f>
        <v>#NAME?</v>
      </c>
      <c r="AW150" s="80" t="e">
        <f aca="false">_xlfn.iferror(AW30/AW90,0)</f>
        <v>#NAME?</v>
      </c>
      <c r="AX150" s="80" t="e">
        <f aca="false">_xlfn.iferror(AX30/AX90,0)</f>
        <v>#NAME?</v>
      </c>
      <c r="AY150" s="80" t="e">
        <f aca="false">_xlfn.iferror(AY30/AY90,0)</f>
        <v>#NAME?</v>
      </c>
      <c r="AZ150" s="80" t="e">
        <f aca="false">_xlfn.iferror(AZ30/AZ90,0)</f>
        <v>#NAME?</v>
      </c>
      <c r="BA150" s="80" t="e">
        <f aca="false">_xlfn.iferror(BA30/BA90,0)</f>
        <v>#NAME?</v>
      </c>
      <c r="BB150" s="80" t="e">
        <f aca="false">_xlfn.iferror(BB30/BB90,0)</f>
        <v>#NAME?</v>
      </c>
      <c r="BC150" s="80" t="e">
        <f aca="false">_xlfn.iferror(BC30/BC90,0)</f>
        <v>#NAME?</v>
      </c>
      <c r="BD150" s="80" t="e">
        <f aca="false">_xlfn.iferror(BD30/BD90,0)</f>
        <v>#NAME?</v>
      </c>
      <c r="BE150" s="80" t="e">
        <f aca="false">_xlfn.iferror(BE30/BE90,0)</f>
        <v>#NAME?</v>
      </c>
      <c r="BF150" s="80" t="e">
        <f aca="false">_xlfn.iferror(BF30/BF90,0)</f>
        <v>#NAME?</v>
      </c>
      <c r="BG150" s="80" t="e">
        <f aca="false">_xlfn.iferror(BG30/BG90,0)</f>
        <v>#NAME?</v>
      </c>
      <c r="BH150" s="80" t="e">
        <f aca="false">_xlfn.iferror(BH30/BH90,0)</f>
        <v>#NAME?</v>
      </c>
      <c r="BI150" s="80" t="e">
        <f aca="false">_xlfn.iferror(BI30/BI90,0)</f>
        <v>#NAME?</v>
      </c>
      <c r="BJ150" s="80" t="e">
        <f aca="false">_xlfn.iferror(BJ30/BJ90,0)</f>
        <v>#NAME?</v>
      </c>
      <c r="BK150" s="80" t="e">
        <f aca="false">_xlfn.iferror(BK30/BK90,0)</f>
        <v>#NAME?</v>
      </c>
      <c r="BL150" s="80" t="e">
        <f aca="false">_xlfn.iferror(BL30/BL90,0)</f>
        <v>#NAME?</v>
      </c>
      <c r="BM150" s="80" t="e">
        <f aca="false">_xlfn.iferror(BM30/BM90,0)</f>
        <v>#NAME?</v>
      </c>
      <c r="BN150" s="80" t="e">
        <f aca="false">_xlfn.iferror(BN30/BN90,0)</f>
        <v>#NAME?</v>
      </c>
      <c r="BO150" s="80" t="e">
        <f aca="false">_xlfn.iferror(BO30/BO90,0)</f>
        <v>#NAME?</v>
      </c>
      <c r="BP150" s="80" t="e">
        <f aca="false">_xlfn.iferror(BP30/BP90,0)</f>
        <v>#NAME?</v>
      </c>
      <c r="BQ150" s="80" t="e">
        <f aca="false">_xlfn.iferror(BQ30/BQ90,0)</f>
        <v>#NAME?</v>
      </c>
      <c r="BR150" s="80" t="e">
        <f aca="false">_xlfn.iferror(BR30/BR90,0)</f>
        <v>#NAME?</v>
      </c>
      <c r="BS150" s="80" t="e">
        <f aca="false">_xlfn.iferror(BS30/BS90,0)</f>
        <v>#NAME?</v>
      </c>
      <c r="BT150" s="80" t="e">
        <f aca="false">_xlfn.iferror(BT30/BT90,0)</f>
        <v>#NAME?</v>
      </c>
      <c r="BU150" s="80" t="e">
        <f aca="false">_xlfn.iferror(BU30/BU90,0)</f>
        <v>#NAME?</v>
      </c>
      <c r="BV150" s="80" t="e">
        <f aca="false">_xlfn.iferror(BV30/BV90,0)</f>
        <v>#NAME?</v>
      </c>
      <c r="BW150" s="80" t="e">
        <f aca="false">_xlfn.iferror(BW30/BW90,0)</f>
        <v>#NAME?</v>
      </c>
      <c r="BX150" s="80" t="e">
        <f aca="false">_xlfn.iferror(BX30/BX90,0)</f>
        <v>#NAME?</v>
      </c>
      <c r="BY150" s="80" t="e">
        <f aca="false">_xlfn.iferror(BY30/BY90,0)</f>
        <v>#NAME?</v>
      </c>
      <c r="BZ150" s="80" t="e">
        <f aca="false">_xlfn.iferror(BZ30/BZ90,0)</f>
        <v>#NAME?</v>
      </c>
      <c r="CA150" s="80" t="e">
        <f aca="false">_xlfn.iferror(CA30/CA90,0)</f>
        <v>#NAME?</v>
      </c>
      <c r="CB150" s="80" t="e">
        <f aca="false">_xlfn.iferror(CB30/CB90,0)</f>
        <v>#NAME?</v>
      </c>
      <c r="CC150" s="80" t="e">
        <f aca="false">_xlfn.iferror(CC30/CC90,0)</f>
        <v>#NAME?</v>
      </c>
      <c r="CD150" s="80" t="e">
        <f aca="false">_xlfn.iferror(CD30/CD90,0)</f>
        <v>#NAME?</v>
      </c>
      <c r="CE150" s="80" t="e">
        <f aca="false">_xlfn.iferror(CE30/CE90,0)</f>
        <v>#NAME?</v>
      </c>
      <c r="CF150" s="80" t="e">
        <f aca="false">_xlfn.iferror(CF30/CF90,0)</f>
        <v>#NAME?</v>
      </c>
      <c r="CG150" s="80" t="e">
        <f aca="false">_xlfn.iferror(CG30/CG90,0)</f>
        <v>#NAME?</v>
      </c>
      <c r="CH150" s="80" t="e">
        <f aca="false">_xlfn.iferror(CH30/CH90,0)</f>
        <v>#NAME?</v>
      </c>
      <c r="CI150" s="80" t="e">
        <f aca="false">_xlfn.iferror(CI30/CI90,0)</f>
        <v>#NAME?</v>
      </c>
      <c r="CJ150" s="80" t="e">
        <f aca="false">_xlfn.iferror(CJ30/CJ90,0)</f>
        <v>#NAME?</v>
      </c>
      <c r="CK150" s="80" t="e">
        <f aca="false">_xlfn.iferror(CK30/CK90,0)</f>
        <v>#NAME?</v>
      </c>
      <c r="CL150" s="80" t="e">
        <f aca="false">_xlfn.iferror(CL30/CL90,0)</f>
        <v>#NAME?</v>
      </c>
      <c r="CM150" s="80" t="e">
        <f aca="false">_xlfn.iferror(CM30/CM90,0)</f>
        <v>#NAME?</v>
      </c>
      <c r="CN150" s="80" t="e">
        <f aca="false">_xlfn.iferror(CN30/CN90,0)</f>
        <v>#NAME?</v>
      </c>
      <c r="CO150" s="80" t="e">
        <f aca="false">_xlfn.iferror(CO30/CO90,0)</f>
        <v>#NAME?</v>
      </c>
      <c r="CP150" s="80" t="e">
        <f aca="false">_xlfn.iferror(CP30/CP90,0)</f>
        <v>#NAME?</v>
      </c>
      <c r="CQ150" s="80" t="e">
        <f aca="false">_xlfn.iferror(CQ30/CQ90,0)</f>
        <v>#NAME?</v>
      </c>
      <c r="CR150" s="80" t="e">
        <f aca="false">_xlfn.iferror(CR30/CR90,0)</f>
        <v>#NAME?</v>
      </c>
      <c r="CS150" s="80" t="e">
        <f aca="false">_xlfn.iferror(CS30/CS90,0)</f>
        <v>#NAME?</v>
      </c>
      <c r="CT150" s="80" t="e">
        <f aca="false">_xlfn.iferror(CT30/CT90,0)</f>
        <v>#NAME?</v>
      </c>
    </row>
    <row r="151" customFormat="false" ht="15" hidden="false" customHeight="true" outlineLevel="1" collapsed="false">
      <c r="A151" s="43" t="s">
        <v>43</v>
      </c>
      <c r="B151" s="43" t="s">
        <v>44</v>
      </c>
      <c r="C151" s="44" t="e">
        <f aca="false">_xlfn.iferror(C31/C91,0)</f>
        <v>#NAME?</v>
      </c>
      <c r="D151" s="44" t="e">
        <f aca="false">_xlfn.iferror(D31/D91,0)</f>
        <v>#NAME?</v>
      </c>
      <c r="E151" s="44" t="e">
        <f aca="false">_xlfn.iferror(E31/E91,0)</f>
        <v>#NAME?</v>
      </c>
      <c r="F151" s="44" t="e">
        <f aca="false">_xlfn.iferror(F31/F91,0)</f>
        <v>#NAME?</v>
      </c>
      <c r="G151" s="44" t="e">
        <f aca="false">_xlfn.iferror(G31/G91,0)</f>
        <v>#NAME?</v>
      </c>
      <c r="H151" s="44" t="e">
        <f aca="false">_xlfn.iferror(H31/H91,0)</f>
        <v>#NAME?</v>
      </c>
      <c r="I151" s="44" t="e">
        <f aca="false">_xlfn.iferror(I31/I91,0)</f>
        <v>#NAME?</v>
      </c>
      <c r="J151" s="44" t="e">
        <f aca="false">_xlfn.iferror(J31/J91,0)</f>
        <v>#NAME?</v>
      </c>
      <c r="K151" s="44" t="e">
        <f aca="false">_xlfn.iferror(K31/K91,0)</f>
        <v>#NAME?</v>
      </c>
      <c r="L151" s="44" t="e">
        <f aca="false">_xlfn.iferror(L31/L91,0)</f>
        <v>#NAME?</v>
      </c>
      <c r="M151" s="44" t="e">
        <f aca="false">_xlfn.iferror(M31/M91,0)</f>
        <v>#NAME?</v>
      </c>
      <c r="N151" s="44" t="e">
        <f aca="false">_xlfn.iferror(N31/N91,0)</f>
        <v>#NAME?</v>
      </c>
      <c r="O151" s="44" t="e">
        <f aca="false">_xlfn.iferror(O31/O91,0)</f>
        <v>#NAME?</v>
      </c>
      <c r="P151" s="44" t="e">
        <f aca="false">_xlfn.iferror(P31/P91,0)</f>
        <v>#NAME?</v>
      </c>
      <c r="Q151" s="44" t="e">
        <f aca="false">_xlfn.iferror(Q31/Q91,0)</f>
        <v>#NAME?</v>
      </c>
      <c r="R151" s="44" t="e">
        <f aca="false">_xlfn.iferror(R31/R91,0)</f>
        <v>#NAME?</v>
      </c>
      <c r="S151" s="44" t="e">
        <f aca="false">_xlfn.iferror(S31/S91,0)</f>
        <v>#NAME?</v>
      </c>
      <c r="T151" s="44" t="e">
        <f aca="false">_xlfn.iferror(T31/T91,0)</f>
        <v>#NAME?</v>
      </c>
      <c r="U151" s="44" t="e">
        <f aca="false">_xlfn.iferror(U31/U91,0)</f>
        <v>#NAME?</v>
      </c>
      <c r="V151" s="44" t="e">
        <f aca="false">_xlfn.iferror(V31/V91,0)</f>
        <v>#NAME?</v>
      </c>
      <c r="W151" s="44" t="e">
        <f aca="false">_xlfn.iferror(W31/W91,0)</f>
        <v>#NAME?</v>
      </c>
      <c r="X151" s="44" t="e">
        <f aca="false">_xlfn.iferror(X31/X91,0)</f>
        <v>#NAME?</v>
      </c>
      <c r="Y151" s="44" t="e">
        <f aca="false">_xlfn.iferror(Y31/Y91,0)</f>
        <v>#NAME?</v>
      </c>
      <c r="Z151" s="44" t="e">
        <f aca="false">_xlfn.iferror(Z31/Z91,0)</f>
        <v>#NAME?</v>
      </c>
      <c r="AA151" s="44" t="e">
        <f aca="false">_xlfn.iferror(AA31/AA91,0)</f>
        <v>#NAME?</v>
      </c>
      <c r="AB151" s="44" t="e">
        <f aca="false">_xlfn.iferror(AB31/AB91,0)</f>
        <v>#NAME?</v>
      </c>
      <c r="AC151" s="44" t="e">
        <f aca="false">_xlfn.iferror(AC31/AC91,0)</f>
        <v>#NAME?</v>
      </c>
      <c r="AD151" s="44" t="e">
        <f aca="false">_xlfn.iferror(AD31/AD91,0)</f>
        <v>#NAME?</v>
      </c>
      <c r="AE151" s="44" t="e">
        <f aca="false">_xlfn.iferror(AE31/AE91,0)</f>
        <v>#NAME?</v>
      </c>
      <c r="AF151" s="44" t="e">
        <f aca="false">_xlfn.iferror(AF31/AF91,0)</f>
        <v>#NAME?</v>
      </c>
      <c r="AG151" s="44" t="e">
        <f aca="false">_xlfn.iferror(AG31/AG91,0)</f>
        <v>#NAME?</v>
      </c>
      <c r="AH151" s="44" t="e">
        <f aca="false">_xlfn.iferror(AH31/AH91,0)</f>
        <v>#NAME?</v>
      </c>
      <c r="AI151" s="44" t="e">
        <f aca="false">_xlfn.iferror(AI31/AI91,0)</f>
        <v>#NAME?</v>
      </c>
      <c r="AJ151" s="44" t="e">
        <f aca="false">_xlfn.iferror(AJ31/AJ91,0)</f>
        <v>#NAME?</v>
      </c>
      <c r="AK151" s="44" t="e">
        <f aca="false">_xlfn.iferror(AK31/AK91,0)</f>
        <v>#NAME?</v>
      </c>
      <c r="AL151" s="44" t="e">
        <f aca="false">_xlfn.iferror(AL31/AL91,0)</f>
        <v>#NAME?</v>
      </c>
      <c r="AM151" s="44" t="e">
        <f aca="false">_xlfn.iferror(AM31/AM91,0)</f>
        <v>#NAME?</v>
      </c>
      <c r="AN151" s="44" t="e">
        <f aca="false">_xlfn.iferror(AN31/AN91,0)</f>
        <v>#NAME?</v>
      </c>
      <c r="AO151" s="44" t="e">
        <f aca="false">_xlfn.iferror(AO31/AO91,0)</f>
        <v>#NAME?</v>
      </c>
      <c r="AP151" s="44" t="e">
        <f aca="false">_xlfn.iferror(AP31/AP91,0)</f>
        <v>#NAME?</v>
      </c>
      <c r="AQ151" s="44" t="e">
        <f aca="false">_xlfn.iferror(AQ31/AQ91,0)</f>
        <v>#NAME?</v>
      </c>
      <c r="AR151" s="44" t="e">
        <f aca="false">_xlfn.iferror(AR31/AR91,0)</f>
        <v>#NAME?</v>
      </c>
      <c r="AS151" s="44" t="e">
        <f aca="false">_xlfn.iferror(AS31/AS91,0)</f>
        <v>#NAME?</v>
      </c>
      <c r="AT151" s="44" t="e">
        <f aca="false">_xlfn.iferror(AT31/AT91,0)</f>
        <v>#NAME?</v>
      </c>
      <c r="AU151" s="44" t="e">
        <f aca="false">_xlfn.iferror(AU31/AU91,0)</f>
        <v>#NAME?</v>
      </c>
      <c r="AV151" s="44" t="e">
        <f aca="false">_xlfn.iferror(AV31/AV91,0)</f>
        <v>#NAME?</v>
      </c>
      <c r="AW151" s="44" t="e">
        <f aca="false">_xlfn.iferror(AW31/AW91,0)</f>
        <v>#NAME?</v>
      </c>
      <c r="AX151" s="44" t="e">
        <f aca="false">_xlfn.iferror(AX31/AX91,0)</f>
        <v>#NAME?</v>
      </c>
      <c r="AY151" s="44" t="e">
        <f aca="false">_xlfn.iferror(AY31/AY91,0)</f>
        <v>#NAME?</v>
      </c>
      <c r="AZ151" s="44" t="e">
        <f aca="false">_xlfn.iferror(AZ31/AZ91,0)</f>
        <v>#NAME?</v>
      </c>
      <c r="BA151" s="44" t="e">
        <f aca="false">_xlfn.iferror(BA31/BA91,0)</f>
        <v>#NAME?</v>
      </c>
      <c r="BB151" s="44" t="e">
        <f aca="false">_xlfn.iferror(BB31/BB91,0)</f>
        <v>#NAME?</v>
      </c>
      <c r="BC151" s="44" t="e">
        <f aca="false">_xlfn.iferror(BC31/BC91,0)</f>
        <v>#NAME?</v>
      </c>
      <c r="BD151" s="44" t="e">
        <f aca="false">_xlfn.iferror(BD31/BD91,0)</f>
        <v>#NAME?</v>
      </c>
      <c r="BE151" s="44" t="e">
        <f aca="false">_xlfn.iferror(BE31/BE91,0)</f>
        <v>#NAME?</v>
      </c>
      <c r="BF151" s="44" t="e">
        <f aca="false">_xlfn.iferror(BF31/BF91,0)</f>
        <v>#NAME?</v>
      </c>
      <c r="BG151" s="44" t="e">
        <f aca="false">_xlfn.iferror(BG31/BG91,0)</f>
        <v>#NAME?</v>
      </c>
      <c r="BH151" s="44" t="e">
        <f aca="false">_xlfn.iferror(BH31/BH91,0)</f>
        <v>#NAME?</v>
      </c>
      <c r="BI151" s="44" t="e">
        <f aca="false">_xlfn.iferror(BI31/BI91,0)</f>
        <v>#NAME?</v>
      </c>
      <c r="BJ151" s="44" t="e">
        <f aca="false">_xlfn.iferror(BJ31/BJ91,0)</f>
        <v>#NAME?</v>
      </c>
      <c r="BK151" s="44" t="e">
        <f aca="false">_xlfn.iferror(BK31/BK91,0)</f>
        <v>#NAME?</v>
      </c>
      <c r="BL151" s="44" t="e">
        <f aca="false">_xlfn.iferror(BL31/BL91,0)</f>
        <v>#NAME?</v>
      </c>
      <c r="BM151" s="44" t="e">
        <f aca="false">_xlfn.iferror(BM31/BM91,0)</f>
        <v>#NAME?</v>
      </c>
      <c r="BN151" s="44" t="e">
        <f aca="false">_xlfn.iferror(BN31/BN91,0)</f>
        <v>#NAME?</v>
      </c>
      <c r="BO151" s="44" t="e">
        <f aca="false">_xlfn.iferror(BO31/BO91,0)</f>
        <v>#NAME?</v>
      </c>
      <c r="BP151" s="44" t="e">
        <f aca="false">_xlfn.iferror(BP31/BP91,0)</f>
        <v>#NAME?</v>
      </c>
      <c r="BQ151" s="44" t="e">
        <f aca="false">_xlfn.iferror(BQ31/BQ91,0)</f>
        <v>#NAME?</v>
      </c>
      <c r="BR151" s="44" t="e">
        <f aca="false">_xlfn.iferror(BR31/BR91,0)</f>
        <v>#NAME?</v>
      </c>
      <c r="BS151" s="44" t="e">
        <f aca="false">_xlfn.iferror(BS31/BS91,0)</f>
        <v>#NAME?</v>
      </c>
      <c r="BT151" s="44" t="e">
        <f aca="false">_xlfn.iferror(BT31/BT91,0)</f>
        <v>#NAME?</v>
      </c>
      <c r="BU151" s="44" t="e">
        <f aca="false">_xlfn.iferror(BU31/BU91,0)</f>
        <v>#NAME?</v>
      </c>
      <c r="BV151" s="44" t="e">
        <f aca="false">_xlfn.iferror(BV31/BV91,0)</f>
        <v>#NAME?</v>
      </c>
      <c r="BW151" s="44" t="e">
        <f aca="false">_xlfn.iferror(BW31/BW91,0)</f>
        <v>#NAME?</v>
      </c>
      <c r="BX151" s="44" t="e">
        <f aca="false">_xlfn.iferror(BX31/BX91,0)</f>
        <v>#NAME?</v>
      </c>
      <c r="BY151" s="44" t="e">
        <f aca="false">_xlfn.iferror(BY31/BY91,0)</f>
        <v>#NAME?</v>
      </c>
      <c r="BZ151" s="44" t="e">
        <f aca="false">_xlfn.iferror(BZ31/BZ91,0)</f>
        <v>#NAME?</v>
      </c>
      <c r="CA151" s="44" t="e">
        <f aca="false">_xlfn.iferror(CA31/CA91,0)</f>
        <v>#NAME?</v>
      </c>
      <c r="CB151" s="44" t="e">
        <f aca="false">_xlfn.iferror(CB31/CB91,0)</f>
        <v>#NAME?</v>
      </c>
      <c r="CC151" s="44" t="e">
        <f aca="false">_xlfn.iferror(CC31/CC91,0)</f>
        <v>#NAME?</v>
      </c>
      <c r="CD151" s="44" t="e">
        <f aca="false">_xlfn.iferror(CD31/CD91,0)</f>
        <v>#NAME?</v>
      </c>
      <c r="CE151" s="44" t="e">
        <f aca="false">_xlfn.iferror(CE31/CE91,0)</f>
        <v>#NAME?</v>
      </c>
      <c r="CF151" s="44" t="e">
        <f aca="false">_xlfn.iferror(CF31/CF91,0)</f>
        <v>#NAME?</v>
      </c>
      <c r="CG151" s="44" t="e">
        <f aca="false">_xlfn.iferror(CG31/CG91,0)</f>
        <v>#NAME?</v>
      </c>
      <c r="CH151" s="44" t="e">
        <f aca="false">_xlfn.iferror(CH31/CH91,0)</f>
        <v>#NAME?</v>
      </c>
      <c r="CI151" s="44" t="e">
        <f aca="false">_xlfn.iferror(CI31/CI91,0)</f>
        <v>#NAME?</v>
      </c>
      <c r="CJ151" s="44" t="e">
        <f aca="false">_xlfn.iferror(CJ31/CJ91,0)</f>
        <v>#NAME?</v>
      </c>
      <c r="CK151" s="44" t="e">
        <f aca="false">_xlfn.iferror(CK31/CK91,0)</f>
        <v>#NAME?</v>
      </c>
      <c r="CL151" s="44" t="e">
        <f aca="false">_xlfn.iferror(CL31/CL91,0)</f>
        <v>#NAME?</v>
      </c>
      <c r="CM151" s="44" t="e">
        <f aca="false">_xlfn.iferror(CM31/CM91,0)</f>
        <v>#NAME?</v>
      </c>
      <c r="CN151" s="44" t="e">
        <f aca="false">_xlfn.iferror(CN31/CN91,0)</f>
        <v>#NAME?</v>
      </c>
      <c r="CO151" s="44" t="e">
        <f aca="false">_xlfn.iferror(CO31/CO91,0)</f>
        <v>#NAME?</v>
      </c>
      <c r="CP151" s="44" t="e">
        <f aca="false">_xlfn.iferror(CP31/CP91,0)</f>
        <v>#NAME?</v>
      </c>
      <c r="CQ151" s="44" t="e">
        <f aca="false">_xlfn.iferror(CQ31/CQ91,0)</f>
        <v>#NAME?</v>
      </c>
      <c r="CR151" s="44" t="e">
        <f aca="false">_xlfn.iferror(CR31/CR91,0)</f>
        <v>#NAME?</v>
      </c>
      <c r="CS151" s="44" t="e">
        <f aca="false">_xlfn.iferror(CS31/CS91,0)</f>
        <v>#NAME?</v>
      </c>
      <c r="CT151" s="44" t="e">
        <f aca="false">_xlfn.iferror(CT31/CT91,0)</f>
        <v>#NAME?</v>
      </c>
    </row>
    <row r="152" customFormat="false" ht="15" hidden="false" customHeight="true" outlineLevel="1" collapsed="false">
      <c r="A152" s="43" t="s">
        <v>45</v>
      </c>
      <c r="B152" s="43" t="s">
        <v>46</v>
      </c>
      <c r="C152" s="44" t="e">
        <f aca="false">-_xlfn.iferror(C32/C92,0)</f>
        <v>#NAME?</v>
      </c>
      <c r="D152" s="44" t="e">
        <f aca="false">-_xlfn.iferror(D32/D92,0)</f>
        <v>#NAME?</v>
      </c>
      <c r="E152" s="44" t="e">
        <f aca="false">-_xlfn.iferror(E32/E92,0)</f>
        <v>#NAME?</v>
      </c>
      <c r="F152" s="44" t="e">
        <f aca="false">-_xlfn.iferror(F32/F92,0)</f>
        <v>#NAME?</v>
      </c>
      <c r="G152" s="44" t="e">
        <f aca="false">-_xlfn.iferror(G32/G92,0)</f>
        <v>#NAME?</v>
      </c>
      <c r="H152" s="44" t="e">
        <f aca="false">-_xlfn.iferror(H32/H92,0)</f>
        <v>#NAME?</v>
      </c>
      <c r="I152" s="44" t="e">
        <f aca="false">-_xlfn.iferror(I32/I92,0)</f>
        <v>#NAME?</v>
      </c>
      <c r="J152" s="44" t="e">
        <f aca="false">-_xlfn.iferror(J32/J92,0)</f>
        <v>#NAME?</v>
      </c>
      <c r="K152" s="44" t="e">
        <f aca="false">-_xlfn.iferror(K32/K92,0)</f>
        <v>#NAME?</v>
      </c>
      <c r="L152" s="44" t="e">
        <f aca="false">-_xlfn.iferror(L32/L92,0)</f>
        <v>#NAME?</v>
      </c>
      <c r="M152" s="44" t="e">
        <f aca="false">-_xlfn.iferror(M32/M92,0)</f>
        <v>#NAME?</v>
      </c>
      <c r="N152" s="44" t="e">
        <f aca="false">-_xlfn.iferror(N32/N92,0)</f>
        <v>#NAME?</v>
      </c>
      <c r="O152" s="44" t="e">
        <f aca="false">-_xlfn.iferror(O32/O92,0)</f>
        <v>#NAME?</v>
      </c>
      <c r="P152" s="44" t="e">
        <f aca="false">-_xlfn.iferror(P32/P92,0)</f>
        <v>#NAME?</v>
      </c>
      <c r="Q152" s="44" t="e">
        <f aca="false">-_xlfn.iferror(Q32/Q92,0)</f>
        <v>#NAME?</v>
      </c>
      <c r="R152" s="44" t="e">
        <f aca="false">-_xlfn.iferror(R32/R92,0)</f>
        <v>#NAME?</v>
      </c>
      <c r="S152" s="44" t="e">
        <f aca="false">-_xlfn.iferror(S32/S92,0)</f>
        <v>#NAME?</v>
      </c>
      <c r="T152" s="44" t="e">
        <f aca="false">-_xlfn.iferror(T32/T92,0)</f>
        <v>#NAME?</v>
      </c>
      <c r="U152" s="44" t="e">
        <f aca="false">-_xlfn.iferror(U32/U92,0)</f>
        <v>#NAME?</v>
      </c>
      <c r="V152" s="44" t="e">
        <f aca="false">-_xlfn.iferror(V32/V92,0)</f>
        <v>#NAME?</v>
      </c>
      <c r="W152" s="44" t="e">
        <f aca="false">-_xlfn.iferror(W32/W92,0)</f>
        <v>#NAME?</v>
      </c>
      <c r="X152" s="44" t="e">
        <f aca="false">-_xlfn.iferror(X32/X92,0)</f>
        <v>#NAME?</v>
      </c>
      <c r="Y152" s="44" t="e">
        <f aca="false">-_xlfn.iferror(Y32/Y92,0)</f>
        <v>#NAME?</v>
      </c>
      <c r="Z152" s="44" t="e">
        <f aca="false">-_xlfn.iferror(Z32/Z92,0)</f>
        <v>#NAME?</v>
      </c>
      <c r="AA152" s="44" t="e">
        <f aca="false">-_xlfn.iferror(AA32/AA92,0)</f>
        <v>#NAME?</v>
      </c>
      <c r="AB152" s="44" t="e">
        <f aca="false">-_xlfn.iferror(AB32/AB92,0)</f>
        <v>#NAME?</v>
      </c>
      <c r="AC152" s="44" t="e">
        <f aca="false">-_xlfn.iferror(AC32/AC92,0)</f>
        <v>#NAME?</v>
      </c>
      <c r="AD152" s="44" t="e">
        <f aca="false">-_xlfn.iferror(AD32/AD92,0)</f>
        <v>#NAME?</v>
      </c>
      <c r="AE152" s="44" t="e">
        <f aca="false">-_xlfn.iferror(AE32/AE92,0)</f>
        <v>#NAME?</v>
      </c>
      <c r="AF152" s="44" t="e">
        <f aca="false">-_xlfn.iferror(AF32/AF92,0)</f>
        <v>#NAME?</v>
      </c>
      <c r="AG152" s="44" t="e">
        <f aca="false">-_xlfn.iferror(AG32/AG92,0)</f>
        <v>#NAME?</v>
      </c>
      <c r="AH152" s="44" t="e">
        <f aca="false">-_xlfn.iferror(AH32/AH92,0)</f>
        <v>#NAME?</v>
      </c>
      <c r="AI152" s="44" t="e">
        <f aca="false">-_xlfn.iferror(AI32/AI92,0)</f>
        <v>#NAME?</v>
      </c>
      <c r="AJ152" s="44" t="e">
        <f aca="false">-_xlfn.iferror(AJ32/AJ92,0)</f>
        <v>#NAME?</v>
      </c>
      <c r="AK152" s="44" t="e">
        <f aca="false">-_xlfn.iferror(AK32/AK92,0)</f>
        <v>#NAME?</v>
      </c>
      <c r="AL152" s="44" t="e">
        <f aca="false">-_xlfn.iferror(AL32/AL92,0)</f>
        <v>#NAME?</v>
      </c>
      <c r="AM152" s="44" t="e">
        <f aca="false">-_xlfn.iferror(AM32/AM92,0)</f>
        <v>#NAME?</v>
      </c>
      <c r="AN152" s="44" t="e">
        <f aca="false">-_xlfn.iferror(AN32/AN92,0)</f>
        <v>#NAME?</v>
      </c>
      <c r="AO152" s="44" t="e">
        <f aca="false">-_xlfn.iferror(AO32/AO92,0)</f>
        <v>#NAME?</v>
      </c>
      <c r="AP152" s="44" t="e">
        <f aca="false">-_xlfn.iferror(AP32/AP92,0)</f>
        <v>#NAME?</v>
      </c>
      <c r="AQ152" s="44" t="e">
        <f aca="false">-_xlfn.iferror(AQ32/AQ92,0)</f>
        <v>#NAME?</v>
      </c>
      <c r="AR152" s="44" t="e">
        <f aca="false">-_xlfn.iferror(AR32/AR92,0)</f>
        <v>#NAME?</v>
      </c>
      <c r="AS152" s="44" t="e">
        <f aca="false">-_xlfn.iferror(AS32/AS92,0)</f>
        <v>#NAME?</v>
      </c>
      <c r="AT152" s="44" t="e">
        <f aca="false">-_xlfn.iferror(AT32/AT92,0)</f>
        <v>#NAME?</v>
      </c>
      <c r="AU152" s="44" t="e">
        <f aca="false">-_xlfn.iferror(AU32/AU92,0)</f>
        <v>#NAME?</v>
      </c>
      <c r="AV152" s="44" t="e">
        <f aca="false">-_xlfn.iferror(AV32/AV92,0)</f>
        <v>#NAME?</v>
      </c>
      <c r="AW152" s="44" t="e">
        <f aca="false">-_xlfn.iferror(AW32/AW92,0)</f>
        <v>#NAME?</v>
      </c>
      <c r="AX152" s="44" t="e">
        <f aca="false">-_xlfn.iferror(AX32/AX92,0)</f>
        <v>#NAME?</v>
      </c>
      <c r="AY152" s="44" t="e">
        <f aca="false">-_xlfn.iferror(AY32/AY92,0)</f>
        <v>#NAME?</v>
      </c>
      <c r="AZ152" s="44" t="e">
        <f aca="false">-_xlfn.iferror(AZ32/AZ92,0)</f>
        <v>#NAME?</v>
      </c>
      <c r="BA152" s="44" t="e">
        <f aca="false">-_xlfn.iferror(BA32/BA92,0)</f>
        <v>#NAME?</v>
      </c>
      <c r="BB152" s="44" t="e">
        <f aca="false">-_xlfn.iferror(BB32/BB92,0)</f>
        <v>#NAME?</v>
      </c>
      <c r="BC152" s="44" t="e">
        <f aca="false">-_xlfn.iferror(BC32/BC92,0)</f>
        <v>#NAME?</v>
      </c>
      <c r="BD152" s="44" t="e">
        <f aca="false">-_xlfn.iferror(BD32/BD92,0)</f>
        <v>#NAME?</v>
      </c>
      <c r="BE152" s="44" t="e">
        <f aca="false">-_xlfn.iferror(BE32/BE92,0)</f>
        <v>#NAME?</v>
      </c>
      <c r="BF152" s="44" t="e">
        <f aca="false">-_xlfn.iferror(BF32/BF92,0)</f>
        <v>#NAME?</v>
      </c>
      <c r="BG152" s="44" t="e">
        <f aca="false">-_xlfn.iferror(BG32/BG92,0)</f>
        <v>#NAME?</v>
      </c>
      <c r="BH152" s="44" t="e">
        <f aca="false">-_xlfn.iferror(BH32/BH92,0)</f>
        <v>#NAME?</v>
      </c>
      <c r="BI152" s="44" t="e">
        <f aca="false">-_xlfn.iferror(BI32/BI92,0)</f>
        <v>#NAME?</v>
      </c>
      <c r="BJ152" s="44" t="e">
        <f aca="false">-_xlfn.iferror(BJ32/BJ92,0)</f>
        <v>#NAME?</v>
      </c>
      <c r="BK152" s="44" t="e">
        <f aca="false">-_xlfn.iferror(BK32/BK92,0)</f>
        <v>#NAME?</v>
      </c>
      <c r="BL152" s="44" t="e">
        <f aca="false">-_xlfn.iferror(BL32/BL92,0)</f>
        <v>#NAME?</v>
      </c>
      <c r="BM152" s="44" t="e">
        <f aca="false">-_xlfn.iferror(BM32/BM92,0)</f>
        <v>#NAME?</v>
      </c>
      <c r="BN152" s="44" t="e">
        <f aca="false">-_xlfn.iferror(BN32/BN92,0)</f>
        <v>#NAME?</v>
      </c>
      <c r="BO152" s="44" t="e">
        <f aca="false">-_xlfn.iferror(BO32/BO92,0)</f>
        <v>#NAME?</v>
      </c>
      <c r="BP152" s="44" t="e">
        <f aca="false">-_xlfn.iferror(BP32/BP92,0)</f>
        <v>#NAME?</v>
      </c>
      <c r="BQ152" s="44" t="e">
        <f aca="false">-_xlfn.iferror(BQ32/BQ92,0)</f>
        <v>#NAME?</v>
      </c>
      <c r="BR152" s="44" t="e">
        <f aca="false">-_xlfn.iferror(BR32/BR92,0)</f>
        <v>#NAME?</v>
      </c>
      <c r="BS152" s="44" t="e">
        <f aca="false">-_xlfn.iferror(BS32/BS92,0)</f>
        <v>#NAME?</v>
      </c>
      <c r="BT152" s="44" t="e">
        <f aca="false">-_xlfn.iferror(BT32/BT92,0)</f>
        <v>#NAME?</v>
      </c>
      <c r="BU152" s="44" t="e">
        <f aca="false">-_xlfn.iferror(BU32/BU92,0)</f>
        <v>#NAME?</v>
      </c>
      <c r="BV152" s="44" t="e">
        <f aca="false">-_xlfn.iferror(BV32/BV92,0)</f>
        <v>#NAME?</v>
      </c>
      <c r="BW152" s="44" t="e">
        <f aca="false">-_xlfn.iferror(BW32/BW92,0)</f>
        <v>#NAME?</v>
      </c>
      <c r="BX152" s="44" t="e">
        <f aca="false">-_xlfn.iferror(BX32/BX92,0)</f>
        <v>#NAME?</v>
      </c>
      <c r="BY152" s="44" t="e">
        <f aca="false">-_xlfn.iferror(BY32/BY92,0)</f>
        <v>#NAME?</v>
      </c>
      <c r="BZ152" s="44" t="e">
        <f aca="false">-_xlfn.iferror(BZ32/BZ92,0)</f>
        <v>#NAME?</v>
      </c>
      <c r="CA152" s="44" t="e">
        <f aca="false">-_xlfn.iferror(CA32/CA92,0)</f>
        <v>#NAME?</v>
      </c>
      <c r="CB152" s="44" t="e">
        <f aca="false">-_xlfn.iferror(CB32/CB92,0)</f>
        <v>#NAME?</v>
      </c>
      <c r="CC152" s="44" t="e">
        <f aca="false">-_xlfn.iferror(CC32/CC92,0)</f>
        <v>#NAME?</v>
      </c>
      <c r="CD152" s="44" t="e">
        <f aca="false">-_xlfn.iferror(CD32/CD92,0)</f>
        <v>#NAME?</v>
      </c>
      <c r="CE152" s="44" t="e">
        <f aca="false">-_xlfn.iferror(CE32/CE92,0)</f>
        <v>#NAME?</v>
      </c>
      <c r="CF152" s="44" t="e">
        <f aca="false">-_xlfn.iferror(CF32/CF92,0)</f>
        <v>#NAME?</v>
      </c>
      <c r="CG152" s="44" t="e">
        <f aca="false">-_xlfn.iferror(CG32/CG92,0)</f>
        <v>#NAME?</v>
      </c>
      <c r="CH152" s="44" t="e">
        <f aca="false">-_xlfn.iferror(CH32/CH92,0)</f>
        <v>#NAME?</v>
      </c>
      <c r="CI152" s="44" t="e">
        <f aca="false">-_xlfn.iferror(CI32/CI92,0)</f>
        <v>#NAME?</v>
      </c>
      <c r="CJ152" s="44" t="e">
        <f aca="false">-_xlfn.iferror(CJ32/CJ92,0)</f>
        <v>#NAME?</v>
      </c>
      <c r="CK152" s="44" t="e">
        <f aca="false">-_xlfn.iferror(CK32/CK92,0)</f>
        <v>#NAME?</v>
      </c>
      <c r="CL152" s="44" t="e">
        <f aca="false">-_xlfn.iferror(CL32/CL92,0)</f>
        <v>#NAME?</v>
      </c>
      <c r="CM152" s="44" t="e">
        <f aca="false">-_xlfn.iferror(CM32/CM92,0)</f>
        <v>#NAME?</v>
      </c>
      <c r="CN152" s="44" t="e">
        <f aca="false">-_xlfn.iferror(CN32/CN92,0)</f>
        <v>#NAME?</v>
      </c>
      <c r="CO152" s="44" t="e">
        <f aca="false">-_xlfn.iferror(CO32/CO92,0)</f>
        <v>#NAME?</v>
      </c>
      <c r="CP152" s="44" t="e">
        <f aca="false">-_xlfn.iferror(CP32/CP92,0)</f>
        <v>#NAME?</v>
      </c>
      <c r="CQ152" s="44" t="e">
        <f aca="false">-_xlfn.iferror(CQ32/CQ92,0)</f>
        <v>#NAME?</v>
      </c>
      <c r="CR152" s="44" t="e">
        <f aca="false">-_xlfn.iferror(CR32/CR92,0)</f>
        <v>#NAME?</v>
      </c>
      <c r="CS152" s="44" t="e">
        <f aca="false">-_xlfn.iferror(CS32/CS92,0)</f>
        <v>#NAME?</v>
      </c>
      <c r="CT152" s="44" t="e">
        <f aca="false">-_xlfn.iferror(CT32/CT92,0)</f>
        <v>#NAME?</v>
      </c>
    </row>
    <row r="153" customFormat="false" ht="15" hidden="false" customHeight="true" outlineLevel="0" collapsed="false">
      <c r="A153" s="45" t="str">
        <f aca="false">"( = ) Tkt Médio "&amp;B145</f>
        <v>( = ) Tkt Médio BRL</v>
      </c>
      <c r="B153" s="45" t="s">
        <v>31</v>
      </c>
      <c r="C153" s="46" t="e">
        <f aca="false">_xlfn.iferror(C33/C93,0)</f>
        <v>#NAME?</v>
      </c>
      <c r="D153" s="46" t="e">
        <f aca="false">_xlfn.iferror(D33/D93,0)</f>
        <v>#NAME?</v>
      </c>
      <c r="E153" s="46" t="e">
        <f aca="false">_xlfn.iferror(E33/E93,0)</f>
        <v>#NAME?</v>
      </c>
      <c r="F153" s="46" t="e">
        <f aca="false">_xlfn.iferror(F33/F93,0)</f>
        <v>#NAME?</v>
      </c>
      <c r="G153" s="46" t="e">
        <f aca="false">_xlfn.iferror(G33/G93,0)</f>
        <v>#NAME?</v>
      </c>
      <c r="H153" s="46" t="e">
        <f aca="false">_xlfn.iferror(H33/H93,0)</f>
        <v>#NAME?</v>
      </c>
      <c r="I153" s="46" t="e">
        <f aca="false">_xlfn.iferror(I33/I93,0)</f>
        <v>#NAME?</v>
      </c>
      <c r="J153" s="46" t="e">
        <f aca="false">_xlfn.iferror(J33/J93,0)</f>
        <v>#NAME?</v>
      </c>
      <c r="K153" s="46" t="e">
        <f aca="false">_xlfn.iferror(K33/K93,0)</f>
        <v>#NAME?</v>
      </c>
      <c r="L153" s="46" t="e">
        <f aca="false">_xlfn.iferror(L33/L93,0)</f>
        <v>#NAME?</v>
      </c>
      <c r="M153" s="46" t="e">
        <f aca="false">_xlfn.iferror(M33/M93,0)</f>
        <v>#NAME?</v>
      </c>
      <c r="N153" s="46" t="e">
        <f aca="false">_xlfn.iferror(N33/N93,0)</f>
        <v>#NAME?</v>
      </c>
      <c r="O153" s="46" t="e">
        <f aca="false">_xlfn.iferror(O33/O93,0)</f>
        <v>#NAME?</v>
      </c>
      <c r="P153" s="46" t="e">
        <f aca="false">_xlfn.iferror(P33/P93,0)</f>
        <v>#NAME?</v>
      </c>
      <c r="Q153" s="46" t="e">
        <f aca="false">_xlfn.iferror(Q33/Q93,0)</f>
        <v>#NAME?</v>
      </c>
      <c r="R153" s="46" t="e">
        <f aca="false">_xlfn.iferror(R33/R93,0)</f>
        <v>#NAME?</v>
      </c>
      <c r="S153" s="46" t="e">
        <f aca="false">_xlfn.iferror(S33/S93,0)</f>
        <v>#NAME?</v>
      </c>
      <c r="T153" s="46" t="e">
        <f aca="false">_xlfn.iferror(T33/T93,0)</f>
        <v>#NAME?</v>
      </c>
      <c r="U153" s="46" t="e">
        <f aca="false">_xlfn.iferror(U33/U93,0)</f>
        <v>#NAME?</v>
      </c>
      <c r="V153" s="46" t="e">
        <f aca="false">_xlfn.iferror(V33/V93,0)</f>
        <v>#NAME?</v>
      </c>
      <c r="W153" s="46" t="e">
        <f aca="false">_xlfn.iferror(W33/W93,0)</f>
        <v>#NAME?</v>
      </c>
      <c r="X153" s="46" t="e">
        <f aca="false">_xlfn.iferror(X33/X93,0)</f>
        <v>#NAME?</v>
      </c>
      <c r="Y153" s="46" t="e">
        <f aca="false">_xlfn.iferror(Y33/Y93,0)</f>
        <v>#NAME?</v>
      </c>
      <c r="Z153" s="46" t="e">
        <f aca="false">_xlfn.iferror(Z33/Z93,0)</f>
        <v>#NAME?</v>
      </c>
      <c r="AA153" s="46" t="e">
        <f aca="false">_xlfn.iferror(AA33/AA93,0)</f>
        <v>#NAME?</v>
      </c>
      <c r="AB153" s="46" t="e">
        <f aca="false">_xlfn.iferror(AB33/AB93,0)</f>
        <v>#NAME?</v>
      </c>
      <c r="AC153" s="46" t="e">
        <f aca="false">_xlfn.iferror(AC33/AC93,0)</f>
        <v>#NAME?</v>
      </c>
      <c r="AD153" s="46" t="e">
        <f aca="false">_xlfn.iferror(AD33/AD93,0)</f>
        <v>#NAME?</v>
      </c>
      <c r="AE153" s="46" t="e">
        <f aca="false">_xlfn.iferror(AE33/AE93,0)</f>
        <v>#NAME?</v>
      </c>
      <c r="AF153" s="46" t="e">
        <f aca="false">_xlfn.iferror(AF33/AF93,0)</f>
        <v>#NAME?</v>
      </c>
      <c r="AG153" s="46" t="e">
        <f aca="false">_xlfn.iferror(AG33/AG93,0)</f>
        <v>#NAME?</v>
      </c>
      <c r="AH153" s="46" t="e">
        <f aca="false">_xlfn.iferror(AH33/AH93,0)</f>
        <v>#NAME?</v>
      </c>
      <c r="AI153" s="46" t="e">
        <f aca="false">_xlfn.iferror(AI33/AI93,0)</f>
        <v>#NAME?</v>
      </c>
      <c r="AJ153" s="46" t="e">
        <f aca="false">_xlfn.iferror(AJ33/AJ93,0)</f>
        <v>#NAME?</v>
      </c>
      <c r="AK153" s="46" t="e">
        <f aca="false">_xlfn.iferror(AK33/AK93,0)</f>
        <v>#NAME?</v>
      </c>
      <c r="AL153" s="46" t="e">
        <f aca="false">_xlfn.iferror(AL33/AL93,0)</f>
        <v>#NAME?</v>
      </c>
      <c r="AM153" s="46" t="e">
        <f aca="false">_xlfn.iferror(AM33/AM93,0)</f>
        <v>#NAME?</v>
      </c>
      <c r="AN153" s="46" t="e">
        <f aca="false">_xlfn.iferror(AN33/AN93,0)</f>
        <v>#NAME?</v>
      </c>
      <c r="AO153" s="46" t="e">
        <f aca="false">_xlfn.iferror(AO33/AO93,0)</f>
        <v>#NAME?</v>
      </c>
      <c r="AP153" s="46" t="e">
        <f aca="false">_xlfn.iferror(AP33/AP93,0)</f>
        <v>#NAME?</v>
      </c>
      <c r="AQ153" s="46" t="e">
        <f aca="false">_xlfn.iferror(AQ33/AQ93,0)</f>
        <v>#NAME?</v>
      </c>
      <c r="AR153" s="46" t="e">
        <f aca="false">_xlfn.iferror(AR33/AR93,0)</f>
        <v>#NAME?</v>
      </c>
      <c r="AS153" s="46" t="e">
        <f aca="false">_xlfn.iferror(AS33/AS93,0)</f>
        <v>#NAME?</v>
      </c>
      <c r="AT153" s="46" t="e">
        <f aca="false">_xlfn.iferror(AT33/AT93,0)</f>
        <v>#NAME?</v>
      </c>
      <c r="AU153" s="46" t="e">
        <f aca="false">_xlfn.iferror(AU33/AU93,0)</f>
        <v>#NAME?</v>
      </c>
      <c r="AV153" s="46" t="e">
        <f aca="false">_xlfn.iferror(AV33/AV93,0)</f>
        <v>#NAME?</v>
      </c>
      <c r="AW153" s="46" t="e">
        <f aca="false">_xlfn.iferror(AW33/AW93,0)</f>
        <v>#NAME?</v>
      </c>
      <c r="AX153" s="46" t="e">
        <f aca="false">_xlfn.iferror(AX33/AX93,0)</f>
        <v>#NAME?</v>
      </c>
      <c r="AY153" s="46" t="e">
        <f aca="false">_xlfn.iferror(AY33/AY93,0)</f>
        <v>#NAME?</v>
      </c>
      <c r="AZ153" s="46" t="e">
        <f aca="false">_xlfn.iferror(AZ33/AZ93,0)</f>
        <v>#NAME?</v>
      </c>
      <c r="BA153" s="46" t="e">
        <f aca="false">_xlfn.iferror(BA33/BA93,0)</f>
        <v>#NAME?</v>
      </c>
      <c r="BB153" s="46" t="e">
        <f aca="false">_xlfn.iferror(BB33/BB93,0)</f>
        <v>#NAME?</v>
      </c>
      <c r="BC153" s="46" t="e">
        <f aca="false">_xlfn.iferror(BC33/BC93,0)</f>
        <v>#NAME?</v>
      </c>
      <c r="BD153" s="46" t="e">
        <f aca="false">_xlfn.iferror(BD33/BD93,0)</f>
        <v>#NAME?</v>
      </c>
      <c r="BE153" s="46" t="e">
        <f aca="false">_xlfn.iferror(BE33/BE93,0)</f>
        <v>#NAME?</v>
      </c>
      <c r="BF153" s="46" t="e">
        <f aca="false">_xlfn.iferror(BF33/BF93,0)</f>
        <v>#NAME?</v>
      </c>
      <c r="BG153" s="46" t="e">
        <f aca="false">_xlfn.iferror(BG33/BG93,0)</f>
        <v>#NAME?</v>
      </c>
      <c r="BH153" s="46" t="e">
        <f aca="false">_xlfn.iferror(BH33/BH93,0)</f>
        <v>#NAME?</v>
      </c>
      <c r="BI153" s="46" t="e">
        <f aca="false">_xlfn.iferror(BI33/BI93,0)</f>
        <v>#NAME?</v>
      </c>
      <c r="BJ153" s="46" t="e">
        <f aca="false">_xlfn.iferror(BJ33/BJ93,0)</f>
        <v>#NAME?</v>
      </c>
      <c r="BK153" s="46" t="e">
        <f aca="false">_xlfn.iferror(BK33/BK93,0)</f>
        <v>#NAME?</v>
      </c>
      <c r="BL153" s="46" t="e">
        <f aca="false">_xlfn.iferror(BL33/BL93,0)</f>
        <v>#NAME?</v>
      </c>
      <c r="BM153" s="46" t="e">
        <f aca="false">_xlfn.iferror(BM33/BM93,0)</f>
        <v>#NAME?</v>
      </c>
      <c r="BN153" s="46" t="e">
        <f aca="false">_xlfn.iferror(BN33/BN93,0)</f>
        <v>#NAME?</v>
      </c>
      <c r="BO153" s="46" t="e">
        <f aca="false">_xlfn.iferror(BO33/BO93,0)</f>
        <v>#NAME?</v>
      </c>
      <c r="BP153" s="46" t="e">
        <f aca="false">_xlfn.iferror(BP33/BP93,0)</f>
        <v>#NAME?</v>
      </c>
      <c r="BQ153" s="46" t="e">
        <f aca="false">_xlfn.iferror(BQ33/BQ93,0)</f>
        <v>#NAME?</v>
      </c>
      <c r="BR153" s="46" t="e">
        <f aca="false">_xlfn.iferror(BR33/BR93,0)</f>
        <v>#NAME?</v>
      </c>
      <c r="BS153" s="46" t="e">
        <f aca="false">_xlfn.iferror(BS33/BS93,0)</f>
        <v>#NAME?</v>
      </c>
      <c r="BT153" s="46" t="e">
        <f aca="false">_xlfn.iferror(BT33/BT93,0)</f>
        <v>#NAME?</v>
      </c>
      <c r="BU153" s="46" t="e">
        <f aca="false">_xlfn.iferror(BU33/BU93,0)</f>
        <v>#NAME?</v>
      </c>
      <c r="BV153" s="46" t="e">
        <f aca="false">_xlfn.iferror(BV33/BV93,0)</f>
        <v>#NAME?</v>
      </c>
      <c r="BW153" s="46" t="e">
        <f aca="false">_xlfn.iferror(BW33/BW93,0)</f>
        <v>#NAME?</v>
      </c>
      <c r="BX153" s="46" t="e">
        <f aca="false">_xlfn.iferror(BX33/BX93,0)</f>
        <v>#NAME?</v>
      </c>
      <c r="BY153" s="46" t="e">
        <f aca="false">_xlfn.iferror(BY33/BY93,0)</f>
        <v>#NAME?</v>
      </c>
      <c r="BZ153" s="46" t="e">
        <f aca="false">_xlfn.iferror(BZ33/BZ93,0)</f>
        <v>#NAME?</v>
      </c>
      <c r="CA153" s="46" t="e">
        <f aca="false">_xlfn.iferror(CA33/CA93,0)</f>
        <v>#NAME?</v>
      </c>
      <c r="CB153" s="46" t="e">
        <f aca="false">_xlfn.iferror(CB33/CB93,0)</f>
        <v>#NAME?</v>
      </c>
      <c r="CC153" s="46" t="e">
        <f aca="false">_xlfn.iferror(CC33/CC93,0)</f>
        <v>#NAME?</v>
      </c>
      <c r="CD153" s="46" t="e">
        <f aca="false">_xlfn.iferror(CD33/CD93,0)</f>
        <v>#NAME?</v>
      </c>
      <c r="CE153" s="46" t="e">
        <f aca="false">_xlfn.iferror(CE33/CE93,0)</f>
        <v>#NAME?</v>
      </c>
      <c r="CF153" s="46" t="e">
        <f aca="false">_xlfn.iferror(CF33/CF93,0)</f>
        <v>#NAME?</v>
      </c>
      <c r="CG153" s="46" t="e">
        <f aca="false">_xlfn.iferror(CG33/CG93,0)</f>
        <v>#NAME?</v>
      </c>
      <c r="CH153" s="46" t="e">
        <f aca="false">_xlfn.iferror(CH33/CH93,0)</f>
        <v>#NAME?</v>
      </c>
      <c r="CI153" s="46" t="e">
        <f aca="false">_xlfn.iferror(CI33/CI93,0)</f>
        <v>#NAME?</v>
      </c>
      <c r="CJ153" s="46" t="e">
        <f aca="false">_xlfn.iferror(CJ33/CJ93,0)</f>
        <v>#NAME?</v>
      </c>
      <c r="CK153" s="46" t="e">
        <f aca="false">_xlfn.iferror(CK33/CK93,0)</f>
        <v>#NAME?</v>
      </c>
      <c r="CL153" s="46" t="e">
        <f aca="false">_xlfn.iferror(CL33/CL93,0)</f>
        <v>#NAME?</v>
      </c>
      <c r="CM153" s="46" t="e">
        <f aca="false">_xlfn.iferror(CM33/CM93,0)</f>
        <v>#NAME?</v>
      </c>
      <c r="CN153" s="46" t="e">
        <f aca="false">_xlfn.iferror(CN33/CN93,0)</f>
        <v>#NAME?</v>
      </c>
      <c r="CO153" s="46" t="e">
        <f aca="false">_xlfn.iferror(CO33/CO93,0)</f>
        <v>#NAME?</v>
      </c>
      <c r="CP153" s="46" t="e">
        <f aca="false">_xlfn.iferror(CP33/CP93,0)</f>
        <v>#NAME?</v>
      </c>
      <c r="CQ153" s="46" t="e">
        <f aca="false">_xlfn.iferror(CQ33/CQ93,0)</f>
        <v>#NAME?</v>
      </c>
      <c r="CR153" s="46" t="e">
        <f aca="false">_xlfn.iferror(CR33/CR93,0)</f>
        <v>#NAME?</v>
      </c>
      <c r="CS153" s="46" t="e">
        <f aca="false">_xlfn.iferror(CS33/CS93,0)</f>
        <v>#NAME?</v>
      </c>
      <c r="CT153" s="46" t="e">
        <f aca="false">_xlfn.iferror(CT33/CT93,0)</f>
        <v>#NAME?</v>
      </c>
    </row>
    <row r="154" customFormat="false" ht="15" hidden="false" customHeight="true" outlineLevel="0" collapsed="false">
      <c r="A154" s="41" t="s">
        <v>48</v>
      </c>
      <c r="B154" s="41" t="s">
        <v>49</v>
      </c>
      <c r="C154" s="42" t="e">
        <f aca="false">_xlfn.iferror(C34/C94,0)</f>
        <v>#NAME?</v>
      </c>
      <c r="D154" s="42" t="e">
        <f aca="false">_xlfn.iferror(D34/D94,0)</f>
        <v>#NAME?</v>
      </c>
      <c r="E154" s="42" t="e">
        <f aca="false">_xlfn.iferror(E34/E94,0)</f>
        <v>#NAME?</v>
      </c>
      <c r="F154" s="42" t="e">
        <f aca="false">_xlfn.iferror(F34/F94,0)</f>
        <v>#NAME?</v>
      </c>
      <c r="G154" s="42" t="e">
        <f aca="false">_xlfn.iferror(G34/G94,0)</f>
        <v>#NAME?</v>
      </c>
      <c r="H154" s="42" t="e">
        <f aca="false">_xlfn.iferror(H34/H94,0)</f>
        <v>#NAME?</v>
      </c>
      <c r="I154" s="42" t="e">
        <f aca="false">_xlfn.iferror(I34/I94,0)</f>
        <v>#NAME?</v>
      </c>
      <c r="J154" s="42" t="e">
        <f aca="false">_xlfn.iferror(J34/J94,0)</f>
        <v>#NAME?</v>
      </c>
      <c r="K154" s="42" t="e">
        <f aca="false">_xlfn.iferror(K34/K94,0)</f>
        <v>#NAME?</v>
      </c>
      <c r="L154" s="42" t="e">
        <f aca="false">_xlfn.iferror(L34/L94,0)</f>
        <v>#NAME?</v>
      </c>
      <c r="M154" s="42" t="e">
        <f aca="false">_xlfn.iferror(M34/M94,0)</f>
        <v>#NAME?</v>
      </c>
      <c r="N154" s="42" t="e">
        <f aca="false">_xlfn.iferror(N34/N94,0)</f>
        <v>#NAME?</v>
      </c>
      <c r="O154" s="42" t="e">
        <f aca="false">_xlfn.iferror(O34/O94,0)</f>
        <v>#NAME?</v>
      </c>
      <c r="P154" s="42" t="e">
        <f aca="false">_xlfn.iferror(P34/P94,0)</f>
        <v>#NAME?</v>
      </c>
      <c r="Q154" s="42" t="e">
        <f aca="false">_xlfn.iferror(Q34/Q94,0)</f>
        <v>#NAME?</v>
      </c>
      <c r="R154" s="42" t="e">
        <f aca="false">_xlfn.iferror(R34/R94,0)</f>
        <v>#NAME?</v>
      </c>
      <c r="S154" s="42" t="e">
        <f aca="false">_xlfn.iferror(S34/S94,0)</f>
        <v>#NAME?</v>
      </c>
      <c r="T154" s="42" t="e">
        <f aca="false">_xlfn.iferror(T34/T94,0)</f>
        <v>#NAME?</v>
      </c>
      <c r="U154" s="42" t="e">
        <f aca="false">_xlfn.iferror(U34/U94,0)</f>
        <v>#NAME?</v>
      </c>
      <c r="V154" s="42" t="e">
        <f aca="false">_xlfn.iferror(V34/V94,0)</f>
        <v>#NAME?</v>
      </c>
      <c r="W154" s="42" t="e">
        <f aca="false">_xlfn.iferror(W34/W94,0)</f>
        <v>#NAME?</v>
      </c>
      <c r="X154" s="42" t="e">
        <f aca="false">_xlfn.iferror(X34/X94,0)</f>
        <v>#NAME?</v>
      </c>
      <c r="Y154" s="42" t="e">
        <f aca="false">_xlfn.iferror(Y34/Y94,0)</f>
        <v>#NAME?</v>
      </c>
      <c r="Z154" s="42" t="e">
        <f aca="false">_xlfn.iferror(Z34/Z94,0)</f>
        <v>#NAME?</v>
      </c>
      <c r="AA154" s="42" t="e">
        <f aca="false">_xlfn.iferror(AA34/AA94,0)</f>
        <v>#NAME?</v>
      </c>
      <c r="AB154" s="42" t="e">
        <f aca="false">_xlfn.iferror(AB34/AB94,0)</f>
        <v>#NAME?</v>
      </c>
      <c r="AC154" s="42" t="e">
        <f aca="false">_xlfn.iferror(AC34/AC94,0)</f>
        <v>#NAME?</v>
      </c>
      <c r="AD154" s="42" t="e">
        <f aca="false">_xlfn.iferror(AD34/AD94,0)</f>
        <v>#NAME?</v>
      </c>
      <c r="AE154" s="42" t="e">
        <f aca="false">_xlfn.iferror(AE34/AE94,0)</f>
        <v>#NAME?</v>
      </c>
      <c r="AF154" s="42" t="e">
        <f aca="false">_xlfn.iferror(AF34/AF94,0)</f>
        <v>#NAME?</v>
      </c>
      <c r="AG154" s="42" t="e">
        <f aca="false">_xlfn.iferror(AG34/AG94,0)</f>
        <v>#NAME?</v>
      </c>
      <c r="AH154" s="42" t="e">
        <f aca="false">_xlfn.iferror(AH34/AH94,0)</f>
        <v>#NAME?</v>
      </c>
      <c r="AI154" s="42" t="e">
        <f aca="false">_xlfn.iferror(AI34/AI94,0)</f>
        <v>#NAME?</v>
      </c>
      <c r="AJ154" s="42" t="e">
        <f aca="false">_xlfn.iferror(AJ34/AJ94,0)</f>
        <v>#NAME?</v>
      </c>
      <c r="AK154" s="42" t="e">
        <f aca="false">_xlfn.iferror(AK34/AK94,0)</f>
        <v>#NAME?</v>
      </c>
      <c r="AL154" s="42" t="e">
        <f aca="false">_xlfn.iferror(AL34/AL94,0)</f>
        <v>#NAME?</v>
      </c>
      <c r="AM154" s="42" t="e">
        <f aca="false">_xlfn.iferror(AM34/AM94,0)</f>
        <v>#NAME?</v>
      </c>
      <c r="AN154" s="42" t="e">
        <f aca="false">_xlfn.iferror(AN34/AN94,0)</f>
        <v>#NAME?</v>
      </c>
      <c r="AO154" s="42" t="e">
        <f aca="false">_xlfn.iferror(AO34/AO94,0)</f>
        <v>#NAME?</v>
      </c>
      <c r="AP154" s="42" t="e">
        <f aca="false">_xlfn.iferror(AP34/AP94,0)</f>
        <v>#NAME?</v>
      </c>
      <c r="AQ154" s="42" t="e">
        <f aca="false">_xlfn.iferror(AQ34/AQ94,0)</f>
        <v>#NAME?</v>
      </c>
      <c r="AR154" s="42" t="e">
        <f aca="false">_xlfn.iferror(AR34/AR94,0)</f>
        <v>#NAME?</v>
      </c>
      <c r="AS154" s="42" t="e">
        <f aca="false">_xlfn.iferror(AS34/AS94,0)</f>
        <v>#NAME?</v>
      </c>
      <c r="AT154" s="42" t="e">
        <f aca="false">_xlfn.iferror(AT34/AT94,0)</f>
        <v>#NAME?</v>
      </c>
      <c r="AU154" s="42" t="e">
        <f aca="false">_xlfn.iferror(AU34/AU94,0)</f>
        <v>#NAME?</v>
      </c>
      <c r="AV154" s="42" t="e">
        <f aca="false">_xlfn.iferror(AV34/AV94,0)</f>
        <v>#NAME?</v>
      </c>
      <c r="AW154" s="42" t="e">
        <f aca="false">_xlfn.iferror(AW34/AW94,0)</f>
        <v>#NAME?</v>
      </c>
      <c r="AX154" s="42" t="e">
        <f aca="false">_xlfn.iferror(AX34/AX94,0)</f>
        <v>#NAME?</v>
      </c>
      <c r="AY154" s="42" t="e">
        <f aca="false">_xlfn.iferror(AY34/AY94,0)</f>
        <v>#NAME?</v>
      </c>
      <c r="AZ154" s="42" t="e">
        <f aca="false">_xlfn.iferror(AZ34/AZ94,0)</f>
        <v>#NAME?</v>
      </c>
      <c r="BA154" s="42" t="e">
        <f aca="false">_xlfn.iferror(BA34/BA94,0)</f>
        <v>#NAME?</v>
      </c>
      <c r="BB154" s="42" t="e">
        <f aca="false">_xlfn.iferror(BB34/BB94,0)</f>
        <v>#NAME?</v>
      </c>
      <c r="BC154" s="42" t="e">
        <f aca="false">_xlfn.iferror(BC34/BC94,0)</f>
        <v>#NAME?</v>
      </c>
      <c r="BD154" s="42" t="e">
        <f aca="false">_xlfn.iferror(BD34/BD94,0)</f>
        <v>#NAME?</v>
      </c>
      <c r="BE154" s="42" t="e">
        <f aca="false">_xlfn.iferror(BE34/BE94,0)</f>
        <v>#NAME?</v>
      </c>
      <c r="BF154" s="42" t="e">
        <f aca="false">_xlfn.iferror(BF34/BF94,0)</f>
        <v>#NAME?</v>
      </c>
      <c r="BG154" s="42" t="e">
        <f aca="false">_xlfn.iferror(BG34/BG94,0)</f>
        <v>#NAME?</v>
      </c>
      <c r="BH154" s="42" t="e">
        <f aca="false">_xlfn.iferror(BH34/BH94,0)</f>
        <v>#NAME?</v>
      </c>
      <c r="BI154" s="42" t="e">
        <f aca="false">_xlfn.iferror(BI34/BI94,0)</f>
        <v>#NAME?</v>
      </c>
      <c r="BJ154" s="42" t="e">
        <f aca="false">_xlfn.iferror(BJ34/BJ94,0)</f>
        <v>#NAME?</v>
      </c>
      <c r="BK154" s="42" t="e">
        <f aca="false">_xlfn.iferror(BK34/BK94,0)</f>
        <v>#NAME?</v>
      </c>
      <c r="BL154" s="42" t="e">
        <f aca="false">_xlfn.iferror(BL34/BL94,0)</f>
        <v>#NAME?</v>
      </c>
      <c r="BM154" s="42" t="e">
        <f aca="false">_xlfn.iferror(BM34/BM94,0)</f>
        <v>#NAME?</v>
      </c>
      <c r="BN154" s="42" t="e">
        <f aca="false">_xlfn.iferror(BN34/BN94,0)</f>
        <v>#NAME?</v>
      </c>
      <c r="BO154" s="42" t="e">
        <f aca="false">_xlfn.iferror(BO34/BO94,0)</f>
        <v>#NAME?</v>
      </c>
      <c r="BP154" s="42" t="e">
        <f aca="false">_xlfn.iferror(BP34/BP94,0)</f>
        <v>#NAME?</v>
      </c>
      <c r="BQ154" s="42" t="e">
        <f aca="false">_xlfn.iferror(BQ34/BQ94,0)</f>
        <v>#NAME?</v>
      </c>
      <c r="BR154" s="42" t="e">
        <f aca="false">_xlfn.iferror(BR34/BR94,0)</f>
        <v>#NAME?</v>
      </c>
      <c r="BS154" s="42" t="e">
        <f aca="false">_xlfn.iferror(BS34/BS94,0)</f>
        <v>#NAME?</v>
      </c>
      <c r="BT154" s="42" t="e">
        <f aca="false">_xlfn.iferror(BT34/BT94,0)</f>
        <v>#NAME?</v>
      </c>
      <c r="BU154" s="42" t="e">
        <f aca="false">_xlfn.iferror(BU34/BU94,0)</f>
        <v>#NAME?</v>
      </c>
      <c r="BV154" s="42" t="e">
        <f aca="false">_xlfn.iferror(BV34/BV94,0)</f>
        <v>#NAME?</v>
      </c>
      <c r="BW154" s="42" t="e">
        <f aca="false">_xlfn.iferror(BW34/BW94,0)</f>
        <v>#NAME?</v>
      </c>
      <c r="BX154" s="42" t="e">
        <f aca="false">_xlfn.iferror(BX34/BX94,0)</f>
        <v>#NAME?</v>
      </c>
      <c r="BY154" s="42" t="e">
        <f aca="false">_xlfn.iferror(BY34/BY94,0)</f>
        <v>#NAME?</v>
      </c>
      <c r="BZ154" s="42" t="e">
        <f aca="false">_xlfn.iferror(BZ34/BZ94,0)</f>
        <v>#NAME?</v>
      </c>
      <c r="CA154" s="42" t="e">
        <f aca="false">_xlfn.iferror(CA34/CA94,0)</f>
        <v>#NAME?</v>
      </c>
      <c r="CB154" s="42" t="e">
        <f aca="false">_xlfn.iferror(CB34/CB94,0)</f>
        <v>#NAME?</v>
      </c>
      <c r="CC154" s="42" t="e">
        <f aca="false">_xlfn.iferror(CC34/CC94,0)</f>
        <v>#NAME?</v>
      </c>
      <c r="CD154" s="42" t="e">
        <f aca="false">_xlfn.iferror(CD34/CD94,0)</f>
        <v>#NAME?</v>
      </c>
      <c r="CE154" s="42" t="e">
        <f aca="false">_xlfn.iferror(CE34/CE94,0)</f>
        <v>#NAME?</v>
      </c>
      <c r="CF154" s="42" t="e">
        <f aca="false">_xlfn.iferror(CF34/CF94,0)</f>
        <v>#NAME?</v>
      </c>
      <c r="CG154" s="42" t="e">
        <f aca="false">_xlfn.iferror(CG34/CG94,0)</f>
        <v>#NAME?</v>
      </c>
      <c r="CH154" s="42" t="e">
        <f aca="false">_xlfn.iferror(CH34/CH94,0)</f>
        <v>#NAME?</v>
      </c>
      <c r="CI154" s="42" t="e">
        <f aca="false">_xlfn.iferror(CI34/CI94,0)</f>
        <v>#NAME?</v>
      </c>
      <c r="CJ154" s="42" t="e">
        <f aca="false">_xlfn.iferror(CJ34/CJ94,0)</f>
        <v>#NAME?</v>
      </c>
      <c r="CK154" s="42" t="e">
        <f aca="false">_xlfn.iferror(CK34/CK94,0)</f>
        <v>#NAME?</v>
      </c>
      <c r="CL154" s="42" t="e">
        <f aca="false">_xlfn.iferror(CL34/CL94,0)</f>
        <v>#NAME?</v>
      </c>
      <c r="CM154" s="42" t="e">
        <f aca="false">_xlfn.iferror(CM34/CM94,0)</f>
        <v>#NAME?</v>
      </c>
      <c r="CN154" s="42" t="e">
        <f aca="false">_xlfn.iferror(CN34/CN94,0)</f>
        <v>#NAME?</v>
      </c>
      <c r="CO154" s="42" t="e">
        <f aca="false">_xlfn.iferror(CO34/CO94,0)</f>
        <v>#NAME?</v>
      </c>
      <c r="CP154" s="42" t="e">
        <f aca="false">_xlfn.iferror(CP34/CP94,0)</f>
        <v>#NAME?</v>
      </c>
      <c r="CQ154" s="42" t="e">
        <f aca="false">_xlfn.iferror(CQ34/CQ94,0)</f>
        <v>#NAME?</v>
      </c>
      <c r="CR154" s="42" t="e">
        <f aca="false">_xlfn.iferror(CR34/CR94,0)</f>
        <v>#NAME?</v>
      </c>
      <c r="CS154" s="42" t="e">
        <f aca="false">_xlfn.iferror(CS34/CS94,0)</f>
        <v>#NAME?</v>
      </c>
      <c r="CT154" s="42" t="e">
        <f aca="false">_xlfn.iferror(CT34/CT94,0)</f>
        <v>#NAME?</v>
      </c>
    </row>
    <row r="155" customFormat="false" ht="15" hidden="false" customHeight="true" outlineLevel="0" collapsed="false">
      <c r="A155" s="47" t="s">
        <v>50</v>
      </c>
      <c r="B155" s="47" t="s">
        <v>31</v>
      </c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  <c r="AN155" s="71"/>
      <c r="AO155" s="71"/>
      <c r="AP155" s="71"/>
      <c r="AQ155" s="71"/>
      <c r="AR155" s="71"/>
      <c r="AS155" s="71"/>
      <c r="AT155" s="71"/>
      <c r="AU155" s="71"/>
      <c r="AV155" s="71"/>
      <c r="AW155" s="71"/>
      <c r="AX155" s="71"/>
      <c r="AY155" s="71"/>
      <c r="AZ155" s="71"/>
      <c r="BA155" s="71"/>
      <c r="BB155" s="71"/>
      <c r="BC155" s="71"/>
      <c r="BD155" s="71"/>
      <c r="BE155" s="71"/>
      <c r="BF155" s="71"/>
      <c r="BG155" s="71"/>
      <c r="BH155" s="71"/>
      <c r="BI155" s="71"/>
      <c r="BJ155" s="71"/>
      <c r="BK155" s="71"/>
      <c r="BL155" s="71"/>
      <c r="BM155" s="71"/>
      <c r="BN155" s="71"/>
      <c r="BO155" s="71"/>
      <c r="BP155" s="71"/>
      <c r="BQ155" s="71"/>
      <c r="BR155" s="71"/>
      <c r="BS155" s="71"/>
      <c r="BT155" s="71"/>
      <c r="BU155" s="71"/>
      <c r="BV155" s="71"/>
      <c r="BW155" s="71"/>
      <c r="BX155" s="71"/>
      <c r="BY155" s="71"/>
      <c r="BZ155" s="71"/>
      <c r="CA155" s="71"/>
      <c r="CB155" s="71"/>
      <c r="CC155" s="71"/>
      <c r="CD155" s="71"/>
      <c r="CE155" s="71"/>
      <c r="CF155" s="71"/>
      <c r="CG155" s="71"/>
      <c r="CH155" s="71"/>
      <c r="CI155" s="71"/>
      <c r="CJ155" s="71"/>
      <c r="CK155" s="71"/>
      <c r="CL155" s="71"/>
      <c r="CM155" s="71"/>
      <c r="CN155" s="71"/>
      <c r="CO155" s="71"/>
      <c r="CP155" s="71"/>
      <c r="CQ155" s="71"/>
      <c r="CR155" s="71"/>
      <c r="CS155" s="71"/>
      <c r="CT155" s="71"/>
    </row>
    <row r="156" customFormat="false" ht="15" hidden="false" customHeight="true" outlineLevel="1" collapsed="false">
      <c r="A156" s="48" t="s">
        <v>51</v>
      </c>
      <c r="B156" s="65" t="s">
        <v>31</v>
      </c>
      <c r="C156" s="50" t="e">
        <f aca="false">_xlfn.iferror(C153/C145-1,0)</f>
        <v>#NAME?</v>
      </c>
      <c r="D156" s="50" t="e">
        <f aca="false">_xlfn.iferror(D153/D145-1,0)</f>
        <v>#NAME?</v>
      </c>
      <c r="E156" s="50" t="e">
        <f aca="false">_xlfn.iferror(E153/E145-1,0)</f>
        <v>#NAME?</v>
      </c>
      <c r="F156" s="50" t="e">
        <f aca="false">_xlfn.iferror(F153/F145-1,0)</f>
        <v>#NAME?</v>
      </c>
      <c r="G156" s="50" t="e">
        <f aca="false">_xlfn.iferror(G153/G145-1,0)</f>
        <v>#NAME?</v>
      </c>
      <c r="H156" s="50" t="e">
        <f aca="false">_xlfn.iferror(H153/H145-1,0)</f>
        <v>#NAME?</v>
      </c>
      <c r="I156" s="50" t="e">
        <f aca="false">_xlfn.iferror(I153/I145-1,0)</f>
        <v>#NAME?</v>
      </c>
      <c r="J156" s="50" t="e">
        <f aca="false">_xlfn.iferror(J153/J145-1,0)</f>
        <v>#NAME?</v>
      </c>
      <c r="K156" s="50" t="e">
        <f aca="false">_xlfn.iferror(K153/K145-1,0)</f>
        <v>#NAME?</v>
      </c>
      <c r="L156" s="50" t="e">
        <f aca="false">_xlfn.iferror(L153/L145-1,0)</f>
        <v>#NAME?</v>
      </c>
      <c r="M156" s="50" t="e">
        <f aca="false">_xlfn.iferror(M153/M145-1,0)</f>
        <v>#NAME?</v>
      </c>
      <c r="N156" s="50" t="e">
        <f aca="false">_xlfn.iferror(N153/N145-1,0)</f>
        <v>#NAME?</v>
      </c>
      <c r="O156" s="50" t="e">
        <f aca="false">_xlfn.iferror(O153/O145-1,0)</f>
        <v>#NAME?</v>
      </c>
      <c r="P156" s="50" t="e">
        <f aca="false">_xlfn.iferror(P153/P145-1,0)</f>
        <v>#NAME?</v>
      </c>
      <c r="Q156" s="50" t="e">
        <f aca="false">_xlfn.iferror(Q153/Q145-1,0)</f>
        <v>#NAME?</v>
      </c>
      <c r="R156" s="50" t="e">
        <f aca="false">_xlfn.iferror(R153/R145-1,0)</f>
        <v>#NAME?</v>
      </c>
      <c r="S156" s="50" t="e">
        <f aca="false">_xlfn.iferror(S153/S145-1,0)</f>
        <v>#NAME?</v>
      </c>
      <c r="T156" s="50" t="e">
        <f aca="false">_xlfn.iferror(T153/T145-1,0)</f>
        <v>#NAME?</v>
      </c>
      <c r="U156" s="50" t="e">
        <f aca="false">_xlfn.iferror(U153/U145-1,0)</f>
        <v>#NAME?</v>
      </c>
      <c r="V156" s="50" t="e">
        <f aca="false">_xlfn.iferror(V153/V145-1,0)</f>
        <v>#NAME?</v>
      </c>
      <c r="W156" s="50" t="e">
        <f aca="false">_xlfn.iferror(W153/W145-1,0)</f>
        <v>#NAME?</v>
      </c>
      <c r="X156" s="50" t="e">
        <f aca="false">_xlfn.iferror(X153/X145-1,0)</f>
        <v>#NAME?</v>
      </c>
      <c r="Y156" s="50" t="e">
        <f aca="false">_xlfn.iferror(Y153/Y145-1,0)</f>
        <v>#NAME?</v>
      </c>
      <c r="Z156" s="50" t="e">
        <f aca="false">_xlfn.iferror(Z153/Z145-1,0)</f>
        <v>#NAME?</v>
      </c>
      <c r="AA156" s="50" t="e">
        <f aca="false">_xlfn.iferror(AA153/AA145-1,0)</f>
        <v>#NAME?</v>
      </c>
      <c r="AB156" s="50" t="e">
        <f aca="false">_xlfn.iferror(AB153/AB145-1,0)</f>
        <v>#NAME?</v>
      </c>
      <c r="AC156" s="50" t="e">
        <f aca="false">_xlfn.iferror(AC153/AC145-1,0)</f>
        <v>#NAME?</v>
      </c>
      <c r="AD156" s="50" t="e">
        <f aca="false">_xlfn.iferror(AD153/AD145-1,0)</f>
        <v>#NAME?</v>
      </c>
      <c r="AE156" s="50" t="e">
        <f aca="false">_xlfn.iferror(AE153/AE145-1,0)</f>
        <v>#NAME?</v>
      </c>
      <c r="AF156" s="50" t="e">
        <f aca="false">_xlfn.iferror(AF153/AF145-1,0)</f>
        <v>#NAME?</v>
      </c>
      <c r="AG156" s="50" t="e">
        <f aca="false">_xlfn.iferror(AG153/AG145-1,0)</f>
        <v>#NAME?</v>
      </c>
      <c r="AH156" s="50" t="e">
        <f aca="false">_xlfn.iferror(AH153/AH145-1,0)</f>
        <v>#NAME?</v>
      </c>
      <c r="AI156" s="50" t="e">
        <f aca="false">_xlfn.iferror(AI153/AI145-1,0)</f>
        <v>#NAME?</v>
      </c>
      <c r="AJ156" s="50" t="e">
        <f aca="false">_xlfn.iferror(AJ153/AJ145-1,0)</f>
        <v>#NAME?</v>
      </c>
      <c r="AK156" s="50" t="e">
        <f aca="false">_xlfn.iferror(AK153/AK145-1,0)</f>
        <v>#NAME?</v>
      </c>
      <c r="AL156" s="50" t="e">
        <f aca="false">_xlfn.iferror(AL153/AL145-1,0)</f>
        <v>#NAME?</v>
      </c>
      <c r="AM156" s="50" t="e">
        <f aca="false">_xlfn.iferror(AM153/AM145-1,0)</f>
        <v>#NAME?</v>
      </c>
      <c r="AN156" s="50" t="e">
        <f aca="false">_xlfn.iferror(AN153/AN145-1,0)</f>
        <v>#NAME?</v>
      </c>
      <c r="AO156" s="50" t="e">
        <f aca="false">_xlfn.iferror(AO153/AO145-1,0)</f>
        <v>#NAME?</v>
      </c>
      <c r="AP156" s="50" t="e">
        <f aca="false">_xlfn.iferror(AP153/AP145-1,0)</f>
        <v>#NAME?</v>
      </c>
      <c r="AQ156" s="50" t="e">
        <f aca="false">_xlfn.iferror(AQ153/AQ145-1,0)</f>
        <v>#NAME?</v>
      </c>
      <c r="AR156" s="50" t="e">
        <f aca="false">_xlfn.iferror(AR153/AR145-1,0)</f>
        <v>#NAME?</v>
      </c>
      <c r="AS156" s="50" t="e">
        <f aca="false">_xlfn.iferror(AS153/AS145-1,0)</f>
        <v>#NAME?</v>
      </c>
      <c r="AT156" s="50" t="e">
        <f aca="false">_xlfn.iferror(AT153/AT145-1,0)</f>
        <v>#NAME?</v>
      </c>
      <c r="AU156" s="50" t="e">
        <f aca="false">_xlfn.iferror(AU153/AU145-1,0)</f>
        <v>#NAME?</v>
      </c>
      <c r="AV156" s="50" t="e">
        <f aca="false">_xlfn.iferror(AV153/AV145-1,0)</f>
        <v>#NAME?</v>
      </c>
      <c r="AW156" s="50" t="e">
        <f aca="false">_xlfn.iferror(AW153/AW145-1,0)</f>
        <v>#NAME?</v>
      </c>
      <c r="AX156" s="50" t="e">
        <f aca="false">_xlfn.iferror(AX153/AX145-1,0)</f>
        <v>#NAME?</v>
      </c>
      <c r="AY156" s="50" t="e">
        <f aca="false">_xlfn.iferror(AY153/AY145-1,0)</f>
        <v>#NAME?</v>
      </c>
      <c r="AZ156" s="50" t="e">
        <f aca="false">_xlfn.iferror(AZ153/AZ145-1,0)</f>
        <v>#NAME?</v>
      </c>
      <c r="BA156" s="50" t="e">
        <f aca="false">_xlfn.iferror(BA153/AZ153-1,0)</f>
        <v>#NAME?</v>
      </c>
      <c r="BB156" s="50" t="e">
        <f aca="false">_xlfn.iferror(BB153/BA153-1,0)</f>
        <v>#NAME?</v>
      </c>
      <c r="BC156" s="50" t="e">
        <f aca="false">_xlfn.iferror(BC153/BB153-1,0)</f>
        <v>#NAME?</v>
      </c>
      <c r="BD156" s="50" t="e">
        <f aca="false">_xlfn.iferror(BD153/BC153-1,0)</f>
        <v>#NAME?</v>
      </c>
      <c r="BE156" s="50" t="e">
        <f aca="false">_xlfn.iferror(BE153/BD153-1,0)</f>
        <v>#NAME?</v>
      </c>
      <c r="BF156" s="50" t="e">
        <f aca="false">_xlfn.iferror(BF153/BE153-1,0)</f>
        <v>#NAME?</v>
      </c>
      <c r="BG156" s="50" t="e">
        <f aca="false">_xlfn.iferror(BG153/BF153-1,0)</f>
        <v>#NAME?</v>
      </c>
      <c r="BH156" s="50" t="e">
        <f aca="false">_xlfn.iferror(BH153/BG153-1,0)</f>
        <v>#NAME?</v>
      </c>
      <c r="BI156" s="50" t="e">
        <f aca="false">_xlfn.iferror(BI153/BH153-1,0)</f>
        <v>#NAME?</v>
      </c>
      <c r="BJ156" s="50" t="e">
        <f aca="false">_xlfn.iferror(BJ153/BI153-1,0)</f>
        <v>#NAME?</v>
      </c>
      <c r="BK156" s="50" t="e">
        <f aca="false">_xlfn.iferror(BK153/BJ153-1,0)</f>
        <v>#NAME?</v>
      </c>
      <c r="BL156" s="50" t="e">
        <f aca="false">_xlfn.iferror(BL153/BK153-1,0)</f>
        <v>#NAME?</v>
      </c>
      <c r="BM156" s="50" t="e">
        <f aca="false">_xlfn.iferror(BM153/BL153-1,0)</f>
        <v>#NAME?</v>
      </c>
      <c r="BN156" s="50" t="e">
        <f aca="false">_xlfn.iferror(BN153/BM153-1,0)</f>
        <v>#NAME?</v>
      </c>
      <c r="BO156" s="50" t="e">
        <f aca="false">_xlfn.iferror(BO153/BN153-1,0)</f>
        <v>#NAME?</v>
      </c>
      <c r="BP156" s="50" t="e">
        <f aca="false">_xlfn.iferror(BP153/BO153-1,0)</f>
        <v>#NAME?</v>
      </c>
      <c r="BQ156" s="50" t="e">
        <f aca="false">_xlfn.iferror(BQ153/BP153-1,0)</f>
        <v>#NAME?</v>
      </c>
      <c r="BR156" s="50" t="e">
        <f aca="false">_xlfn.iferror(BR153/BQ153-1,0)</f>
        <v>#NAME?</v>
      </c>
      <c r="BS156" s="50" t="e">
        <f aca="false">_xlfn.iferror(BS153/BR153-1,0)</f>
        <v>#NAME?</v>
      </c>
      <c r="BT156" s="50" t="e">
        <f aca="false">_xlfn.iferror(BT153/BS153-1,0)</f>
        <v>#NAME?</v>
      </c>
      <c r="BU156" s="50" t="e">
        <f aca="false">_xlfn.iferror(BU153/BT153-1,0)</f>
        <v>#NAME?</v>
      </c>
      <c r="BV156" s="50" t="e">
        <f aca="false">_xlfn.iferror(BV153/BU153-1,0)</f>
        <v>#NAME?</v>
      </c>
      <c r="BW156" s="50" t="e">
        <f aca="false">_xlfn.iferror(BW153/BV153-1,0)</f>
        <v>#NAME?</v>
      </c>
      <c r="BX156" s="50" t="e">
        <f aca="false">_xlfn.iferror(BX153/BW153-1,0)</f>
        <v>#NAME?</v>
      </c>
      <c r="BY156" s="50" t="e">
        <f aca="false">_xlfn.iferror(BY153/BX153-1,0)</f>
        <v>#NAME?</v>
      </c>
      <c r="BZ156" s="50" t="e">
        <f aca="false">_xlfn.iferror(BZ153/BY153-1,0)</f>
        <v>#NAME?</v>
      </c>
      <c r="CA156" s="50" t="e">
        <f aca="false">_xlfn.iferror(CA153/BZ153-1,0)</f>
        <v>#NAME?</v>
      </c>
      <c r="CB156" s="50" t="e">
        <f aca="false">_xlfn.iferror(CB153/CA153-1,0)</f>
        <v>#NAME?</v>
      </c>
      <c r="CC156" s="50" t="e">
        <f aca="false">_xlfn.iferror(CC153/CB153-1,0)</f>
        <v>#NAME?</v>
      </c>
      <c r="CD156" s="50" t="e">
        <f aca="false">_xlfn.iferror(CD153/CC153-1,0)</f>
        <v>#NAME?</v>
      </c>
      <c r="CE156" s="50" t="e">
        <f aca="false">_xlfn.iferror(CE153/CD153-1,0)</f>
        <v>#NAME?</v>
      </c>
      <c r="CF156" s="50" t="e">
        <f aca="false">_xlfn.iferror(CF153/CE153-1,0)</f>
        <v>#NAME?</v>
      </c>
      <c r="CG156" s="50" t="e">
        <f aca="false">_xlfn.iferror(CG153/CF153-1,0)</f>
        <v>#NAME?</v>
      </c>
      <c r="CH156" s="50" t="e">
        <f aca="false">_xlfn.iferror(CH153/CG153-1,0)</f>
        <v>#NAME?</v>
      </c>
      <c r="CI156" s="50" t="e">
        <f aca="false">_xlfn.iferror(CI153/CH153-1,0)</f>
        <v>#NAME?</v>
      </c>
      <c r="CJ156" s="50" t="e">
        <f aca="false">_xlfn.iferror(CJ153/CI153-1,0)</f>
        <v>#NAME?</v>
      </c>
      <c r="CK156" s="50" t="e">
        <f aca="false">_xlfn.iferror(CK153/CJ153-1,0)</f>
        <v>#NAME?</v>
      </c>
      <c r="CL156" s="50" t="e">
        <f aca="false">_xlfn.iferror(CL153/CK153-1,0)</f>
        <v>#NAME?</v>
      </c>
      <c r="CM156" s="50" t="e">
        <f aca="false">_xlfn.iferror(CM153/CL153-1,0)</f>
        <v>#NAME?</v>
      </c>
      <c r="CN156" s="50" t="e">
        <f aca="false">_xlfn.iferror(CN153/CM153-1,0)</f>
        <v>#NAME?</v>
      </c>
      <c r="CO156" s="50" t="e">
        <f aca="false">_xlfn.iferror(CO153/CN153-1,0)</f>
        <v>#NAME?</v>
      </c>
      <c r="CP156" s="50" t="e">
        <f aca="false">_xlfn.iferror(CP153/CO153-1,0)</f>
        <v>#NAME?</v>
      </c>
      <c r="CQ156" s="50" t="e">
        <f aca="false">_xlfn.iferror(CQ153/CP153-1,0)</f>
        <v>#NAME?</v>
      </c>
      <c r="CR156" s="50" t="e">
        <f aca="false">_xlfn.iferror(CR153/CQ153-1,0)</f>
        <v>#NAME?</v>
      </c>
      <c r="CS156" s="50" t="e">
        <f aca="false">_xlfn.iferror(CS153/CR153-1,0)</f>
        <v>#NAME?</v>
      </c>
      <c r="CT156" s="50" t="e">
        <f aca="false">_xlfn.iferror(CT153/CS153-1,0)</f>
        <v>#NAME?</v>
      </c>
    </row>
    <row r="157" customFormat="false" ht="15" hidden="false" customHeight="true" outlineLevel="1" collapsed="false">
      <c r="A157" s="51" t="s">
        <v>52</v>
      </c>
      <c r="B157" s="66"/>
      <c r="C157" s="53" t="e">
        <f aca="false">_xlfn.iferror(C151/C145,0)</f>
        <v>#NAME?</v>
      </c>
      <c r="D157" s="53" t="e">
        <f aca="false">_xlfn.iferror(D151/D145,0)</f>
        <v>#NAME?</v>
      </c>
      <c r="E157" s="53" t="e">
        <f aca="false">_xlfn.iferror(E151/E145,0)</f>
        <v>#NAME?</v>
      </c>
      <c r="F157" s="53" t="e">
        <f aca="false">_xlfn.iferror(F151/F145,0)</f>
        <v>#NAME?</v>
      </c>
      <c r="G157" s="53" t="e">
        <f aca="false">_xlfn.iferror(G151/G145,0)</f>
        <v>#NAME?</v>
      </c>
      <c r="H157" s="53" t="e">
        <f aca="false">_xlfn.iferror(H151/H145,0)</f>
        <v>#NAME?</v>
      </c>
      <c r="I157" s="53" t="e">
        <f aca="false">_xlfn.iferror(I151/I145,0)</f>
        <v>#NAME?</v>
      </c>
      <c r="J157" s="53" t="e">
        <f aca="false">_xlfn.iferror(J151/J145,0)</f>
        <v>#NAME?</v>
      </c>
      <c r="K157" s="53" t="e">
        <f aca="false">_xlfn.iferror(K151/K145,0)</f>
        <v>#NAME?</v>
      </c>
      <c r="L157" s="53" t="e">
        <f aca="false">_xlfn.iferror(L151/L145,0)</f>
        <v>#NAME?</v>
      </c>
      <c r="M157" s="53" t="e">
        <f aca="false">_xlfn.iferror(M151/M145,0)</f>
        <v>#NAME?</v>
      </c>
      <c r="N157" s="53" t="e">
        <f aca="false">_xlfn.iferror(N151/N145,0)</f>
        <v>#NAME?</v>
      </c>
      <c r="O157" s="53" t="e">
        <f aca="false">_xlfn.iferror(O151/O145,0)</f>
        <v>#NAME?</v>
      </c>
      <c r="P157" s="53" t="e">
        <f aca="false">_xlfn.iferror(P151/P145,0)</f>
        <v>#NAME?</v>
      </c>
      <c r="Q157" s="53" t="e">
        <f aca="false">_xlfn.iferror(Q151/Q145,0)</f>
        <v>#NAME?</v>
      </c>
      <c r="R157" s="53" t="e">
        <f aca="false">_xlfn.iferror(R151/R145,0)</f>
        <v>#NAME?</v>
      </c>
      <c r="S157" s="53" t="e">
        <f aca="false">_xlfn.iferror(S151/S145,0)</f>
        <v>#NAME?</v>
      </c>
      <c r="T157" s="53" t="e">
        <f aca="false">_xlfn.iferror(T151/T145,0)</f>
        <v>#NAME?</v>
      </c>
      <c r="U157" s="53" t="e">
        <f aca="false">_xlfn.iferror(U151/U145,0)</f>
        <v>#NAME?</v>
      </c>
      <c r="V157" s="53" t="e">
        <f aca="false">_xlfn.iferror(V151/V145,0)</f>
        <v>#NAME?</v>
      </c>
      <c r="W157" s="53" t="e">
        <f aca="false">_xlfn.iferror(W151/W145,0)</f>
        <v>#NAME?</v>
      </c>
      <c r="X157" s="53" t="e">
        <f aca="false">_xlfn.iferror(X151/X145,0)</f>
        <v>#NAME?</v>
      </c>
      <c r="Y157" s="53" t="e">
        <f aca="false">_xlfn.iferror(Y151/Y145,0)</f>
        <v>#NAME?</v>
      </c>
      <c r="Z157" s="53" t="e">
        <f aca="false">_xlfn.iferror(Z151/Z145,0)</f>
        <v>#NAME?</v>
      </c>
      <c r="AA157" s="53" t="e">
        <f aca="false">_xlfn.iferror(AA151/AA145,0)</f>
        <v>#NAME?</v>
      </c>
      <c r="AB157" s="53" t="e">
        <f aca="false">_xlfn.iferror(AB151/AB145,0)</f>
        <v>#NAME?</v>
      </c>
      <c r="AC157" s="53" t="e">
        <f aca="false">_xlfn.iferror(AC151/AC145,0)</f>
        <v>#NAME?</v>
      </c>
      <c r="AD157" s="53" t="e">
        <f aca="false">_xlfn.iferror(AD151/AD145,0)</f>
        <v>#NAME?</v>
      </c>
      <c r="AE157" s="53" t="e">
        <f aca="false">_xlfn.iferror(AE151/AE145,0)</f>
        <v>#NAME?</v>
      </c>
      <c r="AF157" s="53" t="e">
        <f aca="false">_xlfn.iferror(AF151/AF145,0)</f>
        <v>#NAME?</v>
      </c>
      <c r="AG157" s="53" t="e">
        <f aca="false">_xlfn.iferror(AG151/AG145,0)</f>
        <v>#NAME?</v>
      </c>
      <c r="AH157" s="53" t="e">
        <f aca="false">_xlfn.iferror(AH151/AH145,0)</f>
        <v>#NAME?</v>
      </c>
      <c r="AI157" s="53" t="e">
        <f aca="false">_xlfn.iferror(AI151/AI145,0)</f>
        <v>#NAME?</v>
      </c>
      <c r="AJ157" s="53" t="e">
        <f aca="false">_xlfn.iferror(AJ151/AJ145,0)</f>
        <v>#NAME?</v>
      </c>
      <c r="AK157" s="53" t="e">
        <f aca="false">_xlfn.iferror(AK151/AK145,0)</f>
        <v>#NAME?</v>
      </c>
      <c r="AL157" s="53" t="e">
        <f aca="false">_xlfn.iferror(AL151/AL145,0)</f>
        <v>#NAME?</v>
      </c>
      <c r="AM157" s="53" t="e">
        <f aca="false">_xlfn.iferror(AM151/AM145,0)</f>
        <v>#NAME?</v>
      </c>
      <c r="AN157" s="53" t="e">
        <f aca="false">_xlfn.iferror(AN151/AN145,0)</f>
        <v>#NAME?</v>
      </c>
      <c r="AO157" s="53" t="e">
        <f aca="false">_xlfn.iferror(AO151/AO145,0)</f>
        <v>#NAME?</v>
      </c>
      <c r="AP157" s="53" t="e">
        <f aca="false">_xlfn.iferror(AP151/AP145,0)</f>
        <v>#NAME?</v>
      </c>
      <c r="AQ157" s="53" t="e">
        <f aca="false">_xlfn.iferror(AQ151/AQ145,0)</f>
        <v>#NAME?</v>
      </c>
      <c r="AR157" s="53" t="e">
        <f aca="false">_xlfn.iferror(AR151/AR145,0)</f>
        <v>#NAME?</v>
      </c>
      <c r="AS157" s="53" t="e">
        <f aca="false">_xlfn.iferror(AS151/AS145,0)</f>
        <v>#NAME?</v>
      </c>
      <c r="AT157" s="53" t="e">
        <f aca="false">_xlfn.iferror(AT151/AT145,0)</f>
        <v>#NAME?</v>
      </c>
      <c r="AU157" s="53" t="e">
        <f aca="false">_xlfn.iferror(AU151/AU145,0)</f>
        <v>#NAME?</v>
      </c>
      <c r="AV157" s="53" t="e">
        <f aca="false">_xlfn.iferror(AV151/AV145,0)</f>
        <v>#NAME?</v>
      </c>
      <c r="AW157" s="53" t="e">
        <f aca="false">_xlfn.iferror(AW151/AW145,0)</f>
        <v>#NAME?</v>
      </c>
      <c r="AX157" s="53" t="e">
        <f aca="false">_xlfn.iferror(AX151/AX145,0)</f>
        <v>#NAME?</v>
      </c>
      <c r="AY157" s="53" t="e">
        <f aca="false">_xlfn.iferror(AY151/AY145,0)</f>
        <v>#NAME?</v>
      </c>
      <c r="AZ157" s="53" t="e">
        <f aca="false">_xlfn.iferror(AZ151/AZ145,0)</f>
        <v>#NAME?</v>
      </c>
      <c r="BA157" s="53" t="e">
        <f aca="false">_xlfn.iferror(BA151/BA145,0)</f>
        <v>#NAME?</v>
      </c>
      <c r="BB157" s="53" t="e">
        <f aca="false">_xlfn.iferror(BB151/BB145,0)</f>
        <v>#NAME?</v>
      </c>
      <c r="BC157" s="53" t="e">
        <f aca="false">_xlfn.iferror(BC151/BC145,0)</f>
        <v>#NAME?</v>
      </c>
      <c r="BD157" s="53" t="e">
        <f aca="false">_xlfn.iferror(BD151/BD145,0)</f>
        <v>#NAME?</v>
      </c>
      <c r="BE157" s="53" t="e">
        <f aca="false">_xlfn.iferror(BE151/BE145,0)</f>
        <v>#NAME?</v>
      </c>
      <c r="BF157" s="53" t="e">
        <f aca="false">_xlfn.iferror(BF151/BF145,0)</f>
        <v>#NAME?</v>
      </c>
      <c r="BG157" s="53" t="e">
        <f aca="false">_xlfn.iferror(BG151/BG145,0)</f>
        <v>#NAME?</v>
      </c>
      <c r="BH157" s="53" t="e">
        <f aca="false">_xlfn.iferror(BH151/BH145,0)</f>
        <v>#NAME?</v>
      </c>
      <c r="BI157" s="53" t="e">
        <f aca="false">_xlfn.iferror(BI151/BI145,0)</f>
        <v>#NAME?</v>
      </c>
      <c r="BJ157" s="53" t="e">
        <f aca="false">_xlfn.iferror(BJ151/BJ145,0)</f>
        <v>#NAME?</v>
      </c>
      <c r="BK157" s="53" t="e">
        <f aca="false">_xlfn.iferror(BK151/BK145,0)</f>
        <v>#NAME?</v>
      </c>
      <c r="BL157" s="53" t="e">
        <f aca="false">_xlfn.iferror(BL151/BL145,0)</f>
        <v>#NAME?</v>
      </c>
      <c r="BM157" s="53" t="e">
        <f aca="false">_xlfn.iferror(BM151/BM145,0)</f>
        <v>#NAME?</v>
      </c>
      <c r="BN157" s="53" t="e">
        <f aca="false">_xlfn.iferror(BN151/BN145,0)</f>
        <v>#NAME?</v>
      </c>
      <c r="BO157" s="53" t="e">
        <f aca="false">_xlfn.iferror(BO151/BO145,0)</f>
        <v>#NAME?</v>
      </c>
      <c r="BP157" s="53" t="e">
        <f aca="false">_xlfn.iferror(BP151/BP145,0)</f>
        <v>#NAME?</v>
      </c>
      <c r="BQ157" s="53" t="e">
        <f aca="false">_xlfn.iferror(BQ151/BQ145,0)</f>
        <v>#NAME?</v>
      </c>
      <c r="BR157" s="53" t="e">
        <f aca="false">_xlfn.iferror(BR151/BR145,0)</f>
        <v>#NAME?</v>
      </c>
      <c r="BS157" s="53" t="e">
        <f aca="false">_xlfn.iferror(BS151/BS145,0)</f>
        <v>#NAME?</v>
      </c>
      <c r="BT157" s="53" t="e">
        <f aca="false">_xlfn.iferror(BT151/BT145,0)</f>
        <v>#NAME?</v>
      </c>
      <c r="BU157" s="53" t="e">
        <f aca="false">_xlfn.iferror(BU151/BU145,0)</f>
        <v>#NAME?</v>
      </c>
      <c r="BV157" s="53" t="e">
        <f aca="false">_xlfn.iferror(BV151/BV145,0)</f>
        <v>#NAME?</v>
      </c>
      <c r="BW157" s="53" t="e">
        <f aca="false">_xlfn.iferror(BW151/BW145,0)</f>
        <v>#NAME?</v>
      </c>
      <c r="BX157" s="53" t="e">
        <f aca="false">_xlfn.iferror(BX151/BX145,0)</f>
        <v>#NAME?</v>
      </c>
      <c r="BY157" s="53" t="e">
        <f aca="false">_xlfn.iferror(BY151/BY145,0)</f>
        <v>#NAME?</v>
      </c>
      <c r="BZ157" s="53" t="e">
        <f aca="false">_xlfn.iferror(BZ151/BZ145,0)</f>
        <v>#NAME?</v>
      </c>
      <c r="CA157" s="53" t="e">
        <f aca="false">_xlfn.iferror(CA151/CA145,0)</f>
        <v>#NAME?</v>
      </c>
      <c r="CB157" s="53" t="e">
        <f aca="false">_xlfn.iferror(CB151/CB145,0)</f>
        <v>#NAME?</v>
      </c>
      <c r="CC157" s="53" t="e">
        <f aca="false">_xlfn.iferror(CC151/CC145,0)</f>
        <v>#NAME?</v>
      </c>
      <c r="CD157" s="53" t="e">
        <f aca="false">_xlfn.iferror(CD151/CD145,0)</f>
        <v>#NAME?</v>
      </c>
      <c r="CE157" s="53" t="e">
        <f aca="false">_xlfn.iferror(CE151/CE145,0)</f>
        <v>#NAME?</v>
      </c>
      <c r="CF157" s="53" t="e">
        <f aca="false">_xlfn.iferror(CF151/CF145,0)</f>
        <v>#NAME?</v>
      </c>
      <c r="CG157" s="53" t="e">
        <f aca="false">_xlfn.iferror(CG151/CG145,0)</f>
        <v>#NAME?</v>
      </c>
      <c r="CH157" s="53" t="e">
        <f aca="false">_xlfn.iferror(CH151/CH145,0)</f>
        <v>#NAME?</v>
      </c>
      <c r="CI157" s="53" t="e">
        <f aca="false">_xlfn.iferror(CI151/CI145,0)</f>
        <v>#NAME?</v>
      </c>
      <c r="CJ157" s="53" t="e">
        <f aca="false">_xlfn.iferror(CJ151/CJ145,0)</f>
        <v>#NAME?</v>
      </c>
      <c r="CK157" s="53" t="e">
        <f aca="false">_xlfn.iferror(CK151/CK145,0)</f>
        <v>#NAME?</v>
      </c>
      <c r="CL157" s="53" t="e">
        <f aca="false">_xlfn.iferror(CL151/CL145,0)</f>
        <v>#NAME?</v>
      </c>
      <c r="CM157" s="53" t="e">
        <f aca="false">_xlfn.iferror(CM151/CM145,0)</f>
        <v>#NAME?</v>
      </c>
      <c r="CN157" s="53" t="e">
        <f aca="false">_xlfn.iferror(CN151/CN145,0)</f>
        <v>#NAME?</v>
      </c>
      <c r="CO157" s="53" t="e">
        <f aca="false">_xlfn.iferror(CO151/CO145,0)</f>
        <v>#NAME?</v>
      </c>
      <c r="CP157" s="53" t="e">
        <f aca="false">_xlfn.iferror(CP151/CP145,0)</f>
        <v>#NAME?</v>
      </c>
      <c r="CQ157" s="53" t="e">
        <f aca="false">_xlfn.iferror(CQ151/CQ145,0)</f>
        <v>#NAME?</v>
      </c>
      <c r="CR157" s="53" t="e">
        <f aca="false">_xlfn.iferror(CR151/CR145,0)</f>
        <v>#NAME?</v>
      </c>
      <c r="CS157" s="53" t="e">
        <f aca="false">_xlfn.iferror(CS151/CS145,0)</f>
        <v>#NAME?</v>
      </c>
      <c r="CT157" s="53" t="e">
        <f aca="false">_xlfn.iferror(CT151/CT145,0)</f>
        <v>#NAME?</v>
      </c>
    </row>
    <row r="158" customFormat="false" ht="15" hidden="false" customHeight="true" outlineLevel="1" collapsed="false">
      <c r="A158" s="51" t="s">
        <v>62</v>
      </c>
      <c r="B158" s="66"/>
      <c r="C158" s="53" t="e">
        <f aca="false">_xlfn.iferror(C147/C145,0)</f>
        <v>#NAME?</v>
      </c>
      <c r="D158" s="53" t="e">
        <f aca="false">_xlfn.iferror(D147/D145,0)</f>
        <v>#NAME?</v>
      </c>
      <c r="E158" s="53" t="e">
        <f aca="false">_xlfn.iferror(E147/E145,0)</f>
        <v>#NAME?</v>
      </c>
      <c r="F158" s="53" t="e">
        <f aca="false">_xlfn.iferror(F147/F145,0)</f>
        <v>#NAME?</v>
      </c>
      <c r="G158" s="53" t="e">
        <f aca="false">_xlfn.iferror(G147/G145,0)</f>
        <v>#NAME?</v>
      </c>
      <c r="H158" s="53" t="e">
        <f aca="false">_xlfn.iferror(H147/H145,0)</f>
        <v>#NAME?</v>
      </c>
      <c r="I158" s="53" t="e">
        <f aca="false">_xlfn.iferror(I147/I145,0)</f>
        <v>#NAME?</v>
      </c>
      <c r="J158" s="53" t="e">
        <f aca="false">_xlfn.iferror(J147/J145,0)</f>
        <v>#NAME?</v>
      </c>
      <c r="K158" s="53" t="e">
        <f aca="false">_xlfn.iferror(K147/K145,0)</f>
        <v>#NAME?</v>
      </c>
      <c r="L158" s="53" t="e">
        <f aca="false">_xlfn.iferror(L147/L145,0)</f>
        <v>#NAME?</v>
      </c>
      <c r="M158" s="53" t="e">
        <f aca="false">_xlfn.iferror(M147/M145,0)</f>
        <v>#NAME?</v>
      </c>
      <c r="N158" s="53" t="e">
        <f aca="false">_xlfn.iferror(N147/N145,0)</f>
        <v>#NAME?</v>
      </c>
      <c r="O158" s="53" t="e">
        <f aca="false">_xlfn.iferror(O147/O145,0)</f>
        <v>#NAME?</v>
      </c>
      <c r="P158" s="53" t="e">
        <f aca="false">_xlfn.iferror(P147/P145,0)</f>
        <v>#NAME?</v>
      </c>
      <c r="Q158" s="53" t="e">
        <f aca="false">_xlfn.iferror(Q147/Q145,0)</f>
        <v>#NAME?</v>
      </c>
      <c r="R158" s="53" t="e">
        <f aca="false">_xlfn.iferror(R147/R145,0)</f>
        <v>#NAME?</v>
      </c>
      <c r="S158" s="53" t="e">
        <f aca="false">_xlfn.iferror(S147/S145,0)</f>
        <v>#NAME?</v>
      </c>
      <c r="T158" s="53" t="e">
        <f aca="false">_xlfn.iferror(T147/T145,0)</f>
        <v>#NAME?</v>
      </c>
      <c r="U158" s="53" t="e">
        <f aca="false">_xlfn.iferror(U147/U145,0)</f>
        <v>#NAME?</v>
      </c>
      <c r="V158" s="53" t="e">
        <f aca="false">_xlfn.iferror(V147/V145,0)</f>
        <v>#NAME?</v>
      </c>
      <c r="W158" s="53" t="e">
        <f aca="false">_xlfn.iferror(W147/W145,0)</f>
        <v>#NAME?</v>
      </c>
      <c r="X158" s="53" t="e">
        <f aca="false">_xlfn.iferror(X147/X145,0)</f>
        <v>#NAME?</v>
      </c>
      <c r="Y158" s="53" t="e">
        <f aca="false">_xlfn.iferror(Y147/Y145,0)</f>
        <v>#NAME?</v>
      </c>
      <c r="Z158" s="53" t="e">
        <f aca="false">_xlfn.iferror(Z147/Z145,0)</f>
        <v>#NAME?</v>
      </c>
      <c r="AA158" s="53" t="e">
        <f aca="false">_xlfn.iferror(AA147/AA145,0)</f>
        <v>#NAME?</v>
      </c>
      <c r="AB158" s="53" t="e">
        <f aca="false">_xlfn.iferror(AB147/AB145,0)</f>
        <v>#NAME?</v>
      </c>
      <c r="AC158" s="53" t="e">
        <f aca="false">_xlfn.iferror(AC147/AC145,0)</f>
        <v>#NAME?</v>
      </c>
      <c r="AD158" s="53" t="e">
        <f aca="false">_xlfn.iferror(AD147/AD145,0)</f>
        <v>#NAME?</v>
      </c>
      <c r="AE158" s="53" t="e">
        <f aca="false">_xlfn.iferror(AE147/AE145,0)</f>
        <v>#NAME?</v>
      </c>
      <c r="AF158" s="53" t="e">
        <f aca="false">_xlfn.iferror(AF147/AF145,0)</f>
        <v>#NAME?</v>
      </c>
      <c r="AG158" s="53" t="e">
        <f aca="false">_xlfn.iferror(AG147/AG145,0)</f>
        <v>#NAME?</v>
      </c>
      <c r="AH158" s="53" t="e">
        <f aca="false">_xlfn.iferror(AH147/AH145,0)</f>
        <v>#NAME?</v>
      </c>
      <c r="AI158" s="53" t="e">
        <f aca="false">_xlfn.iferror(AI147/AI145,0)</f>
        <v>#NAME?</v>
      </c>
      <c r="AJ158" s="53" t="e">
        <f aca="false">_xlfn.iferror(AJ147/AJ145,0)</f>
        <v>#NAME?</v>
      </c>
      <c r="AK158" s="53" t="e">
        <f aca="false">_xlfn.iferror(AK147/AK145,0)</f>
        <v>#NAME?</v>
      </c>
      <c r="AL158" s="53" t="e">
        <f aca="false">_xlfn.iferror(AL147/AL145,0)</f>
        <v>#NAME?</v>
      </c>
      <c r="AM158" s="53" t="e">
        <f aca="false">_xlfn.iferror(AM147/AM145,0)</f>
        <v>#NAME?</v>
      </c>
      <c r="AN158" s="53" t="e">
        <f aca="false">_xlfn.iferror(AN147/AN145,0)</f>
        <v>#NAME?</v>
      </c>
      <c r="AO158" s="53" t="e">
        <f aca="false">_xlfn.iferror(AO147/AO145,0)</f>
        <v>#NAME?</v>
      </c>
      <c r="AP158" s="53" t="e">
        <f aca="false">_xlfn.iferror(AP147/AP145,0)</f>
        <v>#NAME?</v>
      </c>
      <c r="AQ158" s="53" t="e">
        <f aca="false">_xlfn.iferror(AQ147/AQ145,0)</f>
        <v>#NAME?</v>
      </c>
      <c r="AR158" s="53" t="e">
        <f aca="false">_xlfn.iferror(AR147/AR145,0)</f>
        <v>#NAME?</v>
      </c>
      <c r="AS158" s="53" t="e">
        <f aca="false">_xlfn.iferror(AS147/AS145,0)</f>
        <v>#NAME?</v>
      </c>
      <c r="AT158" s="53" t="e">
        <f aca="false">_xlfn.iferror(AT147/AT145,0)</f>
        <v>#NAME?</v>
      </c>
      <c r="AU158" s="53" t="e">
        <f aca="false">_xlfn.iferror(AU147/AU145,0)</f>
        <v>#NAME?</v>
      </c>
      <c r="AV158" s="53" t="e">
        <f aca="false">_xlfn.iferror(AV147/AV145,0)</f>
        <v>#NAME?</v>
      </c>
      <c r="AW158" s="53" t="e">
        <f aca="false">_xlfn.iferror(AW147/AW145,0)</f>
        <v>#NAME?</v>
      </c>
      <c r="AX158" s="53" t="e">
        <f aca="false">_xlfn.iferror(AX147/AX145,0)</f>
        <v>#NAME?</v>
      </c>
      <c r="AY158" s="53" t="e">
        <f aca="false">_xlfn.iferror(AY147/AY145,0)</f>
        <v>#NAME?</v>
      </c>
      <c r="AZ158" s="53" t="e">
        <f aca="false">_xlfn.iferror(AZ147/AZ145,0)</f>
        <v>#NAME?</v>
      </c>
      <c r="BA158" s="53" t="e">
        <f aca="false">_xlfn.iferror(BA147/BA145,0)</f>
        <v>#NAME?</v>
      </c>
      <c r="BB158" s="53" t="e">
        <f aca="false">_xlfn.iferror(BB147/BB145,0)</f>
        <v>#NAME?</v>
      </c>
      <c r="BC158" s="53" t="e">
        <f aca="false">_xlfn.iferror(BC147/BC145,0)</f>
        <v>#NAME?</v>
      </c>
      <c r="BD158" s="53" t="e">
        <f aca="false">_xlfn.iferror(BD147/BD145,0)</f>
        <v>#NAME?</v>
      </c>
      <c r="BE158" s="53" t="e">
        <f aca="false">_xlfn.iferror(BE147/BE145,0)</f>
        <v>#NAME?</v>
      </c>
      <c r="BF158" s="53" t="e">
        <f aca="false">_xlfn.iferror(BF147/BF145,0)</f>
        <v>#NAME?</v>
      </c>
      <c r="BG158" s="53" t="e">
        <f aca="false">_xlfn.iferror(BG147/BG145,0)</f>
        <v>#NAME?</v>
      </c>
      <c r="BH158" s="53" t="e">
        <f aca="false">_xlfn.iferror(BH147/BH145,0)</f>
        <v>#NAME?</v>
      </c>
      <c r="BI158" s="53" t="e">
        <f aca="false">_xlfn.iferror(BI147/BI145,0)</f>
        <v>#NAME?</v>
      </c>
      <c r="BJ158" s="53" t="e">
        <f aca="false">_xlfn.iferror(BJ147/BJ145,0)</f>
        <v>#NAME?</v>
      </c>
      <c r="BK158" s="53" t="e">
        <f aca="false">_xlfn.iferror(BK147/BK145,0)</f>
        <v>#NAME?</v>
      </c>
      <c r="BL158" s="53" t="e">
        <f aca="false">_xlfn.iferror(BL147/BL145,0)</f>
        <v>#NAME?</v>
      </c>
      <c r="BM158" s="53" t="e">
        <f aca="false">_xlfn.iferror(BM147/BM145,0)</f>
        <v>#NAME?</v>
      </c>
      <c r="BN158" s="53" t="e">
        <f aca="false">_xlfn.iferror(BN147/BN145,0)</f>
        <v>#NAME?</v>
      </c>
      <c r="BO158" s="53" t="e">
        <f aca="false">_xlfn.iferror(BO147/BO145,0)</f>
        <v>#NAME?</v>
      </c>
      <c r="BP158" s="53" t="e">
        <f aca="false">_xlfn.iferror(BP147/BP145,0)</f>
        <v>#NAME?</v>
      </c>
      <c r="BQ158" s="53" t="e">
        <f aca="false">_xlfn.iferror(BQ147/BQ145,0)</f>
        <v>#NAME?</v>
      </c>
      <c r="BR158" s="53" t="e">
        <f aca="false">_xlfn.iferror(BR147/BR145,0)</f>
        <v>#NAME?</v>
      </c>
      <c r="BS158" s="53" t="e">
        <f aca="false">_xlfn.iferror(BS147/BS145,0)</f>
        <v>#NAME?</v>
      </c>
      <c r="BT158" s="53" t="e">
        <f aca="false">_xlfn.iferror(BT147/BT145,0)</f>
        <v>#NAME?</v>
      </c>
      <c r="BU158" s="53" t="e">
        <f aca="false">_xlfn.iferror(BU147/BU145,0)</f>
        <v>#NAME?</v>
      </c>
      <c r="BV158" s="53" t="e">
        <f aca="false">_xlfn.iferror(BV147/BV145,0)</f>
        <v>#NAME?</v>
      </c>
      <c r="BW158" s="53" t="e">
        <f aca="false">_xlfn.iferror(BW147/BW145,0)</f>
        <v>#NAME?</v>
      </c>
      <c r="BX158" s="53" t="e">
        <f aca="false">_xlfn.iferror(BX147/BX145,0)</f>
        <v>#NAME?</v>
      </c>
      <c r="BY158" s="53" t="e">
        <f aca="false">_xlfn.iferror(BY147/BY145,0)</f>
        <v>#NAME?</v>
      </c>
      <c r="BZ158" s="53" t="e">
        <f aca="false">_xlfn.iferror(BZ147/BZ145,0)</f>
        <v>#NAME?</v>
      </c>
      <c r="CA158" s="53" t="e">
        <f aca="false">_xlfn.iferror(CA147/CA145,0)</f>
        <v>#NAME?</v>
      </c>
      <c r="CB158" s="53" t="e">
        <f aca="false">_xlfn.iferror(CB147/CB145,0)</f>
        <v>#NAME?</v>
      </c>
      <c r="CC158" s="53" t="e">
        <f aca="false">_xlfn.iferror(CC147/CC145,0)</f>
        <v>#NAME?</v>
      </c>
      <c r="CD158" s="53" t="e">
        <f aca="false">_xlfn.iferror(CD147/CD145,0)</f>
        <v>#NAME?</v>
      </c>
      <c r="CE158" s="53" t="e">
        <f aca="false">_xlfn.iferror(CE147/CE145,0)</f>
        <v>#NAME?</v>
      </c>
      <c r="CF158" s="53" t="e">
        <f aca="false">_xlfn.iferror(CF147/CF145,0)</f>
        <v>#NAME?</v>
      </c>
      <c r="CG158" s="53" t="e">
        <f aca="false">_xlfn.iferror(CG147/CG145,0)</f>
        <v>#NAME?</v>
      </c>
      <c r="CH158" s="53" t="e">
        <f aca="false">_xlfn.iferror(CH147/CH145,0)</f>
        <v>#NAME?</v>
      </c>
      <c r="CI158" s="53" t="e">
        <f aca="false">_xlfn.iferror(CI147/CI145,0)</f>
        <v>#NAME?</v>
      </c>
      <c r="CJ158" s="53" t="e">
        <f aca="false">_xlfn.iferror(CJ147/CJ145,0)</f>
        <v>#NAME?</v>
      </c>
      <c r="CK158" s="53" t="e">
        <f aca="false">_xlfn.iferror(CK147/CK145,0)</f>
        <v>#NAME?</v>
      </c>
      <c r="CL158" s="53" t="e">
        <f aca="false">_xlfn.iferror(CL147/CL145,0)</f>
        <v>#NAME?</v>
      </c>
      <c r="CM158" s="53" t="e">
        <f aca="false">_xlfn.iferror(CM147/CM145,0)</f>
        <v>#NAME?</v>
      </c>
      <c r="CN158" s="53" t="e">
        <f aca="false">_xlfn.iferror(CN147/CN145,0)</f>
        <v>#NAME?</v>
      </c>
      <c r="CO158" s="53" t="e">
        <f aca="false">_xlfn.iferror(CO147/CO145,0)</f>
        <v>#NAME?</v>
      </c>
      <c r="CP158" s="53" t="e">
        <f aca="false">_xlfn.iferror(CP147/CP145,0)</f>
        <v>#NAME?</v>
      </c>
      <c r="CQ158" s="53" t="e">
        <f aca="false">_xlfn.iferror(CQ147/CQ145,0)</f>
        <v>#NAME?</v>
      </c>
      <c r="CR158" s="53" t="e">
        <f aca="false">_xlfn.iferror(CR147/CR145,0)</f>
        <v>#NAME?</v>
      </c>
      <c r="CS158" s="53" t="e">
        <f aca="false">_xlfn.iferror(CS147/CS145,0)</f>
        <v>#NAME?</v>
      </c>
      <c r="CT158" s="53" t="e">
        <f aca="false">_xlfn.iferror(CT147/CT145,0)</f>
        <v>#NAME?</v>
      </c>
    </row>
    <row r="159" customFormat="false" ht="15" hidden="false" customHeight="true" outlineLevel="1" collapsed="false">
      <c r="A159" s="51" t="s">
        <v>63</v>
      </c>
      <c r="B159" s="52"/>
      <c r="C159" s="53" t="e">
        <f aca="false">_xlfn.iferror(C152/C145,0)</f>
        <v>#NAME?</v>
      </c>
      <c r="D159" s="53" t="e">
        <f aca="false">_xlfn.iferror(D152/D145,0)</f>
        <v>#NAME?</v>
      </c>
      <c r="E159" s="53" t="e">
        <f aca="false">_xlfn.iferror(E152/E145,0)</f>
        <v>#NAME?</v>
      </c>
      <c r="F159" s="53" t="e">
        <f aca="false">_xlfn.iferror(F152/F145,0)</f>
        <v>#NAME?</v>
      </c>
      <c r="G159" s="53" t="e">
        <f aca="false">_xlfn.iferror(G152/G145,0)</f>
        <v>#NAME?</v>
      </c>
      <c r="H159" s="53" t="e">
        <f aca="false">_xlfn.iferror(H152/H145,0)</f>
        <v>#NAME?</v>
      </c>
      <c r="I159" s="53" t="e">
        <f aca="false">_xlfn.iferror(I152/I145,0)</f>
        <v>#NAME?</v>
      </c>
      <c r="J159" s="53" t="e">
        <f aca="false">_xlfn.iferror(J152/J145,0)</f>
        <v>#NAME?</v>
      </c>
      <c r="K159" s="53" t="e">
        <f aca="false">_xlfn.iferror(K152/K145,0)</f>
        <v>#NAME?</v>
      </c>
      <c r="L159" s="53" t="e">
        <f aca="false">_xlfn.iferror(L152/L145,0)</f>
        <v>#NAME?</v>
      </c>
      <c r="M159" s="53" t="e">
        <f aca="false">_xlfn.iferror(M152/M145,0)</f>
        <v>#NAME?</v>
      </c>
      <c r="N159" s="53" t="e">
        <f aca="false">_xlfn.iferror(N152/N145,0)</f>
        <v>#NAME?</v>
      </c>
      <c r="O159" s="53" t="e">
        <f aca="false">_xlfn.iferror(O152/O145,0)</f>
        <v>#NAME?</v>
      </c>
      <c r="P159" s="53" t="e">
        <f aca="false">_xlfn.iferror(P152/P145,0)</f>
        <v>#NAME?</v>
      </c>
      <c r="Q159" s="53" t="e">
        <f aca="false">_xlfn.iferror(Q152/Q145,0)</f>
        <v>#NAME?</v>
      </c>
      <c r="R159" s="53" t="e">
        <f aca="false">_xlfn.iferror(R152/R145,0)</f>
        <v>#NAME?</v>
      </c>
      <c r="S159" s="53" t="e">
        <f aca="false">_xlfn.iferror(S152/S145,0)</f>
        <v>#NAME?</v>
      </c>
      <c r="T159" s="53" t="e">
        <f aca="false">_xlfn.iferror(T152/T145,0)</f>
        <v>#NAME?</v>
      </c>
      <c r="U159" s="53" t="e">
        <f aca="false">_xlfn.iferror(U152/U145,0)</f>
        <v>#NAME?</v>
      </c>
      <c r="V159" s="53" t="e">
        <f aca="false">_xlfn.iferror(V152/V145,0)</f>
        <v>#NAME?</v>
      </c>
      <c r="W159" s="53" t="e">
        <f aca="false">_xlfn.iferror(W152/W145,0)</f>
        <v>#NAME?</v>
      </c>
      <c r="X159" s="53" t="e">
        <f aca="false">_xlfn.iferror(X152/X145,0)</f>
        <v>#NAME?</v>
      </c>
      <c r="Y159" s="53" t="e">
        <f aca="false">_xlfn.iferror(Y152/Y145,0)</f>
        <v>#NAME?</v>
      </c>
      <c r="Z159" s="53" t="e">
        <f aca="false">_xlfn.iferror(Z152/Z145,0)</f>
        <v>#NAME?</v>
      </c>
      <c r="AA159" s="53" t="e">
        <f aca="false">_xlfn.iferror(AA152/AA145,0)</f>
        <v>#NAME?</v>
      </c>
      <c r="AB159" s="53" t="e">
        <f aca="false">_xlfn.iferror(AB152/AB145,0)</f>
        <v>#NAME?</v>
      </c>
      <c r="AC159" s="53" t="e">
        <f aca="false">_xlfn.iferror(AC152/AC145,0)</f>
        <v>#NAME?</v>
      </c>
      <c r="AD159" s="53" t="e">
        <f aca="false">_xlfn.iferror(AD152/AD145,0)</f>
        <v>#NAME?</v>
      </c>
      <c r="AE159" s="53" t="e">
        <f aca="false">_xlfn.iferror(AE152/AE145,0)</f>
        <v>#NAME?</v>
      </c>
      <c r="AF159" s="53" t="e">
        <f aca="false">_xlfn.iferror(AF152/AF145,0)</f>
        <v>#NAME?</v>
      </c>
      <c r="AG159" s="53" t="e">
        <f aca="false">_xlfn.iferror(AG152/AG145,0)</f>
        <v>#NAME?</v>
      </c>
      <c r="AH159" s="53" t="e">
        <f aca="false">_xlfn.iferror(AH152/AH145,0)</f>
        <v>#NAME?</v>
      </c>
      <c r="AI159" s="53" t="e">
        <f aca="false">_xlfn.iferror(AI152/AI145,0)</f>
        <v>#NAME?</v>
      </c>
      <c r="AJ159" s="53" t="e">
        <f aca="false">_xlfn.iferror(AJ152/AJ145,0)</f>
        <v>#NAME?</v>
      </c>
      <c r="AK159" s="53" t="e">
        <f aca="false">_xlfn.iferror(AK152/AK145,0)</f>
        <v>#NAME?</v>
      </c>
      <c r="AL159" s="53" t="e">
        <f aca="false">_xlfn.iferror(AL152/AL145,0)</f>
        <v>#NAME?</v>
      </c>
      <c r="AM159" s="53" t="e">
        <f aca="false">_xlfn.iferror(AM152/AM145,0)</f>
        <v>#NAME?</v>
      </c>
      <c r="AN159" s="53" t="e">
        <f aca="false">_xlfn.iferror(AN152/AN145,0)</f>
        <v>#NAME?</v>
      </c>
      <c r="AO159" s="53" t="e">
        <f aca="false">_xlfn.iferror(AO152/AO145,0)</f>
        <v>#NAME?</v>
      </c>
      <c r="AP159" s="53" t="e">
        <f aca="false">_xlfn.iferror(AP152/AP145,0)</f>
        <v>#NAME?</v>
      </c>
      <c r="AQ159" s="53" t="e">
        <f aca="false">_xlfn.iferror(AQ152/AQ145,0)</f>
        <v>#NAME?</v>
      </c>
      <c r="AR159" s="53" t="e">
        <f aca="false">_xlfn.iferror(AR152/AR145,0)</f>
        <v>#NAME?</v>
      </c>
      <c r="AS159" s="53" t="e">
        <f aca="false">_xlfn.iferror(AS152/AS145,0)</f>
        <v>#NAME?</v>
      </c>
      <c r="AT159" s="53" t="e">
        <f aca="false">_xlfn.iferror(AT152/AT145,0)</f>
        <v>#NAME?</v>
      </c>
      <c r="AU159" s="53" t="e">
        <f aca="false">_xlfn.iferror(AU152/AU145,0)</f>
        <v>#NAME?</v>
      </c>
      <c r="AV159" s="53" t="e">
        <f aca="false">_xlfn.iferror(AV152/AV145,0)</f>
        <v>#NAME?</v>
      </c>
      <c r="AW159" s="53" t="e">
        <f aca="false">_xlfn.iferror(AW152/AW145,0)</f>
        <v>#NAME?</v>
      </c>
      <c r="AX159" s="53" t="e">
        <f aca="false">_xlfn.iferror(AX152/AX145,0)</f>
        <v>#NAME?</v>
      </c>
      <c r="AY159" s="53" t="e">
        <f aca="false">_xlfn.iferror(AY152/AY145,0)</f>
        <v>#NAME?</v>
      </c>
      <c r="AZ159" s="53" t="e">
        <f aca="false">_xlfn.iferror(AZ152/AZ145,0)</f>
        <v>#NAME?</v>
      </c>
      <c r="BA159" s="53" t="e">
        <f aca="false">_xlfn.iferror(BA152/BA145,0)</f>
        <v>#NAME?</v>
      </c>
      <c r="BB159" s="53" t="e">
        <f aca="false">_xlfn.iferror(BB152/BB145,0)</f>
        <v>#NAME?</v>
      </c>
      <c r="BC159" s="53" t="e">
        <f aca="false">_xlfn.iferror(BC152/BC145,0)</f>
        <v>#NAME?</v>
      </c>
      <c r="BD159" s="53" t="e">
        <f aca="false">_xlfn.iferror(BD152/BD145,0)</f>
        <v>#NAME?</v>
      </c>
      <c r="BE159" s="53" t="e">
        <f aca="false">_xlfn.iferror(BE152/BE145,0)</f>
        <v>#NAME?</v>
      </c>
      <c r="BF159" s="53" t="e">
        <f aca="false">_xlfn.iferror(BF152/BF145,0)</f>
        <v>#NAME?</v>
      </c>
      <c r="BG159" s="53" t="e">
        <f aca="false">_xlfn.iferror(BG152/BG145,0)</f>
        <v>#NAME?</v>
      </c>
      <c r="BH159" s="53" t="e">
        <f aca="false">_xlfn.iferror(BH152/BH145,0)</f>
        <v>#NAME?</v>
      </c>
      <c r="BI159" s="53" t="e">
        <f aca="false">_xlfn.iferror(BI152/BI145,0)</f>
        <v>#NAME?</v>
      </c>
      <c r="BJ159" s="53" t="e">
        <f aca="false">_xlfn.iferror(BJ152/BJ145,0)</f>
        <v>#NAME?</v>
      </c>
      <c r="BK159" s="53" t="e">
        <f aca="false">_xlfn.iferror(BK152/BK145,0)</f>
        <v>#NAME?</v>
      </c>
      <c r="BL159" s="53" t="e">
        <f aca="false">_xlfn.iferror(BL152/BL145,0)</f>
        <v>#NAME?</v>
      </c>
      <c r="BM159" s="53" t="e">
        <f aca="false">_xlfn.iferror(BM152/BM145,0)</f>
        <v>#NAME?</v>
      </c>
      <c r="BN159" s="53" t="e">
        <f aca="false">_xlfn.iferror(BN152/BN145,0)</f>
        <v>#NAME?</v>
      </c>
      <c r="BO159" s="53" t="e">
        <f aca="false">_xlfn.iferror(BO152/BO145,0)</f>
        <v>#NAME?</v>
      </c>
      <c r="BP159" s="53" t="e">
        <f aca="false">_xlfn.iferror(BP152/BP145,0)</f>
        <v>#NAME?</v>
      </c>
      <c r="BQ159" s="53" t="e">
        <f aca="false">_xlfn.iferror(BQ152/BQ145,0)</f>
        <v>#NAME?</v>
      </c>
      <c r="BR159" s="53" t="e">
        <f aca="false">_xlfn.iferror(BR152/BR145,0)</f>
        <v>#NAME?</v>
      </c>
      <c r="BS159" s="53" t="e">
        <f aca="false">_xlfn.iferror(BS152/BS145,0)</f>
        <v>#NAME?</v>
      </c>
      <c r="BT159" s="53" t="e">
        <f aca="false">_xlfn.iferror(BT152/BT145,0)</f>
        <v>#NAME?</v>
      </c>
      <c r="BU159" s="53" t="e">
        <f aca="false">_xlfn.iferror(BU152/BU145,0)</f>
        <v>#NAME?</v>
      </c>
      <c r="BV159" s="53" t="e">
        <f aca="false">_xlfn.iferror(BV152/BV145,0)</f>
        <v>#NAME?</v>
      </c>
      <c r="BW159" s="53" t="e">
        <f aca="false">_xlfn.iferror(BW152/BW145,0)</f>
        <v>#NAME?</v>
      </c>
      <c r="BX159" s="53" t="e">
        <f aca="false">_xlfn.iferror(BX152/BX145,0)</f>
        <v>#NAME?</v>
      </c>
      <c r="BY159" s="53" t="e">
        <f aca="false">_xlfn.iferror(BY152/BY145,0)</f>
        <v>#NAME?</v>
      </c>
      <c r="BZ159" s="53" t="e">
        <f aca="false">_xlfn.iferror(BZ152/BZ145,0)</f>
        <v>#NAME?</v>
      </c>
      <c r="CA159" s="53" t="e">
        <f aca="false">_xlfn.iferror(CA152/CA145,0)</f>
        <v>#NAME?</v>
      </c>
      <c r="CB159" s="53" t="e">
        <f aca="false">_xlfn.iferror(CB152/CB145,0)</f>
        <v>#NAME?</v>
      </c>
      <c r="CC159" s="53" t="e">
        <f aca="false">_xlfn.iferror(CC152/CC145,0)</f>
        <v>#NAME?</v>
      </c>
      <c r="CD159" s="53" t="e">
        <f aca="false">_xlfn.iferror(CD152/CD145,0)</f>
        <v>#NAME?</v>
      </c>
      <c r="CE159" s="53" t="e">
        <f aca="false">_xlfn.iferror(CE152/CE145,0)</f>
        <v>#NAME?</v>
      </c>
      <c r="CF159" s="53" t="e">
        <f aca="false">_xlfn.iferror(CF152/CF145,0)</f>
        <v>#NAME?</v>
      </c>
      <c r="CG159" s="53" t="e">
        <f aca="false">_xlfn.iferror(CG152/CG145,0)</f>
        <v>#NAME?</v>
      </c>
      <c r="CH159" s="53" t="e">
        <f aca="false">_xlfn.iferror(CH152/CH145,0)</f>
        <v>#NAME?</v>
      </c>
      <c r="CI159" s="53" t="e">
        <f aca="false">_xlfn.iferror(CI152/CI145,0)</f>
        <v>#NAME?</v>
      </c>
      <c r="CJ159" s="53" t="e">
        <f aca="false">_xlfn.iferror(CJ152/CJ145,0)</f>
        <v>#NAME?</v>
      </c>
      <c r="CK159" s="53" t="e">
        <f aca="false">_xlfn.iferror(CK152/CK145,0)</f>
        <v>#NAME?</v>
      </c>
      <c r="CL159" s="53" t="e">
        <f aca="false">_xlfn.iferror(CL152/CL145,0)</f>
        <v>#NAME?</v>
      </c>
      <c r="CM159" s="53" t="e">
        <f aca="false">_xlfn.iferror(CM152/CM145,0)</f>
        <v>#NAME?</v>
      </c>
      <c r="CN159" s="53" t="e">
        <f aca="false">_xlfn.iferror(CN152/CN145,0)</f>
        <v>#NAME?</v>
      </c>
      <c r="CO159" s="53" t="e">
        <f aca="false">_xlfn.iferror(CO152/CO145,0)</f>
        <v>#NAME?</v>
      </c>
      <c r="CP159" s="53" t="e">
        <f aca="false">_xlfn.iferror(CP152/CP145,0)</f>
        <v>#NAME?</v>
      </c>
      <c r="CQ159" s="53" t="e">
        <f aca="false">_xlfn.iferror(CQ152/CQ145,0)</f>
        <v>#NAME?</v>
      </c>
      <c r="CR159" s="53" t="e">
        <f aca="false">_xlfn.iferror(CR152/CR145,0)</f>
        <v>#NAME?</v>
      </c>
      <c r="CS159" s="53" t="e">
        <f aca="false">_xlfn.iferror(CS152/CS145,0)</f>
        <v>#NAME?</v>
      </c>
      <c r="CT159" s="53" t="e">
        <f aca="false">_xlfn.iferror(CT152/CT145,0)</f>
        <v>#NAME?</v>
      </c>
    </row>
    <row r="160" customFormat="false" ht="15" hidden="false" customHeight="true" outlineLevel="1" collapsed="false">
      <c r="A160" s="51"/>
      <c r="B160" s="52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  <c r="CD160" s="54"/>
      <c r="CE160" s="54"/>
      <c r="CF160" s="54"/>
      <c r="CG160" s="54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4"/>
    </row>
    <row r="161" customFormat="false" ht="15" hidden="false" customHeight="true" outlineLevel="1" collapsed="false">
      <c r="A161" s="55" t="s">
        <v>70</v>
      </c>
      <c r="B161" s="56" t="s">
        <v>31</v>
      </c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8" t="e">
        <f aca="false">_xlfn.iferror(O153/D153,0)</f>
        <v>#NAME?</v>
      </c>
      <c r="P161" s="68" t="e">
        <f aca="false">_xlfn.iferror(P153/E153,0)</f>
        <v>#NAME?</v>
      </c>
      <c r="Q161" s="68" t="e">
        <f aca="false">_xlfn.iferror(Q153/F153,0)</f>
        <v>#NAME?</v>
      </c>
      <c r="R161" s="68" t="e">
        <f aca="false">_xlfn.iferror(R153/G153,0)</f>
        <v>#NAME?</v>
      </c>
      <c r="S161" s="68" t="e">
        <f aca="false">_xlfn.iferror(S153/H153,0)</f>
        <v>#NAME?</v>
      </c>
      <c r="T161" s="68" t="e">
        <f aca="false">_xlfn.iferror(T153/I153,0)</f>
        <v>#NAME?</v>
      </c>
      <c r="U161" s="68" t="e">
        <f aca="false">_xlfn.iferror(U153/J153,0)</f>
        <v>#NAME?</v>
      </c>
      <c r="V161" s="68" t="e">
        <f aca="false">_xlfn.iferror(V153/K153,0)</f>
        <v>#NAME?</v>
      </c>
      <c r="W161" s="68" t="e">
        <f aca="false">_xlfn.iferror(W153/L153,0)</f>
        <v>#NAME?</v>
      </c>
      <c r="X161" s="68" t="e">
        <f aca="false">_xlfn.iferror(X153/M153,0)</f>
        <v>#NAME?</v>
      </c>
      <c r="Y161" s="68" t="e">
        <f aca="false">_xlfn.iferror(Y153/N153,0)</f>
        <v>#NAME?</v>
      </c>
      <c r="Z161" s="68" t="e">
        <f aca="false">_xlfn.iferror(Z153/O153,0)</f>
        <v>#NAME?</v>
      </c>
      <c r="AA161" s="68" t="e">
        <f aca="false">_xlfn.iferror(AA153/P153,0)</f>
        <v>#NAME?</v>
      </c>
      <c r="AB161" s="68" t="e">
        <f aca="false">_xlfn.iferror(AB153/Q153,0)</f>
        <v>#NAME?</v>
      </c>
      <c r="AC161" s="68" t="e">
        <f aca="false">_xlfn.iferror(AC153/R153,0)</f>
        <v>#NAME?</v>
      </c>
      <c r="AD161" s="68" t="e">
        <f aca="false">_xlfn.iferror(AD153/S153,0)</f>
        <v>#NAME?</v>
      </c>
      <c r="AE161" s="68" t="e">
        <f aca="false">_xlfn.iferror(AE153/T153,0)</f>
        <v>#NAME?</v>
      </c>
      <c r="AF161" s="68" t="e">
        <f aca="false">_xlfn.iferror(AF153/U153,0)</f>
        <v>#NAME?</v>
      </c>
      <c r="AG161" s="68" t="e">
        <f aca="false">_xlfn.iferror(AG153/V153,0)</f>
        <v>#NAME?</v>
      </c>
      <c r="AH161" s="68" t="e">
        <f aca="false">_xlfn.iferror(AH153/W153,0)</f>
        <v>#NAME?</v>
      </c>
      <c r="AI161" s="68" t="e">
        <f aca="false">_xlfn.iferror(AI153/X153,0)</f>
        <v>#NAME?</v>
      </c>
      <c r="AJ161" s="68" t="e">
        <f aca="false">_xlfn.iferror(AJ153/Y153,0)</f>
        <v>#NAME?</v>
      </c>
      <c r="AK161" s="68" t="e">
        <f aca="false">_xlfn.iferror(AK153/Z153,0)</f>
        <v>#NAME?</v>
      </c>
      <c r="AL161" s="68" t="e">
        <f aca="false">_xlfn.iferror(AL153/AA153,0)</f>
        <v>#NAME?</v>
      </c>
      <c r="AM161" s="68" t="e">
        <f aca="false">_xlfn.iferror(AM153/AB153,0)</f>
        <v>#NAME?</v>
      </c>
      <c r="AN161" s="68" t="e">
        <f aca="false">_xlfn.iferror(AN153/AC153,0)</f>
        <v>#NAME?</v>
      </c>
      <c r="AO161" s="68" t="e">
        <f aca="false">_xlfn.iferror(AO153/AD153,0)</f>
        <v>#NAME?</v>
      </c>
      <c r="AP161" s="68" t="e">
        <f aca="false">_xlfn.iferror(AP153/AE153,0)</f>
        <v>#NAME?</v>
      </c>
      <c r="AQ161" s="68" t="e">
        <f aca="false">_xlfn.iferror(AQ153/AF153,0)</f>
        <v>#NAME?</v>
      </c>
      <c r="AR161" s="68" t="e">
        <f aca="false">_xlfn.iferror(AR153/AG153,0)</f>
        <v>#NAME?</v>
      </c>
      <c r="AS161" s="68" t="e">
        <f aca="false">_xlfn.iferror(AS153/AH153,0)</f>
        <v>#NAME?</v>
      </c>
      <c r="AT161" s="68" t="e">
        <f aca="false">_xlfn.iferror(AT153/AI153,0)</f>
        <v>#NAME?</v>
      </c>
      <c r="AU161" s="68" t="e">
        <f aca="false">_xlfn.iferror(AU153/AJ153,0)</f>
        <v>#NAME?</v>
      </c>
      <c r="AV161" s="68" t="e">
        <f aca="false">_xlfn.iferror(AV153/AK153,0)</f>
        <v>#NAME?</v>
      </c>
      <c r="AW161" s="68" t="e">
        <f aca="false">_xlfn.iferror(AW153/AL153,0)</f>
        <v>#NAME?</v>
      </c>
      <c r="AX161" s="68" t="e">
        <f aca="false">_xlfn.iferror(AX153/AM153,0)</f>
        <v>#NAME?</v>
      </c>
      <c r="AY161" s="68" t="e">
        <f aca="false">_xlfn.iferror(AY153/AN153,0)</f>
        <v>#NAME?</v>
      </c>
      <c r="AZ161" s="68" t="e">
        <f aca="false">_xlfn.iferror(AZ153/AO153,0)</f>
        <v>#NAME?</v>
      </c>
      <c r="BA161" s="68" t="e">
        <f aca="false">_xlfn.iferror(BA153/AP153,0)</f>
        <v>#NAME?</v>
      </c>
      <c r="BB161" s="68" t="e">
        <f aca="false">_xlfn.iferror(BB153/AQ153,0)</f>
        <v>#NAME?</v>
      </c>
      <c r="BC161" s="68" t="e">
        <f aca="false">_xlfn.iferror(BC153/AR153,0)</f>
        <v>#NAME?</v>
      </c>
      <c r="BD161" s="68" t="e">
        <f aca="false">_xlfn.iferror(BD153/AS153,0)</f>
        <v>#NAME?</v>
      </c>
      <c r="BE161" s="68" t="e">
        <f aca="false">_xlfn.iferror(BE153/AT153,0)</f>
        <v>#NAME?</v>
      </c>
      <c r="BF161" s="68" t="e">
        <f aca="false">_xlfn.iferror(BF153/AU153,0)</f>
        <v>#NAME?</v>
      </c>
      <c r="BG161" s="68" t="e">
        <f aca="false">_xlfn.iferror(BG153/AV153,0)</f>
        <v>#NAME?</v>
      </c>
      <c r="BH161" s="68" t="e">
        <f aca="false">_xlfn.iferror(BH153/AW153,0)</f>
        <v>#NAME?</v>
      </c>
      <c r="BI161" s="68" t="e">
        <f aca="false">_xlfn.iferror(BI153/AX153,0)</f>
        <v>#NAME?</v>
      </c>
      <c r="BJ161" s="68" t="e">
        <f aca="false">_xlfn.iferror(BJ153/AY153,0)</f>
        <v>#NAME?</v>
      </c>
      <c r="BK161" s="68" t="e">
        <f aca="false">_xlfn.iferror(BK153/AZ153,0)</f>
        <v>#NAME?</v>
      </c>
      <c r="BL161" s="68" t="e">
        <f aca="false">_xlfn.iferror(BL153/BA153,0)</f>
        <v>#NAME?</v>
      </c>
      <c r="BM161" s="68" t="e">
        <f aca="false">_xlfn.iferror(BM153/BB153,0)</f>
        <v>#NAME?</v>
      </c>
      <c r="BN161" s="68" t="e">
        <f aca="false">_xlfn.iferror(BN153/BC153,0)</f>
        <v>#NAME?</v>
      </c>
      <c r="BO161" s="68" t="e">
        <f aca="false">_xlfn.iferror(BO153/BD153,0)</f>
        <v>#NAME?</v>
      </c>
      <c r="BP161" s="68" t="e">
        <f aca="false">_xlfn.iferror(BP153/BE153,0)</f>
        <v>#NAME?</v>
      </c>
      <c r="BQ161" s="68" t="e">
        <f aca="false">_xlfn.iferror(BQ153/BF153,0)</f>
        <v>#NAME?</v>
      </c>
      <c r="BR161" s="68" t="e">
        <f aca="false">_xlfn.iferror(BR153/BG153,0)</f>
        <v>#NAME?</v>
      </c>
      <c r="BS161" s="68" t="e">
        <f aca="false">_xlfn.iferror(BS153/BH153,0)</f>
        <v>#NAME?</v>
      </c>
      <c r="BT161" s="68" t="e">
        <f aca="false">_xlfn.iferror(BT153/BI153,0)</f>
        <v>#NAME?</v>
      </c>
      <c r="BU161" s="68" t="e">
        <f aca="false">_xlfn.iferror(BU153/BJ153,0)</f>
        <v>#NAME?</v>
      </c>
      <c r="BV161" s="68" t="e">
        <f aca="false">_xlfn.iferror(BV153/BK153,0)</f>
        <v>#NAME?</v>
      </c>
      <c r="BW161" s="68" t="e">
        <f aca="false">_xlfn.iferror(BW153/BL153,0)</f>
        <v>#NAME?</v>
      </c>
      <c r="BX161" s="68" t="e">
        <f aca="false">_xlfn.iferror(BX153/BM153,0)</f>
        <v>#NAME?</v>
      </c>
      <c r="BY161" s="68" t="e">
        <f aca="false">_xlfn.iferror(BY153/BN153,0)</f>
        <v>#NAME?</v>
      </c>
      <c r="BZ161" s="68" t="e">
        <f aca="false">_xlfn.iferror(BZ153/BO153,0)</f>
        <v>#NAME?</v>
      </c>
      <c r="CA161" s="68" t="e">
        <f aca="false">_xlfn.iferror(CA153/BP153,0)</f>
        <v>#NAME?</v>
      </c>
      <c r="CB161" s="68" t="e">
        <f aca="false">_xlfn.iferror(CB153/BQ153,0)</f>
        <v>#NAME?</v>
      </c>
      <c r="CC161" s="68" t="e">
        <f aca="false">_xlfn.iferror(CC153/BR153,0)</f>
        <v>#NAME?</v>
      </c>
      <c r="CD161" s="68" t="e">
        <f aca="false">_xlfn.iferror(CD153/BS153,0)</f>
        <v>#NAME?</v>
      </c>
      <c r="CE161" s="68" t="e">
        <f aca="false">_xlfn.iferror(CE153/BT153,0)</f>
        <v>#NAME?</v>
      </c>
      <c r="CF161" s="68" t="e">
        <f aca="false">_xlfn.iferror(CF153/BU153,0)</f>
        <v>#NAME?</v>
      </c>
      <c r="CG161" s="68" t="e">
        <f aca="false">_xlfn.iferror(CG153/BV153,0)</f>
        <v>#NAME?</v>
      </c>
      <c r="CH161" s="68" t="e">
        <f aca="false">_xlfn.iferror(CH153/BW153,0)</f>
        <v>#NAME?</v>
      </c>
      <c r="CI161" s="68" t="e">
        <f aca="false">_xlfn.iferror(CI153/BX153,0)</f>
        <v>#NAME?</v>
      </c>
      <c r="CJ161" s="68" t="e">
        <f aca="false">_xlfn.iferror(CJ153/BY153,0)</f>
        <v>#NAME?</v>
      </c>
      <c r="CK161" s="68" t="e">
        <f aca="false">_xlfn.iferror(CK153/BZ153,0)</f>
        <v>#NAME?</v>
      </c>
      <c r="CL161" s="68" t="e">
        <f aca="false">_xlfn.iferror(CL153/CA153,0)</f>
        <v>#NAME?</v>
      </c>
      <c r="CM161" s="68" t="e">
        <f aca="false">_xlfn.iferror(CM153/CB153,0)</f>
        <v>#NAME?</v>
      </c>
      <c r="CN161" s="68" t="e">
        <f aca="false">_xlfn.iferror(CN153/CC153,0)</f>
        <v>#NAME?</v>
      </c>
      <c r="CO161" s="68" t="e">
        <f aca="false">_xlfn.iferror(CO153/CD153,0)</f>
        <v>#NAME?</v>
      </c>
      <c r="CP161" s="68" t="e">
        <f aca="false">_xlfn.iferror(CP153/CE153,0)</f>
        <v>#NAME?</v>
      </c>
      <c r="CQ161" s="68" t="e">
        <f aca="false">_xlfn.iferror(CQ153/CF153,0)</f>
        <v>#NAME?</v>
      </c>
      <c r="CR161" s="68" t="e">
        <f aca="false">_xlfn.iferror(CR153/CG153,0)</f>
        <v>#NAME?</v>
      </c>
      <c r="CS161" s="68" t="e">
        <f aca="false">_xlfn.iferror(CS153/CH153,0)</f>
        <v>#NAME?</v>
      </c>
      <c r="CT161" s="68" t="e">
        <f aca="false">_xlfn.iferror(CT153/CI153,0)</f>
        <v>#NAME?</v>
      </c>
    </row>
    <row r="162" customFormat="false" ht="15" hidden="false" customHeight="true" outlineLevel="0" collapsed="false">
      <c r="A162" s="77"/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7"/>
      <c r="AE162" s="77"/>
      <c r="AF162" s="77"/>
      <c r="AG162" s="77"/>
      <c r="AH162" s="77"/>
      <c r="AI162" s="77"/>
      <c r="AJ162" s="77"/>
      <c r="AK162" s="77"/>
      <c r="AL162" s="77"/>
      <c r="AM162" s="77"/>
      <c r="AN162" s="77"/>
      <c r="AO162" s="77"/>
      <c r="AP162" s="77"/>
      <c r="AQ162" s="77"/>
      <c r="AR162" s="77"/>
      <c r="AS162" s="77"/>
      <c r="AT162" s="77"/>
      <c r="AU162" s="77"/>
      <c r="AV162" s="77"/>
      <c r="AW162" s="77"/>
      <c r="AX162" s="77"/>
      <c r="AY162" s="77"/>
      <c r="AZ162" s="77"/>
      <c r="BA162" s="77"/>
      <c r="BB162" s="77"/>
      <c r="BC162" s="77"/>
      <c r="BD162" s="77"/>
      <c r="BE162" s="77"/>
      <c r="BF162" s="77"/>
      <c r="BG162" s="77"/>
      <c r="BH162" s="77"/>
      <c r="BI162" s="77"/>
      <c r="BJ162" s="77"/>
      <c r="BK162" s="77"/>
      <c r="BL162" s="77"/>
      <c r="BM162" s="77"/>
      <c r="BN162" s="77"/>
      <c r="BO162" s="77"/>
      <c r="BP162" s="77"/>
      <c r="BQ162" s="77"/>
      <c r="BR162" s="77"/>
      <c r="BS162" s="77"/>
      <c r="BT162" s="77"/>
      <c r="BU162" s="77"/>
      <c r="BV162" s="77"/>
      <c r="BW162" s="77"/>
      <c r="BX162" s="77"/>
      <c r="BY162" s="77"/>
      <c r="BZ162" s="77"/>
      <c r="CA162" s="77"/>
      <c r="CB162" s="77"/>
      <c r="CC162" s="77"/>
      <c r="CD162" s="77"/>
      <c r="CE162" s="77"/>
      <c r="CF162" s="77"/>
      <c r="CG162" s="77"/>
      <c r="CH162" s="77"/>
      <c r="CI162" s="77"/>
      <c r="CJ162" s="77"/>
      <c r="CK162" s="77"/>
      <c r="CL162" s="77"/>
      <c r="CM162" s="77"/>
      <c r="CN162" s="77"/>
      <c r="CO162" s="77"/>
      <c r="CP162" s="77"/>
      <c r="CQ162" s="77"/>
      <c r="CR162" s="77"/>
      <c r="CS162" s="77"/>
      <c r="CT162" s="77"/>
    </row>
    <row r="163" customFormat="false" ht="15" hidden="false" customHeight="true" outlineLevel="0" collapsed="false">
      <c r="A163" s="11" t="str">
        <f aca="false">"Ticket Médio ("&amp;B164&amp;")"</f>
        <v>Ticket Médio (USD)</v>
      </c>
      <c r="B163" s="36" t="s">
        <v>31</v>
      </c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0"/>
      <c r="BK163" s="60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X163" s="60"/>
      <c r="BY163" s="60"/>
      <c r="BZ163" s="60"/>
      <c r="CA163" s="60"/>
      <c r="CB163" s="60"/>
      <c r="CC163" s="60"/>
      <c r="CD163" s="60"/>
      <c r="CE163" s="60"/>
      <c r="CF163" s="60"/>
      <c r="CG163" s="60"/>
      <c r="CH163" s="60"/>
      <c r="CI163" s="60"/>
      <c r="CJ163" s="60"/>
      <c r="CK163" s="60"/>
      <c r="CL163" s="60"/>
      <c r="CM163" s="60"/>
      <c r="CN163" s="60"/>
      <c r="CO163" s="60"/>
      <c r="CP163" s="60"/>
      <c r="CQ163" s="60"/>
      <c r="CR163" s="60"/>
      <c r="CS163" s="60"/>
      <c r="CT163" s="60"/>
    </row>
    <row r="164" customFormat="false" ht="15" hidden="false" customHeight="true" outlineLevel="1" collapsed="false">
      <c r="A164" s="38" t="s">
        <v>68</v>
      </c>
      <c r="B164" s="39" t="s">
        <v>57</v>
      </c>
      <c r="C164" s="40" t="n">
        <f aca="false">_xlfn.iferror(C44/C104,0)</f>
        <v>0</v>
      </c>
      <c r="D164" s="40" t="e">
        <f aca="false">_xlfn.iferror(D44/D104,0)</f>
        <v>#NAME?</v>
      </c>
      <c r="E164" s="40" t="e">
        <f aca="false">_xlfn.iferror(E44/E104,0)</f>
        <v>#NAME?</v>
      </c>
      <c r="F164" s="40" t="e">
        <f aca="false">_xlfn.iferror(F44/F104,0)</f>
        <v>#NAME?</v>
      </c>
      <c r="G164" s="40" t="e">
        <f aca="false">_xlfn.iferror(G44/G104,0)</f>
        <v>#NAME?</v>
      </c>
      <c r="H164" s="40" t="e">
        <f aca="false">_xlfn.iferror(H44/H104,0)</f>
        <v>#NAME?</v>
      </c>
      <c r="I164" s="40" t="e">
        <f aca="false">_xlfn.iferror(I44/I104,0)</f>
        <v>#NAME?</v>
      </c>
      <c r="J164" s="40" t="e">
        <f aca="false">_xlfn.iferror(J44/J104,0)</f>
        <v>#NAME?</v>
      </c>
      <c r="K164" s="40" t="e">
        <f aca="false">_xlfn.iferror(K44/K104,0)</f>
        <v>#NAME?</v>
      </c>
      <c r="L164" s="40" t="e">
        <f aca="false">_xlfn.iferror(L44/L104,0)</f>
        <v>#NAME?</v>
      </c>
      <c r="M164" s="40" t="e">
        <f aca="false">_xlfn.iferror(M44/M104,0)</f>
        <v>#NAME?</v>
      </c>
      <c r="N164" s="40" t="e">
        <f aca="false">_xlfn.iferror(N44/N104,0)</f>
        <v>#NAME?</v>
      </c>
      <c r="O164" s="40" t="e">
        <f aca="false">_xlfn.iferror(O44/O104,0)</f>
        <v>#NAME?</v>
      </c>
      <c r="P164" s="40" t="e">
        <f aca="false">_xlfn.iferror(P44/P104,0)</f>
        <v>#NAME?</v>
      </c>
      <c r="Q164" s="40" t="e">
        <f aca="false">_xlfn.iferror(Q44/Q104,0)</f>
        <v>#NAME?</v>
      </c>
      <c r="R164" s="40" t="e">
        <f aca="false">_xlfn.iferror(R44/R104,0)</f>
        <v>#NAME?</v>
      </c>
      <c r="S164" s="40" t="e">
        <f aca="false">_xlfn.iferror(S44/S104,0)</f>
        <v>#NAME?</v>
      </c>
      <c r="T164" s="40" t="e">
        <f aca="false">_xlfn.iferror(T44/T104,0)</f>
        <v>#NAME?</v>
      </c>
      <c r="U164" s="40" t="e">
        <f aca="false">_xlfn.iferror(U44/U104,0)</f>
        <v>#NAME?</v>
      </c>
      <c r="V164" s="40" t="e">
        <f aca="false">_xlfn.iferror(V44/V104,0)</f>
        <v>#NAME?</v>
      </c>
      <c r="W164" s="40" t="e">
        <f aca="false">_xlfn.iferror(W44/W104,0)</f>
        <v>#NAME?</v>
      </c>
      <c r="X164" s="40" t="e">
        <f aca="false">_xlfn.iferror(X44/X104,0)</f>
        <v>#NAME?</v>
      </c>
      <c r="Y164" s="40" t="e">
        <f aca="false">_xlfn.iferror(Y44/Y104,0)</f>
        <v>#NAME?</v>
      </c>
      <c r="Z164" s="40" t="e">
        <f aca="false">_xlfn.iferror(Z44/Z104,0)</f>
        <v>#NAME?</v>
      </c>
      <c r="AA164" s="40" t="e">
        <f aca="false">_xlfn.iferror(AA44/AA104,0)</f>
        <v>#NAME?</v>
      </c>
      <c r="AB164" s="40" t="e">
        <f aca="false">_xlfn.iferror(AB44/AB104,0)</f>
        <v>#NAME?</v>
      </c>
      <c r="AC164" s="40" t="e">
        <f aca="false">_xlfn.iferror(AC44/AC104,0)</f>
        <v>#NAME?</v>
      </c>
      <c r="AD164" s="40" t="e">
        <f aca="false">_xlfn.iferror(AD44/AD104,0)</f>
        <v>#NAME?</v>
      </c>
      <c r="AE164" s="40" t="e">
        <f aca="false">_xlfn.iferror(AE44/AE104,0)</f>
        <v>#NAME?</v>
      </c>
      <c r="AF164" s="40" t="e">
        <f aca="false">_xlfn.iferror(AF44/AF104,0)</f>
        <v>#NAME?</v>
      </c>
      <c r="AG164" s="40" t="e">
        <f aca="false">_xlfn.iferror(AG44/AG104,0)</f>
        <v>#NAME?</v>
      </c>
      <c r="AH164" s="40" t="e">
        <f aca="false">_xlfn.iferror(AH44/AH104,0)</f>
        <v>#NAME?</v>
      </c>
      <c r="AI164" s="40" t="e">
        <f aca="false">_xlfn.iferror(AI44/AI104,0)</f>
        <v>#NAME?</v>
      </c>
      <c r="AJ164" s="40" t="e">
        <f aca="false">_xlfn.iferror(AJ44/AJ104,0)</f>
        <v>#NAME?</v>
      </c>
      <c r="AK164" s="40" t="e">
        <f aca="false">_xlfn.iferror(AK44/AK104,0)</f>
        <v>#NAME?</v>
      </c>
      <c r="AL164" s="40" t="e">
        <f aca="false">_xlfn.iferror(AL44/AL104,0)</f>
        <v>#NAME?</v>
      </c>
      <c r="AM164" s="40" t="e">
        <f aca="false">_xlfn.iferror(AM44/AM104,0)</f>
        <v>#NAME?</v>
      </c>
      <c r="AN164" s="40" t="e">
        <f aca="false">_xlfn.iferror(AN44/AN104,0)</f>
        <v>#NAME?</v>
      </c>
      <c r="AO164" s="40" t="e">
        <f aca="false">_xlfn.iferror(AO44/AO104,0)</f>
        <v>#NAME?</v>
      </c>
      <c r="AP164" s="40" t="e">
        <f aca="false">_xlfn.iferror(AP44/AP104,0)</f>
        <v>#NAME?</v>
      </c>
      <c r="AQ164" s="40" t="e">
        <f aca="false">_xlfn.iferror(AQ44/AQ104,0)</f>
        <v>#NAME?</v>
      </c>
      <c r="AR164" s="40" t="e">
        <f aca="false">_xlfn.iferror(AR44/AR104,0)</f>
        <v>#NAME?</v>
      </c>
      <c r="AS164" s="40" t="e">
        <f aca="false">_xlfn.iferror(AS44/AS104,0)</f>
        <v>#NAME?</v>
      </c>
      <c r="AT164" s="40" t="e">
        <f aca="false">_xlfn.iferror(AT44/AT104,0)</f>
        <v>#NAME?</v>
      </c>
      <c r="AU164" s="40" t="e">
        <f aca="false">_xlfn.iferror(AU44/AU104,0)</f>
        <v>#NAME?</v>
      </c>
      <c r="AV164" s="40" t="e">
        <f aca="false">_xlfn.iferror(AV44/AV104,0)</f>
        <v>#NAME?</v>
      </c>
      <c r="AW164" s="40" t="e">
        <f aca="false">_xlfn.iferror(AW44/AW104,0)</f>
        <v>#NAME?</v>
      </c>
      <c r="AX164" s="40" t="e">
        <f aca="false">_xlfn.iferror(AX44/AX104,0)</f>
        <v>#NAME?</v>
      </c>
      <c r="AY164" s="40" t="e">
        <f aca="false">_xlfn.iferror(AY44/AY104,0)</f>
        <v>#NAME?</v>
      </c>
      <c r="AZ164" s="40" t="e">
        <f aca="false">_xlfn.iferror(AZ44/AZ104,0)</f>
        <v>#NAME?</v>
      </c>
      <c r="BA164" s="40" t="e">
        <f aca="false">_xlfn.iferror(BA44/BA104,0)</f>
        <v>#NAME?</v>
      </c>
      <c r="BB164" s="40" t="e">
        <f aca="false">_xlfn.iferror(BB44/BB104,0)</f>
        <v>#NAME?</v>
      </c>
      <c r="BC164" s="40" t="e">
        <f aca="false">_xlfn.iferror(BC44/BC104,0)</f>
        <v>#NAME?</v>
      </c>
      <c r="BD164" s="40" t="e">
        <f aca="false">_xlfn.iferror(BD44/BD104,0)</f>
        <v>#NAME?</v>
      </c>
      <c r="BE164" s="40" t="e">
        <f aca="false">_xlfn.iferror(BE44/BE104,0)</f>
        <v>#NAME?</v>
      </c>
      <c r="BF164" s="40" t="e">
        <f aca="false">_xlfn.iferror(BF44/BF104,0)</f>
        <v>#NAME?</v>
      </c>
      <c r="BG164" s="40" t="e">
        <f aca="false">_xlfn.iferror(BG44/BG104,0)</f>
        <v>#NAME?</v>
      </c>
      <c r="BH164" s="40" t="e">
        <f aca="false">_xlfn.iferror(BH44/BH104,0)</f>
        <v>#NAME?</v>
      </c>
      <c r="BI164" s="40" t="e">
        <f aca="false">_xlfn.iferror(BI44/BI104,0)</f>
        <v>#NAME?</v>
      </c>
      <c r="BJ164" s="40" t="e">
        <f aca="false">_xlfn.iferror(BJ44/BJ104,0)</f>
        <v>#NAME?</v>
      </c>
      <c r="BK164" s="40" t="e">
        <f aca="false">_xlfn.iferror(BK44/BK104,0)</f>
        <v>#NAME?</v>
      </c>
      <c r="BL164" s="40" t="e">
        <f aca="false">_xlfn.iferror(BL44/BL104,0)</f>
        <v>#NAME?</v>
      </c>
      <c r="BM164" s="40" t="e">
        <f aca="false">_xlfn.iferror(BM44/BM104,0)</f>
        <v>#NAME?</v>
      </c>
      <c r="BN164" s="40" t="e">
        <f aca="false">_xlfn.iferror(BN44/BN104,0)</f>
        <v>#NAME?</v>
      </c>
      <c r="BO164" s="40" t="e">
        <f aca="false">_xlfn.iferror(BO44/BO104,0)</f>
        <v>#NAME?</v>
      </c>
      <c r="BP164" s="40" t="e">
        <f aca="false">_xlfn.iferror(BP44/BP104,0)</f>
        <v>#NAME?</v>
      </c>
      <c r="BQ164" s="40" t="e">
        <f aca="false">_xlfn.iferror(BQ44/BQ104,0)</f>
        <v>#NAME?</v>
      </c>
      <c r="BR164" s="40" t="e">
        <f aca="false">_xlfn.iferror(BR44/BR104,0)</f>
        <v>#NAME?</v>
      </c>
      <c r="BS164" s="40" t="e">
        <f aca="false">_xlfn.iferror(BS44/BS104,0)</f>
        <v>#NAME?</v>
      </c>
      <c r="BT164" s="40" t="e">
        <f aca="false">_xlfn.iferror(BT44/BT104,0)</f>
        <v>#NAME?</v>
      </c>
      <c r="BU164" s="40" t="e">
        <f aca="false">_xlfn.iferror(BU44/BU104,0)</f>
        <v>#NAME?</v>
      </c>
      <c r="BV164" s="40" t="e">
        <f aca="false">_xlfn.iferror(BV44/BV104,0)</f>
        <v>#NAME?</v>
      </c>
      <c r="BW164" s="40" t="e">
        <f aca="false">_xlfn.iferror(BW44/BW104,0)</f>
        <v>#NAME?</v>
      </c>
      <c r="BX164" s="40" t="e">
        <f aca="false">_xlfn.iferror(BX44/BX104,0)</f>
        <v>#NAME?</v>
      </c>
      <c r="BY164" s="40" t="e">
        <f aca="false">_xlfn.iferror(BY44/BY104,0)</f>
        <v>#NAME?</v>
      </c>
      <c r="BZ164" s="40" t="e">
        <f aca="false">_xlfn.iferror(BZ44/BZ104,0)</f>
        <v>#NAME?</v>
      </c>
      <c r="CA164" s="40" t="e">
        <f aca="false">_xlfn.iferror(CA44/CA104,0)</f>
        <v>#NAME?</v>
      </c>
      <c r="CB164" s="40" t="e">
        <f aca="false">_xlfn.iferror(CB44/CB104,0)</f>
        <v>#NAME?</v>
      </c>
      <c r="CC164" s="40" t="e">
        <f aca="false">_xlfn.iferror(CC44/CC104,0)</f>
        <v>#NAME?</v>
      </c>
      <c r="CD164" s="40" t="e">
        <f aca="false">_xlfn.iferror(CD44/CD104,0)</f>
        <v>#NAME?</v>
      </c>
      <c r="CE164" s="40" t="e">
        <f aca="false">_xlfn.iferror(CE44/CE104,0)</f>
        <v>#NAME?</v>
      </c>
      <c r="CF164" s="40" t="e">
        <f aca="false">_xlfn.iferror(CF44/CF104,0)</f>
        <v>#NAME?</v>
      </c>
      <c r="CG164" s="40" t="e">
        <f aca="false">_xlfn.iferror(CG44/CG104,0)</f>
        <v>#NAME?</v>
      </c>
      <c r="CH164" s="40" t="e">
        <f aca="false">_xlfn.iferror(CH44/CH104,0)</f>
        <v>#NAME?</v>
      </c>
      <c r="CI164" s="40" t="e">
        <f aca="false">_xlfn.iferror(CI44/CI104,0)</f>
        <v>#NAME?</v>
      </c>
      <c r="CJ164" s="40" t="e">
        <f aca="false">_xlfn.iferror(CJ44/CJ104,0)</f>
        <v>#NAME?</v>
      </c>
      <c r="CK164" s="40" t="e">
        <f aca="false">_xlfn.iferror(CK44/CK104,0)</f>
        <v>#NAME?</v>
      </c>
      <c r="CL164" s="40" t="e">
        <f aca="false">_xlfn.iferror(CL44/CL104,0)</f>
        <v>#NAME?</v>
      </c>
      <c r="CM164" s="40" t="e">
        <f aca="false">_xlfn.iferror(CM44/CM104,0)</f>
        <v>#NAME?</v>
      </c>
      <c r="CN164" s="40" t="e">
        <f aca="false">_xlfn.iferror(CN44/CN104,0)</f>
        <v>#NAME?</v>
      </c>
      <c r="CO164" s="40" t="e">
        <f aca="false">_xlfn.iferror(CO44/CO104,0)</f>
        <v>#NAME?</v>
      </c>
      <c r="CP164" s="40" t="e">
        <f aca="false">_xlfn.iferror(CP44/CP104,0)</f>
        <v>#NAME?</v>
      </c>
      <c r="CQ164" s="40" t="e">
        <f aca="false">_xlfn.iferror(CQ44/CQ104,0)</f>
        <v>#NAME?</v>
      </c>
      <c r="CR164" s="40" t="e">
        <f aca="false">_xlfn.iferror(CR44/CR104,0)</f>
        <v>#NAME?</v>
      </c>
      <c r="CS164" s="40" t="e">
        <f aca="false">_xlfn.iferror(CS44/CS104,0)</f>
        <v>#NAME?</v>
      </c>
      <c r="CT164" s="40" t="e">
        <f aca="false">_xlfn.iferror(CT44/CT104,0)</f>
        <v>#NAME?</v>
      </c>
    </row>
    <row r="165" customFormat="false" ht="15" hidden="false" customHeight="true" outlineLevel="1" collapsed="false">
      <c r="A165" s="41" t="s">
        <v>33</v>
      </c>
      <c r="B165" s="41" t="s">
        <v>34</v>
      </c>
      <c r="C165" s="80" t="e">
        <f aca="false">_xlfn.iferror(C45/C105,0)</f>
        <v>#NAME?</v>
      </c>
      <c r="D165" s="80" t="e">
        <f aca="false">_xlfn.iferror(D45/D105,0)</f>
        <v>#NAME?</v>
      </c>
      <c r="E165" s="80" t="e">
        <f aca="false">_xlfn.iferror(E45/E105,0)</f>
        <v>#NAME?</v>
      </c>
      <c r="F165" s="80" t="e">
        <f aca="false">_xlfn.iferror(F45/F105,0)</f>
        <v>#NAME?</v>
      </c>
      <c r="G165" s="80" t="e">
        <f aca="false">_xlfn.iferror(G45/G105,0)</f>
        <v>#NAME?</v>
      </c>
      <c r="H165" s="80" t="e">
        <f aca="false">_xlfn.iferror(H45/H105,0)</f>
        <v>#NAME?</v>
      </c>
      <c r="I165" s="80" t="e">
        <f aca="false">_xlfn.iferror(I45/I105,0)</f>
        <v>#NAME?</v>
      </c>
      <c r="J165" s="80" t="e">
        <f aca="false">_xlfn.iferror(J45/J105,0)</f>
        <v>#NAME?</v>
      </c>
      <c r="K165" s="80" t="e">
        <f aca="false">_xlfn.iferror(K45/K105,0)</f>
        <v>#NAME?</v>
      </c>
      <c r="L165" s="80" t="e">
        <f aca="false">_xlfn.iferror(L45/L105,0)</f>
        <v>#NAME?</v>
      </c>
      <c r="M165" s="80" t="e">
        <f aca="false">_xlfn.iferror(M45/M105,0)</f>
        <v>#NAME?</v>
      </c>
      <c r="N165" s="80" t="e">
        <f aca="false">_xlfn.iferror(N45/N105,0)</f>
        <v>#NAME?</v>
      </c>
      <c r="O165" s="80" t="e">
        <f aca="false">_xlfn.iferror(O45/O105,0)</f>
        <v>#NAME?</v>
      </c>
      <c r="P165" s="80" t="e">
        <f aca="false">_xlfn.iferror(P45/P105,0)</f>
        <v>#NAME?</v>
      </c>
      <c r="Q165" s="80" t="e">
        <f aca="false">_xlfn.iferror(Q45/Q105,0)</f>
        <v>#NAME?</v>
      </c>
      <c r="R165" s="80" t="e">
        <f aca="false">_xlfn.iferror(R45/R105,0)</f>
        <v>#NAME?</v>
      </c>
      <c r="S165" s="80" t="e">
        <f aca="false">_xlfn.iferror(S45/S105,0)</f>
        <v>#NAME?</v>
      </c>
      <c r="T165" s="80" t="e">
        <f aca="false">_xlfn.iferror(T45/T105,0)</f>
        <v>#NAME?</v>
      </c>
      <c r="U165" s="80" t="e">
        <f aca="false">_xlfn.iferror(U45/U105,0)</f>
        <v>#NAME?</v>
      </c>
      <c r="V165" s="80" t="e">
        <f aca="false">_xlfn.iferror(V45/V105,0)</f>
        <v>#NAME?</v>
      </c>
      <c r="W165" s="80" t="e">
        <f aca="false">_xlfn.iferror(W45/W105,0)</f>
        <v>#NAME?</v>
      </c>
      <c r="X165" s="80" t="e">
        <f aca="false">_xlfn.iferror(X45/X105,0)</f>
        <v>#NAME?</v>
      </c>
      <c r="Y165" s="80" t="e">
        <f aca="false">_xlfn.iferror(Y45/Y105,0)</f>
        <v>#NAME?</v>
      </c>
      <c r="Z165" s="80" t="e">
        <f aca="false">_xlfn.iferror(Z45/Z105,0)</f>
        <v>#NAME?</v>
      </c>
      <c r="AA165" s="80" t="e">
        <f aca="false">_xlfn.iferror(AA45/AA105,0)</f>
        <v>#NAME?</v>
      </c>
      <c r="AB165" s="80" t="e">
        <f aca="false">_xlfn.iferror(AB45/AB105,0)</f>
        <v>#NAME?</v>
      </c>
      <c r="AC165" s="80" t="e">
        <f aca="false">_xlfn.iferror(AC45/AC105,0)</f>
        <v>#NAME?</v>
      </c>
      <c r="AD165" s="80" t="e">
        <f aca="false">_xlfn.iferror(AD45/AD105,0)</f>
        <v>#NAME?</v>
      </c>
      <c r="AE165" s="80" t="e">
        <f aca="false">_xlfn.iferror(AE45/AE105,0)</f>
        <v>#NAME?</v>
      </c>
      <c r="AF165" s="80" t="e">
        <f aca="false">_xlfn.iferror(AF45/AF105,0)</f>
        <v>#NAME?</v>
      </c>
      <c r="AG165" s="80" t="e">
        <f aca="false">_xlfn.iferror(AG45/AG105,0)</f>
        <v>#NAME?</v>
      </c>
      <c r="AH165" s="80" t="e">
        <f aca="false">_xlfn.iferror(AH45/AH105,0)</f>
        <v>#NAME?</v>
      </c>
      <c r="AI165" s="80" t="e">
        <f aca="false">_xlfn.iferror(AI45/AI105,0)</f>
        <v>#NAME?</v>
      </c>
      <c r="AJ165" s="80" t="e">
        <f aca="false">_xlfn.iferror(AJ45/AJ105,0)</f>
        <v>#NAME?</v>
      </c>
      <c r="AK165" s="80" t="e">
        <f aca="false">_xlfn.iferror(AK45/AK105,0)</f>
        <v>#NAME?</v>
      </c>
      <c r="AL165" s="80" t="e">
        <f aca="false">_xlfn.iferror(AL45/AL105,0)</f>
        <v>#NAME?</v>
      </c>
      <c r="AM165" s="80" t="e">
        <f aca="false">_xlfn.iferror(AM45/AM105,0)</f>
        <v>#NAME?</v>
      </c>
      <c r="AN165" s="80" t="e">
        <f aca="false">_xlfn.iferror(AN45/AN105,0)</f>
        <v>#NAME?</v>
      </c>
      <c r="AO165" s="80" t="e">
        <f aca="false">_xlfn.iferror(AO45/AO105,0)</f>
        <v>#NAME?</v>
      </c>
      <c r="AP165" s="80" t="e">
        <f aca="false">_xlfn.iferror(AP45/AP105,0)</f>
        <v>#NAME?</v>
      </c>
      <c r="AQ165" s="80" t="e">
        <f aca="false">_xlfn.iferror(AQ45/AQ105,0)</f>
        <v>#NAME?</v>
      </c>
      <c r="AR165" s="80" t="e">
        <f aca="false">_xlfn.iferror(AR45/AR105,0)</f>
        <v>#NAME?</v>
      </c>
      <c r="AS165" s="80" t="e">
        <f aca="false">_xlfn.iferror(AS45/AS105,0)</f>
        <v>#NAME?</v>
      </c>
      <c r="AT165" s="80" t="e">
        <f aca="false">_xlfn.iferror(AT45/AT105,0)</f>
        <v>#NAME?</v>
      </c>
      <c r="AU165" s="80" t="e">
        <f aca="false">_xlfn.iferror(AU45/AU105,0)</f>
        <v>#NAME?</v>
      </c>
      <c r="AV165" s="80" t="e">
        <f aca="false">_xlfn.iferror(AV45/AV105,0)</f>
        <v>#NAME?</v>
      </c>
      <c r="AW165" s="80" t="e">
        <f aca="false">_xlfn.iferror(AW45/AW105,0)</f>
        <v>#NAME?</v>
      </c>
      <c r="AX165" s="80" t="e">
        <f aca="false">_xlfn.iferror(AX45/AX105,0)</f>
        <v>#NAME?</v>
      </c>
      <c r="AY165" s="80" t="e">
        <f aca="false">_xlfn.iferror(AY45/AY105,0)</f>
        <v>#NAME?</v>
      </c>
      <c r="AZ165" s="80" t="e">
        <f aca="false">_xlfn.iferror(AZ45/AZ105,0)</f>
        <v>#NAME?</v>
      </c>
      <c r="BA165" s="80" t="e">
        <f aca="false">_xlfn.iferror(BA45/BA105,0)</f>
        <v>#NAME?</v>
      </c>
      <c r="BB165" s="80" t="e">
        <f aca="false">_xlfn.iferror(BB45/BB105,0)</f>
        <v>#NAME?</v>
      </c>
      <c r="BC165" s="80" t="e">
        <f aca="false">_xlfn.iferror(BC45/BC105,0)</f>
        <v>#NAME?</v>
      </c>
      <c r="BD165" s="80" t="e">
        <f aca="false">_xlfn.iferror(BD45/BD105,0)</f>
        <v>#NAME?</v>
      </c>
      <c r="BE165" s="80" t="e">
        <f aca="false">_xlfn.iferror(BE45/BE105,0)</f>
        <v>#NAME?</v>
      </c>
      <c r="BF165" s="80" t="e">
        <f aca="false">_xlfn.iferror(BF45/BF105,0)</f>
        <v>#NAME?</v>
      </c>
      <c r="BG165" s="80" t="e">
        <f aca="false">_xlfn.iferror(BG45/BG105,0)</f>
        <v>#NAME?</v>
      </c>
      <c r="BH165" s="80" t="e">
        <f aca="false">_xlfn.iferror(BH45/BH105,0)</f>
        <v>#NAME?</v>
      </c>
      <c r="BI165" s="80" t="e">
        <f aca="false">_xlfn.iferror(BI45/BI105,0)</f>
        <v>#NAME?</v>
      </c>
      <c r="BJ165" s="80" t="e">
        <f aca="false">_xlfn.iferror(BJ45/BJ105,0)</f>
        <v>#NAME?</v>
      </c>
      <c r="BK165" s="80" t="e">
        <f aca="false">_xlfn.iferror(BK45/BK105,0)</f>
        <v>#NAME?</v>
      </c>
      <c r="BL165" s="80" t="e">
        <f aca="false">_xlfn.iferror(BL45/BL105,0)</f>
        <v>#NAME?</v>
      </c>
      <c r="BM165" s="80" t="e">
        <f aca="false">_xlfn.iferror(BM45/BM105,0)</f>
        <v>#NAME?</v>
      </c>
      <c r="BN165" s="80" t="e">
        <f aca="false">_xlfn.iferror(BN45/BN105,0)</f>
        <v>#NAME?</v>
      </c>
      <c r="BO165" s="80" t="e">
        <f aca="false">_xlfn.iferror(BO45/BO105,0)</f>
        <v>#NAME?</v>
      </c>
      <c r="BP165" s="80" t="e">
        <f aca="false">_xlfn.iferror(BP45/BP105,0)</f>
        <v>#NAME?</v>
      </c>
      <c r="BQ165" s="80" t="e">
        <f aca="false">_xlfn.iferror(BQ45/BQ105,0)</f>
        <v>#NAME?</v>
      </c>
      <c r="BR165" s="80" t="e">
        <f aca="false">_xlfn.iferror(BR45/BR105,0)</f>
        <v>#NAME?</v>
      </c>
      <c r="BS165" s="80" t="e">
        <f aca="false">_xlfn.iferror(BS45/BS105,0)</f>
        <v>#NAME?</v>
      </c>
      <c r="BT165" s="80" t="e">
        <f aca="false">_xlfn.iferror(BT45/BT105,0)</f>
        <v>#NAME?</v>
      </c>
      <c r="BU165" s="80" t="e">
        <f aca="false">_xlfn.iferror(BU45/BU105,0)</f>
        <v>#NAME?</v>
      </c>
      <c r="BV165" s="80" t="e">
        <f aca="false">_xlfn.iferror(BV45/BV105,0)</f>
        <v>#NAME?</v>
      </c>
      <c r="BW165" s="80" t="e">
        <f aca="false">_xlfn.iferror(BW45/BW105,0)</f>
        <v>#NAME?</v>
      </c>
      <c r="BX165" s="80" t="e">
        <f aca="false">_xlfn.iferror(BX45/BX105,0)</f>
        <v>#NAME?</v>
      </c>
      <c r="BY165" s="80" t="e">
        <f aca="false">_xlfn.iferror(BY45/BY105,0)</f>
        <v>#NAME?</v>
      </c>
      <c r="BZ165" s="80" t="e">
        <f aca="false">_xlfn.iferror(BZ45/BZ105,0)</f>
        <v>#NAME?</v>
      </c>
      <c r="CA165" s="80" t="e">
        <f aca="false">_xlfn.iferror(CA45/CA105,0)</f>
        <v>#NAME?</v>
      </c>
      <c r="CB165" s="80" t="e">
        <f aca="false">_xlfn.iferror(CB45/CB105,0)</f>
        <v>#NAME?</v>
      </c>
      <c r="CC165" s="80" t="e">
        <f aca="false">_xlfn.iferror(CC45/CC105,0)</f>
        <v>#NAME?</v>
      </c>
      <c r="CD165" s="80" t="e">
        <f aca="false">_xlfn.iferror(CD45/CD105,0)</f>
        <v>#NAME?</v>
      </c>
      <c r="CE165" s="80" t="e">
        <f aca="false">_xlfn.iferror(CE45/CE105,0)</f>
        <v>#NAME?</v>
      </c>
      <c r="CF165" s="80" t="e">
        <f aca="false">_xlfn.iferror(CF45/CF105,0)</f>
        <v>#NAME?</v>
      </c>
      <c r="CG165" s="80" t="e">
        <f aca="false">_xlfn.iferror(CG45/CG105,0)</f>
        <v>#NAME?</v>
      </c>
      <c r="CH165" s="80" t="e">
        <f aca="false">_xlfn.iferror(CH45/CH105,0)</f>
        <v>#NAME?</v>
      </c>
      <c r="CI165" s="80" t="e">
        <f aca="false">_xlfn.iferror(CI45/CI105,0)</f>
        <v>#NAME?</v>
      </c>
      <c r="CJ165" s="80" t="e">
        <f aca="false">_xlfn.iferror(CJ45/CJ105,0)</f>
        <v>#NAME?</v>
      </c>
      <c r="CK165" s="80" t="e">
        <f aca="false">_xlfn.iferror(CK45/CK105,0)</f>
        <v>#NAME?</v>
      </c>
      <c r="CL165" s="80" t="e">
        <f aca="false">_xlfn.iferror(CL45/CL105,0)</f>
        <v>#NAME?</v>
      </c>
      <c r="CM165" s="80" t="e">
        <f aca="false">_xlfn.iferror(CM45/CM105,0)</f>
        <v>#NAME?</v>
      </c>
      <c r="CN165" s="80" t="e">
        <f aca="false">_xlfn.iferror(CN45/CN105,0)</f>
        <v>#NAME?</v>
      </c>
      <c r="CO165" s="80" t="e">
        <f aca="false">_xlfn.iferror(CO45/CO105,0)</f>
        <v>#NAME?</v>
      </c>
      <c r="CP165" s="80" t="e">
        <f aca="false">_xlfn.iferror(CP45/CP105,0)</f>
        <v>#NAME?</v>
      </c>
      <c r="CQ165" s="80" t="e">
        <f aca="false">_xlfn.iferror(CQ45/CQ105,0)</f>
        <v>#NAME?</v>
      </c>
      <c r="CR165" s="80" t="e">
        <f aca="false">_xlfn.iferror(CR45/CR105,0)</f>
        <v>#NAME?</v>
      </c>
      <c r="CS165" s="80" t="e">
        <f aca="false">_xlfn.iferror(CS45/CS105,0)</f>
        <v>#NAME?</v>
      </c>
      <c r="CT165" s="80" t="e">
        <f aca="false">_xlfn.iferror(CT45/CT105,0)</f>
        <v>#NAME?</v>
      </c>
    </row>
    <row r="166" customFormat="false" ht="15" hidden="false" customHeight="true" outlineLevel="1" collapsed="false">
      <c r="A166" s="63" t="s">
        <v>35</v>
      </c>
      <c r="B166" s="63" t="s">
        <v>36</v>
      </c>
      <c r="C166" s="80" t="e">
        <f aca="false">_xlfn.iferror(C46/C106,0)</f>
        <v>#NAME?</v>
      </c>
      <c r="D166" s="80" t="e">
        <f aca="false">_xlfn.iferror(D46/D106,0)</f>
        <v>#NAME?</v>
      </c>
      <c r="E166" s="80" t="e">
        <f aca="false">_xlfn.iferror(E46/E106,0)</f>
        <v>#NAME?</v>
      </c>
      <c r="F166" s="80" t="e">
        <f aca="false">_xlfn.iferror(F46/F106,0)</f>
        <v>#NAME?</v>
      </c>
      <c r="G166" s="80" t="e">
        <f aca="false">_xlfn.iferror(G46/G106,0)</f>
        <v>#NAME?</v>
      </c>
      <c r="H166" s="80" t="e">
        <f aca="false">_xlfn.iferror(H46/H106,0)</f>
        <v>#NAME?</v>
      </c>
      <c r="I166" s="80" t="e">
        <f aca="false">_xlfn.iferror(I46/I106,0)</f>
        <v>#NAME?</v>
      </c>
      <c r="J166" s="80" t="e">
        <f aca="false">_xlfn.iferror(J46/J106,0)</f>
        <v>#NAME?</v>
      </c>
      <c r="K166" s="80" t="e">
        <f aca="false">_xlfn.iferror(K46/K106,0)</f>
        <v>#NAME?</v>
      </c>
      <c r="L166" s="80" t="e">
        <f aca="false">_xlfn.iferror(L46/L106,0)</f>
        <v>#NAME?</v>
      </c>
      <c r="M166" s="80" t="e">
        <f aca="false">_xlfn.iferror(M46/M106,0)</f>
        <v>#NAME?</v>
      </c>
      <c r="N166" s="80" t="e">
        <f aca="false">_xlfn.iferror(N46/N106,0)</f>
        <v>#NAME?</v>
      </c>
      <c r="O166" s="80" t="e">
        <f aca="false">_xlfn.iferror(O46/O106,0)</f>
        <v>#NAME?</v>
      </c>
      <c r="P166" s="80" t="e">
        <f aca="false">_xlfn.iferror(P46/P106,0)</f>
        <v>#NAME?</v>
      </c>
      <c r="Q166" s="80" t="e">
        <f aca="false">_xlfn.iferror(Q46/Q106,0)</f>
        <v>#NAME?</v>
      </c>
      <c r="R166" s="80" t="e">
        <f aca="false">_xlfn.iferror(R46/R106,0)</f>
        <v>#NAME?</v>
      </c>
      <c r="S166" s="80" t="e">
        <f aca="false">_xlfn.iferror(S46/S106,0)</f>
        <v>#NAME?</v>
      </c>
      <c r="T166" s="80" t="e">
        <f aca="false">_xlfn.iferror(T46/T106,0)</f>
        <v>#NAME?</v>
      </c>
      <c r="U166" s="80" t="e">
        <f aca="false">_xlfn.iferror(U46/U106,0)</f>
        <v>#NAME?</v>
      </c>
      <c r="V166" s="80" t="e">
        <f aca="false">_xlfn.iferror(V46/V106,0)</f>
        <v>#NAME?</v>
      </c>
      <c r="W166" s="80" t="e">
        <f aca="false">_xlfn.iferror(W46/W106,0)</f>
        <v>#NAME?</v>
      </c>
      <c r="X166" s="80" t="e">
        <f aca="false">_xlfn.iferror(X46/X106,0)</f>
        <v>#NAME?</v>
      </c>
      <c r="Y166" s="80" t="e">
        <f aca="false">_xlfn.iferror(Y46/Y106,0)</f>
        <v>#NAME?</v>
      </c>
      <c r="Z166" s="80" t="e">
        <f aca="false">_xlfn.iferror(Z46/Z106,0)</f>
        <v>#NAME?</v>
      </c>
      <c r="AA166" s="80" t="e">
        <f aca="false">_xlfn.iferror(AA46/AA106,0)</f>
        <v>#NAME?</v>
      </c>
      <c r="AB166" s="80" t="e">
        <f aca="false">_xlfn.iferror(AB46/AB106,0)</f>
        <v>#NAME?</v>
      </c>
      <c r="AC166" s="80" t="e">
        <f aca="false">_xlfn.iferror(AC46/AC106,0)</f>
        <v>#NAME?</v>
      </c>
      <c r="AD166" s="80" t="e">
        <f aca="false">_xlfn.iferror(AD46/AD106,0)</f>
        <v>#NAME?</v>
      </c>
      <c r="AE166" s="80" t="e">
        <f aca="false">_xlfn.iferror(AE46/AE106,0)</f>
        <v>#NAME?</v>
      </c>
      <c r="AF166" s="80" t="e">
        <f aca="false">_xlfn.iferror(AF46/AF106,0)</f>
        <v>#NAME?</v>
      </c>
      <c r="AG166" s="80" t="e">
        <f aca="false">_xlfn.iferror(AG46/AG106,0)</f>
        <v>#NAME?</v>
      </c>
      <c r="AH166" s="80" t="e">
        <f aca="false">_xlfn.iferror(AH46/AH106,0)</f>
        <v>#NAME?</v>
      </c>
      <c r="AI166" s="80" t="e">
        <f aca="false">_xlfn.iferror(AI46/AI106,0)</f>
        <v>#NAME?</v>
      </c>
      <c r="AJ166" s="80" t="e">
        <f aca="false">_xlfn.iferror(AJ46/AJ106,0)</f>
        <v>#NAME?</v>
      </c>
      <c r="AK166" s="80" t="e">
        <f aca="false">_xlfn.iferror(AK46/AK106,0)</f>
        <v>#NAME?</v>
      </c>
      <c r="AL166" s="80" t="e">
        <f aca="false">_xlfn.iferror(AL46/AL106,0)</f>
        <v>#NAME?</v>
      </c>
      <c r="AM166" s="80" t="e">
        <f aca="false">_xlfn.iferror(AM46/AM106,0)</f>
        <v>#NAME?</v>
      </c>
      <c r="AN166" s="80" t="e">
        <f aca="false">_xlfn.iferror(AN46/AN106,0)</f>
        <v>#NAME?</v>
      </c>
      <c r="AO166" s="80" t="e">
        <f aca="false">_xlfn.iferror(AO46/AO106,0)</f>
        <v>#NAME?</v>
      </c>
      <c r="AP166" s="80" t="e">
        <f aca="false">_xlfn.iferror(AP46/AP106,0)</f>
        <v>#NAME?</v>
      </c>
      <c r="AQ166" s="80" t="e">
        <f aca="false">_xlfn.iferror(AQ46/AQ106,0)</f>
        <v>#NAME?</v>
      </c>
      <c r="AR166" s="80" t="e">
        <f aca="false">_xlfn.iferror(AR46/AR106,0)</f>
        <v>#NAME?</v>
      </c>
      <c r="AS166" s="80" t="e">
        <f aca="false">_xlfn.iferror(AS46/AS106,0)</f>
        <v>#NAME?</v>
      </c>
      <c r="AT166" s="80" t="e">
        <f aca="false">_xlfn.iferror(AT46/AT106,0)</f>
        <v>#NAME?</v>
      </c>
      <c r="AU166" s="80" t="e">
        <f aca="false">_xlfn.iferror(AU46/AU106,0)</f>
        <v>#NAME?</v>
      </c>
      <c r="AV166" s="80" t="e">
        <f aca="false">_xlfn.iferror(AV46/AV106,0)</f>
        <v>#NAME?</v>
      </c>
      <c r="AW166" s="80" t="e">
        <f aca="false">_xlfn.iferror(AW46/AW106,0)</f>
        <v>#NAME?</v>
      </c>
      <c r="AX166" s="80" t="e">
        <f aca="false">_xlfn.iferror(AX46/AX106,0)</f>
        <v>#NAME?</v>
      </c>
      <c r="AY166" s="80" t="e">
        <f aca="false">_xlfn.iferror(AY46/AY106,0)</f>
        <v>#NAME?</v>
      </c>
      <c r="AZ166" s="80" t="e">
        <f aca="false">_xlfn.iferror(AZ46/AZ106,0)</f>
        <v>#NAME?</v>
      </c>
      <c r="BA166" s="80" t="e">
        <f aca="false">_xlfn.iferror(BA46/BA106,0)</f>
        <v>#NAME?</v>
      </c>
      <c r="BB166" s="80" t="e">
        <f aca="false">_xlfn.iferror(BB46/BB106,0)</f>
        <v>#NAME?</v>
      </c>
      <c r="BC166" s="80" t="e">
        <f aca="false">_xlfn.iferror(BC46/BC106,0)</f>
        <v>#NAME?</v>
      </c>
      <c r="BD166" s="80" t="e">
        <f aca="false">_xlfn.iferror(BD46/BD106,0)</f>
        <v>#NAME?</v>
      </c>
      <c r="BE166" s="80" t="e">
        <f aca="false">_xlfn.iferror(BE46/BE106,0)</f>
        <v>#NAME?</v>
      </c>
      <c r="BF166" s="80" t="e">
        <f aca="false">_xlfn.iferror(BF46/BF106,0)</f>
        <v>#NAME?</v>
      </c>
      <c r="BG166" s="80" t="e">
        <f aca="false">_xlfn.iferror(BG46/BG106,0)</f>
        <v>#NAME?</v>
      </c>
      <c r="BH166" s="80" t="e">
        <f aca="false">_xlfn.iferror(BH46/BH106,0)</f>
        <v>#NAME?</v>
      </c>
      <c r="BI166" s="80" t="e">
        <f aca="false">_xlfn.iferror(BI46/BI106,0)</f>
        <v>#NAME?</v>
      </c>
      <c r="BJ166" s="80" t="e">
        <f aca="false">_xlfn.iferror(BJ46/BJ106,0)</f>
        <v>#NAME?</v>
      </c>
      <c r="BK166" s="80" t="e">
        <f aca="false">_xlfn.iferror(BK46/BK106,0)</f>
        <v>#NAME?</v>
      </c>
      <c r="BL166" s="80" t="e">
        <f aca="false">_xlfn.iferror(BL46/BL106,0)</f>
        <v>#NAME?</v>
      </c>
      <c r="BM166" s="80" t="e">
        <f aca="false">_xlfn.iferror(BM46/BM106,0)</f>
        <v>#NAME?</v>
      </c>
      <c r="BN166" s="80" t="e">
        <f aca="false">_xlfn.iferror(BN46/BN106,0)</f>
        <v>#NAME?</v>
      </c>
      <c r="BO166" s="80" t="e">
        <f aca="false">_xlfn.iferror(BO46/BO106,0)</f>
        <v>#NAME?</v>
      </c>
      <c r="BP166" s="80" t="e">
        <f aca="false">_xlfn.iferror(BP46/BP106,0)</f>
        <v>#NAME?</v>
      </c>
      <c r="BQ166" s="80" t="e">
        <f aca="false">_xlfn.iferror(BQ46/BQ106,0)</f>
        <v>#NAME?</v>
      </c>
      <c r="BR166" s="80" t="e">
        <f aca="false">_xlfn.iferror(BR46/BR106,0)</f>
        <v>#NAME?</v>
      </c>
      <c r="BS166" s="80" t="e">
        <f aca="false">_xlfn.iferror(BS46/BS106,0)</f>
        <v>#NAME?</v>
      </c>
      <c r="BT166" s="80" t="e">
        <f aca="false">_xlfn.iferror(BT46/BT106,0)</f>
        <v>#NAME?</v>
      </c>
      <c r="BU166" s="80" t="e">
        <f aca="false">_xlfn.iferror(BU46/BU106,0)</f>
        <v>#NAME?</v>
      </c>
      <c r="BV166" s="80" t="e">
        <f aca="false">_xlfn.iferror(BV46/BV106,0)</f>
        <v>#NAME?</v>
      </c>
      <c r="BW166" s="80" t="e">
        <f aca="false">_xlfn.iferror(BW46/BW106,0)</f>
        <v>#NAME?</v>
      </c>
      <c r="BX166" s="80" t="e">
        <f aca="false">_xlfn.iferror(BX46/BX106,0)</f>
        <v>#NAME?</v>
      </c>
      <c r="BY166" s="80" t="e">
        <f aca="false">_xlfn.iferror(BY46/BY106,0)</f>
        <v>#NAME?</v>
      </c>
      <c r="BZ166" s="80" t="e">
        <f aca="false">_xlfn.iferror(BZ46/BZ106,0)</f>
        <v>#NAME?</v>
      </c>
      <c r="CA166" s="80" t="e">
        <f aca="false">_xlfn.iferror(CA46/CA106,0)</f>
        <v>#NAME?</v>
      </c>
      <c r="CB166" s="80" t="e">
        <f aca="false">_xlfn.iferror(CB46/CB106,0)</f>
        <v>#NAME?</v>
      </c>
      <c r="CC166" s="80" t="e">
        <f aca="false">_xlfn.iferror(CC46/CC106,0)</f>
        <v>#NAME?</v>
      </c>
      <c r="CD166" s="80" t="e">
        <f aca="false">_xlfn.iferror(CD46/CD106,0)</f>
        <v>#NAME?</v>
      </c>
      <c r="CE166" s="80" t="e">
        <f aca="false">_xlfn.iferror(CE46/CE106,0)</f>
        <v>#NAME?</v>
      </c>
      <c r="CF166" s="80" t="e">
        <f aca="false">_xlfn.iferror(CF46/CF106,0)</f>
        <v>#NAME?</v>
      </c>
      <c r="CG166" s="80" t="e">
        <f aca="false">_xlfn.iferror(CG46/CG106,0)</f>
        <v>#NAME?</v>
      </c>
      <c r="CH166" s="80" t="e">
        <f aca="false">_xlfn.iferror(CH46/CH106,0)</f>
        <v>#NAME?</v>
      </c>
      <c r="CI166" s="80" t="e">
        <f aca="false">_xlfn.iferror(CI46/CI106,0)</f>
        <v>#NAME?</v>
      </c>
      <c r="CJ166" s="80" t="e">
        <f aca="false">_xlfn.iferror(CJ46/CJ106,0)</f>
        <v>#NAME?</v>
      </c>
      <c r="CK166" s="80" t="e">
        <f aca="false">_xlfn.iferror(CK46/CK106,0)</f>
        <v>#NAME?</v>
      </c>
      <c r="CL166" s="80" t="e">
        <f aca="false">_xlfn.iferror(CL46/CL106,0)</f>
        <v>#NAME?</v>
      </c>
      <c r="CM166" s="80" t="e">
        <f aca="false">_xlfn.iferror(CM46/CM106,0)</f>
        <v>#NAME?</v>
      </c>
      <c r="CN166" s="80" t="e">
        <f aca="false">_xlfn.iferror(CN46/CN106,0)</f>
        <v>#NAME?</v>
      </c>
      <c r="CO166" s="80" t="e">
        <f aca="false">_xlfn.iferror(CO46/CO106,0)</f>
        <v>#NAME?</v>
      </c>
      <c r="CP166" s="80" t="e">
        <f aca="false">_xlfn.iferror(CP46/CP106,0)</f>
        <v>#NAME?</v>
      </c>
      <c r="CQ166" s="80" t="e">
        <f aca="false">_xlfn.iferror(CQ46/CQ106,0)</f>
        <v>#NAME?</v>
      </c>
      <c r="CR166" s="80" t="e">
        <f aca="false">_xlfn.iferror(CR46/CR106,0)</f>
        <v>#NAME?</v>
      </c>
      <c r="CS166" s="80" t="e">
        <f aca="false">_xlfn.iferror(CS46/CS106,0)</f>
        <v>#NAME?</v>
      </c>
      <c r="CT166" s="80" t="e">
        <f aca="false">_xlfn.iferror(CT46/CT106,0)</f>
        <v>#NAME?</v>
      </c>
    </row>
    <row r="167" customFormat="false" ht="15" hidden="false" customHeight="true" outlineLevel="1" collapsed="false">
      <c r="A167" s="41" t="s">
        <v>37</v>
      </c>
      <c r="B167" s="41" t="s">
        <v>38</v>
      </c>
      <c r="C167" s="80" t="e">
        <f aca="false">_xlfn.iferror(C47/C107,0)</f>
        <v>#NAME?</v>
      </c>
      <c r="D167" s="80" t="e">
        <f aca="false">_xlfn.iferror(D47/D107,0)</f>
        <v>#NAME?</v>
      </c>
      <c r="E167" s="80" t="e">
        <f aca="false">_xlfn.iferror(E47/E107,0)</f>
        <v>#NAME?</v>
      </c>
      <c r="F167" s="80" t="e">
        <f aca="false">_xlfn.iferror(F47/F107,0)</f>
        <v>#NAME?</v>
      </c>
      <c r="G167" s="80" t="e">
        <f aca="false">_xlfn.iferror(G47/G107,0)</f>
        <v>#NAME?</v>
      </c>
      <c r="H167" s="80" t="e">
        <f aca="false">_xlfn.iferror(H47/H107,0)</f>
        <v>#NAME?</v>
      </c>
      <c r="I167" s="80" t="e">
        <f aca="false">_xlfn.iferror(I47/I107,0)</f>
        <v>#NAME?</v>
      </c>
      <c r="J167" s="80" t="e">
        <f aca="false">_xlfn.iferror(J47/J107,0)</f>
        <v>#NAME?</v>
      </c>
      <c r="K167" s="80" t="e">
        <f aca="false">_xlfn.iferror(K47/K107,0)</f>
        <v>#NAME?</v>
      </c>
      <c r="L167" s="80" t="e">
        <f aca="false">_xlfn.iferror(L47/L107,0)</f>
        <v>#NAME?</v>
      </c>
      <c r="M167" s="80" t="e">
        <f aca="false">_xlfn.iferror(M47/M107,0)</f>
        <v>#NAME?</v>
      </c>
      <c r="N167" s="80" t="e">
        <f aca="false">_xlfn.iferror(N47/N107,0)</f>
        <v>#NAME?</v>
      </c>
      <c r="O167" s="80" t="e">
        <f aca="false">_xlfn.iferror(O47/O107,0)</f>
        <v>#NAME?</v>
      </c>
      <c r="P167" s="80" t="e">
        <f aca="false">_xlfn.iferror(P47/P107,0)</f>
        <v>#NAME?</v>
      </c>
      <c r="Q167" s="80" t="e">
        <f aca="false">_xlfn.iferror(Q47/Q107,0)</f>
        <v>#NAME?</v>
      </c>
      <c r="R167" s="80" t="e">
        <f aca="false">_xlfn.iferror(R47/R107,0)</f>
        <v>#NAME?</v>
      </c>
      <c r="S167" s="80" t="e">
        <f aca="false">_xlfn.iferror(S47/S107,0)</f>
        <v>#NAME?</v>
      </c>
      <c r="T167" s="80" t="e">
        <f aca="false">_xlfn.iferror(T47/T107,0)</f>
        <v>#NAME?</v>
      </c>
      <c r="U167" s="80" t="e">
        <f aca="false">_xlfn.iferror(U47/U107,0)</f>
        <v>#NAME?</v>
      </c>
      <c r="V167" s="80" t="e">
        <f aca="false">_xlfn.iferror(V47/V107,0)</f>
        <v>#NAME?</v>
      </c>
      <c r="W167" s="80" t="e">
        <f aca="false">_xlfn.iferror(W47/W107,0)</f>
        <v>#NAME?</v>
      </c>
      <c r="X167" s="80" t="e">
        <f aca="false">_xlfn.iferror(X47/X107,0)</f>
        <v>#NAME?</v>
      </c>
      <c r="Y167" s="80" t="e">
        <f aca="false">_xlfn.iferror(Y47/Y107,0)</f>
        <v>#NAME?</v>
      </c>
      <c r="Z167" s="80" t="e">
        <f aca="false">_xlfn.iferror(Z47/Z107,0)</f>
        <v>#NAME?</v>
      </c>
      <c r="AA167" s="80" t="e">
        <f aca="false">_xlfn.iferror(AA47/AA107,0)</f>
        <v>#NAME?</v>
      </c>
      <c r="AB167" s="80" t="e">
        <f aca="false">_xlfn.iferror(AB47/AB107,0)</f>
        <v>#NAME?</v>
      </c>
      <c r="AC167" s="80" t="e">
        <f aca="false">_xlfn.iferror(AC47/AC107,0)</f>
        <v>#NAME?</v>
      </c>
      <c r="AD167" s="80" t="e">
        <f aca="false">_xlfn.iferror(AD47/AD107,0)</f>
        <v>#NAME?</v>
      </c>
      <c r="AE167" s="80" t="e">
        <f aca="false">_xlfn.iferror(AE47/AE107,0)</f>
        <v>#NAME?</v>
      </c>
      <c r="AF167" s="80" t="e">
        <f aca="false">_xlfn.iferror(AF47/AF107,0)</f>
        <v>#NAME?</v>
      </c>
      <c r="AG167" s="80" t="e">
        <f aca="false">_xlfn.iferror(AG47/AG107,0)</f>
        <v>#NAME?</v>
      </c>
      <c r="AH167" s="80" t="e">
        <f aca="false">_xlfn.iferror(AH47/AH107,0)</f>
        <v>#NAME?</v>
      </c>
      <c r="AI167" s="80" t="e">
        <f aca="false">_xlfn.iferror(AI47/AI107,0)</f>
        <v>#NAME?</v>
      </c>
      <c r="AJ167" s="80" t="e">
        <f aca="false">_xlfn.iferror(AJ47/AJ107,0)</f>
        <v>#NAME?</v>
      </c>
      <c r="AK167" s="80" t="e">
        <f aca="false">_xlfn.iferror(AK47/AK107,0)</f>
        <v>#NAME?</v>
      </c>
      <c r="AL167" s="80" t="e">
        <f aca="false">_xlfn.iferror(AL47/AL107,0)</f>
        <v>#NAME?</v>
      </c>
      <c r="AM167" s="80" t="e">
        <f aca="false">_xlfn.iferror(AM47/AM107,0)</f>
        <v>#NAME?</v>
      </c>
      <c r="AN167" s="80" t="e">
        <f aca="false">_xlfn.iferror(AN47/AN107,0)</f>
        <v>#NAME?</v>
      </c>
      <c r="AO167" s="80" t="e">
        <f aca="false">_xlfn.iferror(AO47/AO107,0)</f>
        <v>#NAME?</v>
      </c>
      <c r="AP167" s="80" t="e">
        <f aca="false">_xlfn.iferror(AP47/AP107,0)</f>
        <v>#NAME?</v>
      </c>
      <c r="AQ167" s="80" t="e">
        <f aca="false">_xlfn.iferror(AQ47/AQ107,0)</f>
        <v>#NAME?</v>
      </c>
      <c r="AR167" s="80" t="e">
        <f aca="false">_xlfn.iferror(AR47/AR107,0)</f>
        <v>#NAME?</v>
      </c>
      <c r="AS167" s="80" t="e">
        <f aca="false">_xlfn.iferror(AS47/AS107,0)</f>
        <v>#NAME?</v>
      </c>
      <c r="AT167" s="80" t="e">
        <f aca="false">_xlfn.iferror(AT47/AT107,0)</f>
        <v>#NAME?</v>
      </c>
      <c r="AU167" s="80" t="e">
        <f aca="false">_xlfn.iferror(AU47/AU107,0)</f>
        <v>#NAME?</v>
      </c>
      <c r="AV167" s="80" t="e">
        <f aca="false">_xlfn.iferror(AV47/AV107,0)</f>
        <v>#NAME?</v>
      </c>
      <c r="AW167" s="80" t="e">
        <f aca="false">_xlfn.iferror(AW47/AW107,0)</f>
        <v>#NAME?</v>
      </c>
      <c r="AX167" s="80" t="e">
        <f aca="false">_xlfn.iferror(AX47/AX107,0)</f>
        <v>#NAME?</v>
      </c>
      <c r="AY167" s="80" t="e">
        <f aca="false">_xlfn.iferror(AY47/AY107,0)</f>
        <v>#NAME?</v>
      </c>
      <c r="AZ167" s="80" t="e">
        <f aca="false">_xlfn.iferror(AZ47/AZ107,0)</f>
        <v>#NAME?</v>
      </c>
      <c r="BA167" s="80" t="e">
        <f aca="false">_xlfn.iferror(BA47/BA107,0)</f>
        <v>#NAME?</v>
      </c>
      <c r="BB167" s="80" t="e">
        <f aca="false">_xlfn.iferror(BB47/BB107,0)</f>
        <v>#NAME?</v>
      </c>
      <c r="BC167" s="80" t="e">
        <f aca="false">_xlfn.iferror(BC47/BC107,0)</f>
        <v>#NAME?</v>
      </c>
      <c r="BD167" s="80" t="e">
        <f aca="false">_xlfn.iferror(BD47/BD107,0)</f>
        <v>#NAME?</v>
      </c>
      <c r="BE167" s="80" t="e">
        <f aca="false">_xlfn.iferror(BE47/BE107,0)</f>
        <v>#NAME?</v>
      </c>
      <c r="BF167" s="80" t="e">
        <f aca="false">_xlfn.iferror(BF47/BF107,0)</f>
        <v>#NAME?</v>
      </c>
      <c r="BG167" s="80" t="e">
        <f aca="false">_xlfn.iferror(BG47/BG107,0)</f>
        <v>#NAME?</v>
      </c>
      <c r="BH167" s="80" t="e">
        <f aca="false">_xlfn.iferror(BH47/BH107,0)</f>
        <v>#NAME?</v>
      </c>
      <c r="BI167" s="80" t="e">
        <f aca="false">_xlfn.iferror(BI47/BI107,0)</f>
        <v>#NAME?</v>
      </c>
      <c r="BJ167" s="80" t="e">
        <f aca="false">_xlfn.iferror(BJ47/BJ107,0)</f>
        <v>#NAME?</v>
      </c>
      <c r="BK167" s="80" t="e">
        <f aca="false">_xlfn.iferror(BK47/BK107,0)</f>
        <v>#NAME?</v>
      </c>
      <c r="BL167" s="80" t="e">
        <f aca="false">_xlfn.iferror(BL47/BL107,0)</f>
        <v>#NAME?</v>
      </c>
      <c r="BM167" s="80" t="e">
        <f aca="false">_xlfn.iferror(BM47/BM107,0)</f>
        <v>#NAME?</v>
      </c>
      <c r="BN167" s="80" t="e">
        <f aca="false">_xlfn.iferror(BN47/BN107,0)</f>
        <v>#NAME?</v>
      </c>
      <c r="BO167" s="80" t="e">
        <f aca="false">_xlfn.iferror(BO47/BO107,0)</f>
        <v>#NAME?</v>
      </c>
      <c r="BP167" s="80" t="e">
        <f aca="false">_xlfn.iferror(BP47/BP107,0)</f>
        <v>#NAME?</v>
      </c>
      <c r="BQ167" s="80" t="e">
        <f aca="false">_xlfn.iferror(BQ47/BQ107,0)</f>
        <v>#NAME?</v>
      </c>
      <c r="BR167" s="80" t="e">
        <f aca="false">_xlfn.iferror(BR47/BR107,0)</f>
        <v>#NAME?</v>
      </c>
      <c r="BS167" s="80" t="e">
        <f aca="false">_xlfn.iferror(BS47/BS107,0)</f>
        <v>#NAME?</v>
      </c>
      <c r="BT167" s="80" t="e">
        <f aca="false">_xlfn.iferror(BT47/BT107,0)</f>
        <v>#NAME?</v>
      </c>
      <c r="BU167" s="80" t="e">
        <f aca="false">_xlfn.iferror(BU47/BU107,0)</f>
        <v>#NAME?</v>
      </c>
      <c r="BV167" s="80" t="e">
        <f aca="false">_xlfn.iferror(BV47/BV107,0)</f>
        <v>#NAME?</v>
      </c>
      <c r="BW167" s="80" t="e">
        <f aca="false">_xlfn.iferror(BW47/BW107,0)</f>
        <v>#NAME?</v>
      </c>
      <c r="BX167" s="80" t="e">
        <f aca="false">_xlfn.iferror(BX47/BX107,0)</f>
        <v>#NAME?</v>
      </c>
      <c r="BY167" s="80" t="e">
        <f aca="false">_xlfn.iferror(BY47/BY107,0)</f>
        <v>#NAME?</v>
      </c>
      <c r="BZ167" s="80" t="e">
        <f aca="false">_xlfn.iferror(BZ47/BZ107,0)</f>
        <v>#NAME?</v>
      </c>
      <c r="CA167" s="80" t="e">
        <f aca="false">_xlfn.iferror(CA47/CA107,0)</f>
        <v>#NAME?</v>
      </c>
      <c r="CB167" s="80" t="e">
        <f aca="false">_xlfn.iferror(CB47/CB107,0)</f>
        <v>#NAME?</v>
      </c>
      <c r="CC167" s="80" t="e">
        <f aca="false">_xlfn.iferror(CC47/CC107,0)</f>
        <v>#NAME?</v>
      </c>
      <c r="CD167" s="80" t="e">
        <f aca="false">_xlfn.iferror(CD47/CD107,0)</f>
        <v>#NAME?</v>
      </c>
      <c r="CE167" s="80" t="e">
        <f aca="false">_xlfn.iferror(CE47/CE107,0)</f>
        <v>#NAME?</v>
      </c>
      <c r="CF167" s="80" t="e">
        <f aca="false">_xlfn.iferror(CF47/CF107,0)</f>
        <v>#NAME?</v>
      </c>
      <c r="CG167" s="80" t="e">
        <f aca="false">_xlfn.iferror(CG47/CG107,0)</f>
        <v>#NAME?</v>
      </c>
      <c r="CH167" s="80" t="e">
        <f aca="false">_xlfn.iferror(CH47/CH107,0)</f>
        <v>#NAME?</v>
      </c>
      <c r="CI167" s="80" t="e">
        <f aca="false">_xlfn.iferror(CI47/CI107,0)</f>
        <v>#NAME?</v>
      </c>
      <c r="CJ167" s="80" t="e">
        <f aca="false">_xlfn.iferror(CJ47/CJ107,0)</f>
        <v>#NAME?</v>
      </c>
      <c r="CK167" s="80" t="e">
        <f aca="false">_xlfn.iferror(CK47/CK107,0)</f>
        <v>#NAME?</v>
      </c>
      <c r="CL167" s="80" t="e">
        <f aca="false">_xlfn.iferror(CL47/CL107,0)</f>
        <v>#NAME?</v>
      </c>
      <c r="CM167" s="80" t="e">
        <f aca="false">_xlfn.iferror(CM47/CM107,0)</f>
        <v>#NAME?</v>
      </c>
      <c r="CN167" s="80" t="e">
        <f aca="false">_xlfn.iferror(CN47/CN107,0)</f>
        <v>#NAME?</v>
      </c>
      <c r="CO167" s="80" t="e">
        <f aca="false">_xlfn.iferror(CO47/CO107,0)</f>
        <v>#NAME?</v>
      </c>
      <c r="CP167" s="80" t="e">
        <f aca="false">_xlfn.iferror(CP47/CP107,0)</f>
        <v>#NAME?</v>
      </c>
      <c r="CQ167" s="80" t="e">
        <f aca="false">_xlfn.iferror(CQ47/CQ107,0)</f>
        <v>#NAME?</v>
      </c>
      <c r="CR167" s="80" t="e">
        <f aca="false">_xlfn.iferror(CR47/CR107,0)</f>
        <v>#NAME?</v>
      </c>
      <c r="CS167" s="80" t="e">
        <f aca="false">_xlfn.iferror(CS47/CS107,0)</f>
        <v>#NAME?</v>
      </c>
      <c r="CT167" s="80" t="e">
        <f aca="false">_xlfn.iferror(CT47/CT107,0)</f>
        <v>#NAME?</v>
      </c>
    </row>
    <row r="168" customFormat="false" ht="15" hidden="false" customHeight="true" outlineLevel="1" collapsed="false">
      <c r="A168" s="63" t="s">
        <v>39</v>
      </c>
      <c r="B168" s="63" t="s">
        <v>40</v>
      </c>
      <c r="C168" s="80" t="e">
        <f aca="false">_xlfn.iferror(C48/C108,0)</f>
        <v>#NAME?</v>
      </c>
      <c r="D168" s="80" t="e">
        <f aca="false">_xlfn.iferror(D48/D108,0)</f>
        <v>#NAME?</v>
      </c>
      <c r="E168" s="80" t="e">
        <f aca="false">_xlfn.iferror(E48/E108,0)</f>
        <v>#NAME?</v>
      </c>
      <c r="F168" s="80" t="e">
        <f aca="false">_xlfn.iferror(F48/F108,0)</f>
        <v>#NAME?</v>
      </c>
      <c r="G168" s="80" t="e">
        <f aca="false">_xlfn.iferror(G48/G108,0)</f>
        <v>#NAME?</v>
      </c>
      <c r="H168" s="80" t="e">
        <f aca="false">_xlfn.iferror(H48/H108,0)</f>
        <v>#NAME?</v>
      </c>
      <c r="I168" s="80" t="e">
        <f aca="false">_xlfn.iferror(I48/I108,0)</f>
        <v>#NAME?</v>
      </c>
      <c r="J168" s="80" t="e">
        <f aca="false">_xlfn.iferror(J48/J108,0)</f>
        <v>#NAME?</v>
      </c>
      <c r="K168" s="80" t="e">
        <f aca="false">_xlfn.iferror(K48/K108,0)</f>
        <v>#NAME?</v>
      </c>
      <c r="L168" s="80" t="e">
        <f aca="false">_xlfn.iferror(L48/L108,0)</f>
        <v>#NAME?</v>
      </c>
      <c r="M168" s="80" t="e">
        <f aca="false">_xlfn.iferror(M48/M108,0)</f>
        <v>#NAME?</v>
      </c>
      <c r="N168" s="80" t="e">
        <f aca="false">_xlfn.iferror(N48/N108,0)</f>
        <v>#NAME?</v>
      </c>
      <c r="O168" s="80" t="e">
        <f aca="false">_xlfn.iferror(O48/O108,0)</f>
        <v>#NAME?</v>
      </c>
      <c r="P168" s="80" t="e">
        <f aca="false">_xlfn.iferror(P48/P108,0)</f>
        <v>#NAME?</v>
      </c>
      <c r="Q168" s="80" t="e">
        <f aca="false">_xlfn.iferror(Q48/Q108,0)</f>
        <v>#NAME?</v>
      </c>
      <c r="R168" s="80" t="e">
        <f aca="false">_xlfn.iferror(R48/R108,0)</f>
        <v>#NAME?</v>
      </c>
      <c r="S168" s="80" t="e">
        <f aca="false">_xlfn.iferror(S48/S108,0)</f>
        <v>#NAME?</v>
      </c>
      <c r="T168" s="80" t="e">
        <f aca="false">_xlfn.iferror(T48/T108,0)</f>
        <v>#NAME?</v>
      </c>
      <c r="U168" s="80" t="e">
        <f aca="false">_xlfn.iferror(U48/U108,0)</f>
        <v>#NAME?</v>
      </c>
      <c r="V168" s="80" t="e">
        <f aca="false">_xlfn.iferror(V48/V108,0)</f>
        <v>#NAME?</v>
      </c>
      <c r="W168" s="80" t="e">
        <f aca="false">_xlfn.iferror(W48/W108,0)</f>
        <v>#NAME?</v>
      </c>
      <c r="X168" s="80" t="e">
        <f aca="false">_xlfn.iferror(X48/X108,0)</f>
        <v>#NAME?</v>
      </c>
      <c r="Y168" s="80" t="e">
        <f aca="false">_xlfn.iferror(Y48/Y108,0)</f>
        <v>#NAME?</v>
      </c>
      <c r="Z168" s="80" t="e">
        <f aca="false">_xlfn.iferror(Z48/Z108,0)</f>
        <v>#NAME?</v>
      </c>
      <c r="AA168" s="80" t="e">
        <f aca="false">_xlfn.iferror(AA48/AA108,0)</f>
        <v>#NAME?</v>
      </c>
      <c r="AB168" s="80" t="e">
        <f aca="false">_xlfn.iferror(AB48/AB108,0)</f>
        <v>#NAME?</v>
      </c>
      <c r="AC168" s="80" t="e">
        <f aca="false">_xlfn.iferror(AC48/AC108,0)</f>
        <v>#NAME?</v>
      </c>
      <c r="AD168" s="80" t="e">
        <f aca="false">_xlfn.iferror(AD48/AD108,0)</f>
        <v>#NAME?</v>
      </c>
      <c r="AE168" s="80" t="e">
        <f aca="false">_xlfn.iferror(AE48/AE108,0)</f>
        <v>#NAME?</v>
      </c>
      <c r="AF168" s="80" t="e">
        <f aca="false">_xlfn.iferror(AF48/AF108,0)</f>
        <v>#NAME?</v>
      </c>
      <c r="AG168" s="80" t="e">
        <f aca="false">_xlfn.iferror(AG48/AG108,0)</f>
        <v>#NAME?</v>
      </c>
      <c r="AH168" s="80" t="e">
        <f aca="false">_xlfn.iferror(AH48/AH108,0)</f>
        <v>#NAME?</v>
      </c>
      <c r="AI168" s="80" t="e">
        <f aca="false">_xlfn.iferror(AI48/AI108,0)</f>
        <v>#NAME?</v>
      </c>
      <c r="AJ168" s="80" t="e">
        <f aca="false">_xlfn.iferror(AJ48/AJ108,0)</f>
        <v>#NAME?</v>
      </c>
      <c r="AK168" s="80" t="e">
        <f aca="false">_xlfn.iferror(AK48/AK108,0)</f>
        <v>#NAME?</v>
      </c>
      <c r="AL168" s="80" t="e">
        <f aca="false">_xlfn.iferror(AL48/AL108,0)</f>
        <v>#NAME?</v>
      </c>
      <c r="AM168" s="80" t="e">
        <f aca="false">_xlfn.iferror(AM48/AM108,0)</f>
        <v>#NAME?</v>
      </c>
      <c r="AN168" s="80" t="e">
        <f aca="false">_xlfn.iferror(AN48/AN108,0)</f>
        <v>#NAME?</v>
      </c>
      <c r="AO168" s="80" t="e">
        <f aca="false">_xlfn.iferror(AO48/AO108,0)</f>
        <v>#NAME?</v>
      </c>
      <c r="AP168" s="80" t="e">
        <f aca="false">_xlfn.iferror(AP48/AP108,0)</f>
        <v>#NAME?</v>
      </c>
      <c r="AQ168" s="80" t="e">
        <f aca="false">_xlfn.iferror(AQ48/AQ108,0)</f>
        <v>#NAME?</v>
      </c>
      <c r="AR168" s="80" t="e">
        <f aca="false">_xlfn.iferror(AR48/AR108,0)</f>
        <v>#NAME?</v>
      </c>
      <c r="AS168" s="80" t="e">
        <f aca="false">_xlfn.iferror(AS48/AS108,0)</f>
        <v>#NAME?</v>
      </c>
      <c r="AT168" s="80" t="e">
        <f aca="false">_xlfn.iferror(AT48/AT108,0)</f>
        <v>#NAME?</v>
      </c>
      <c r="AU168" s="80" t="e">
        <f aca="false">_xlfn.iferror(AU48/AU108,0)</f>
        <v>#NAME?</v>
      </c>
      <c r="AV168" s="80" t="e">
        <f aca="false">_xlfn.iferror(AV48/AV108,0)</f>
        <v>#NAME?</v>
      </c>
      <c r="AW168" s="80" t="e">
        <f aca="false">_xlfn.iferror(AW48/AW108,0)</f>
        <v>#NAME?</v>
      </c>
      <c r="AX168" s="80" t="e">
        <f aca="false">_xlfn.iferror(AX48/AX108,0)</f>
        <v>#NAME?</v>
      </c>
      <c r="AY168" s="80" t="e">
        <f aca="false">_xlfn.iferror(AY48/AY108,0)</f>
        <v>#NAME?</v>
      </c>
      <c r="AZ168" s="80" t="e">
        <f aca="false">_xlfn.iferror(AZ48/AZ108,0)</f>
        <v>#NAME?</v>
      </c>
      <c r="BA168" s="80" t="e">
        <f aca="false">_xlfn.iferror(BA48/BA108,0)</f>
        <v>#NAME?</v>
      </c>
      <c r="BB168" s="80" t="e">
        <f aca="false">_xlfn.iferror(BB48/BB108,0)</f>
        <v>#NAME?</v>
      </c>
      <c r="BC168" s="80" t="e">
        <f aca="false">_xlfn.iferror(BC48/BC108,0)</f>
        <v>#NAME?</v>
      </c>
      <c r="BD168" s="80" t="e">
        <f aca="false">_xlfn.iferror(BD48/BD108,0)</f>
        <v>#NAME?</v>
      </c>
      <c r="BE168" s="80" t="e">
        <f aca="false">_xlfn.iferror(BE48/BE108,0)</f>
        <v>#NAME?</v>
      </c>
      <c r="BF168" s="80" t="e">
        <f aca="false">_xlfn.iferror(BF48/BF108,0)</f>
        <v>#NAME?</v>
      </c>
      <c r="BG168" s="80" t="e">
        <f aca="false">_xlfn.iferror(BG48/BG108,0)</f>
        <v>#NAME?</v>
      </c>
      <c r="BH168" s="80" t="e">
        <f aca="false">_xlfn.iferror(BH48/BH108,0)</f>
        <v>#NAME?</v>
      </c>
      <c r="BI168" s="80" t="e">
        <f aca="false">_xlfn.iferror(BI48/BI108,0)</f>
        <v>#NAME?</v>
      </c>
      <c r="BJ168" s="80" t="e">
        <f aca="false">_xlfn.iferror(BJ48/BJ108,0)</f>
        <v>#NAME?</v>
      </c>
      <c r="BK168" s="80" t="e">
        <f aca="false">_xlfn.iferror(BK48/BK108,0)</f>
        <v>#NAME?</v>
      </c>
      <c r="BL168" s="80" t="e">
        <f aca="false">_xlfn.iferror(BL48/BL108,0)</f>
        <v>#NAME?</v>
      </c>
      <c r="BM168" s="80" t="e">
        <f aca="false">_xlfn.iferror(BM48/BM108,0)</f>
        <v>#NAME?</v>
      </c>
      <c r="BN168" s="80" t="e">
        <f aca="false">_xlfn.iferror(BN48/BN108,0)</f>
        <v>#NAME?</v>
      </c>
      <c r="BO168" s="80" t="e">
        <f aca="false">_xlfn.iferror(BO48/BO108,0)</f>
        <v>#NAME?</v>
      </c>
      <c r="BP168" s="80" t="e">
        <f aca="false">_xlfn.iferror(BP48/BP108,0)</f>
        <v>#NAME?</v>
      </c>
      <c r="BQ168" s="80" t="e">
        <f aca="false">_xlfn.iferror(BQ48/BQ108,0)</f>
        <v>#NAME?</v>
      </c>
      <c r="BR168" s="80" t="e">
        <f aca="false">_xlfn.iferror(BR48/BR108,0)</f>
        <v>#NAME?</v>
      </c>
      <c r="BS168" s="80" t="e">
        <f aca="false">_xlfn.iferror(BS48/BS108,0)</f>
        <v>#NAME?</v>
      </c>
      <c r="BT168" s="80" t="e">
        <f aca="false">_xlfn.iferror(BT48/BT108,0)</f>
        <v>#NAME?</v>
      </c>
      <c r="BU168" s="80" t="e">
        <f aca="false">_xlfn.iferror(BU48/BU108,0)</f>
        <v>#NAME?</v>
      </c>
      <c r="BV168" s="80" t="e">
        <f aca="false">_xlfn.iferror(BV48/BV108,0)</f>
        <v>#NAME?</v>
      </c>
      <c r="BW168" s="80" t="e">
        <f aca="false">_xlfn.iferror(BW48/BW108,0)</f>
        <v>#NAME?</v>
      </c>
      <c r="BX168" s="80" t="e">
        <f aca="false">_xlfn.iferror(BX48/BX108,0)</f>
        <v>#NAME?</v>
      </c>
      <c r="BY168" s="80" t="e">
        <f aca="false">_xlfn.iferror(BY48/BY108,0)</f>
        <v>#NAME?</v>
      </c>
      <c r="BZ168" s="80" t="e">
        <f aca="false">_xlfn.iferror(BZ48/BZ108,0)</f>
        <v>#NAME?</v>
      </c>
      <c r="CA168" s="80" t="e">
        <f aca="false">_xlfn.iferror(CA48/CA108,0)</f>
        <v>#NAME?</v>
      </c>
      <c r="CB168" s="80" t="e">
        <f aca="false">_xlfn.iferror(CB48/CB108,0)</f>
        <v>#NAME?</v>
      </c>
      <c r="CC168" s="80" t="e">
        <f aca="false">_xlfn.iferror(CC48/CC108,0)</f>
        <v>#NAME?</v>
      </c>
      <c r="CD168" s="80" t="e">
        <f aca="false">_xlfn.iferror(CD48/CD108,0)</f>
        <v>#NAME?</v>
      </c>
      <c r="CE168" s="80" t="e">
        <f aca="false">_xlfn.iferror(CE48/CE108,0)</f>
        <v>#NAME?</v>
      </c>
      <c r="CF168" s="80" t="e">
        <f aca="false">_xlfn.iferror(CF48/CF108,0)</f>
        <v>#NAME?</v>
      </c>
      <c r="CG168" s="80" t="e">
        <f aca="false">_xlfn.iferror(CG48/CG108,0)</f>
        <v>#NAME?</v>
      </c>
      <c r="CH168" s="80" t="e">
        <f aca="false">_xlfn.iferror(CH48/CH108,0)</f>
        <v>#NAME?</v>
      </c>
      <c r="CI168" s="80" t="e">
        <f aca="false">_xlfn.iferror(CI48/CI108,0)</f>
        <v>#NAME?</v>
      </c>
      <c r="CJ168" s="80" t="e">
        <f aca="false">_xlfn.iferror(CJ48/CJ108,0)</f>
        <v>#NAME?</v>
      </c>
      <c r="CK168" s="80" t="e">
        <f aca="false">_xlfn.iferror(CK48/CK108,0)</f>
        <v>#NAME?</v>
      </c>
      <c r="CL168" s="80" t="e">
        <f aca="false">_xlfn.iferror(CL48/CL108,0)</f>
        <v>#NAME?</v>
      </c>
      <c r="CM168" s="80" t="e">
        <f aca="false">_xlfn.iferror(CM48/CM108,0)</f>
        <v>#NAME?</v>
      </c>
      <c r="CN168" s="80" t="e">
        <f aca="false">_xlfn.iferror(CN48/CN108,0)</f>
        <v>#NAME?</v>
      </c>
      <c r="CO168" s="80" t="e">
        <f aca="false">_xlfn.iferror(CO48/CO108,0)</f>
        <v>#NAME?</v>
      </c>
      <c r="CP168" s="80" t="e">
        <f aca="false">_xlfn.iferror(CP48/CP108,0)</f>
        <v>#NAME?</v>
      </c>
      <c r="CQ168" s="80" t="e">
        <f aca="false">_xlfn.iferror(CQ48/CQ108,0)</f>
        <v>#NAME?</v>
      </c>
      <c r="CR168" s="80" t="e">
        <f aca="false">_xlfn.iferror(CR48/CR108,0)</f>
        <v>#NAME?</v>
      </c>
      <c r="CS168" s="80" t="e">
        <f aca="false">_xlfn.iferror(CS48/CS108,0)</f>
        <v>#NAME?</v>
      </c>
      <c r="CT168" s="80" t="e">
        <f aca="false">_xlfn.iferror(CT48/CT108,0)</f>
        <v>#NAME?</v>
      </c>
    </row>
    <row r="169" customFormat="false" ht="15" hidden="false" customHeight="true" outlineLevel="1" collapsed="false">
      <c r="A169" s="63" t="s">
        <v>41</v>
      </c>
      <c r="B169" s="63" t="s">
        <v>42</v>
      </c>
      <c r="C169" s="80" t="e">
        <f aca="false">_xlfn.iferror(C49/C109,0)</f>
        <v>#NAME?</v>
      </c>
      <c r="D169" s="80" t="e">
        <f aca="false">_xlfn.iferror(D49/D109,0)</f>
        <v>#NAME?</v>
      </c>
      <c r="E169" s="80" t="e">
        <f aca="false">_xlfn.iferror(E49/E109,0)</f>
        <v>#NAME?</v>
      </c>
      <c r="F169" s="80" t="e">
        <f aca="false">_xlfn.iferror(F49/F109,0)</f>
        <v>#NAME?</v>
      </c>
      <c r="G169" s="80" t="e">
        <f aca="false">_xlfn.iferror(G49/G109,0)</f>
        <v>#NAME?</v>
      </c>
      <c r="H169" s="80" t="e">
        <f aca="false">_xlfn.iferror(H49/H109,0)</f>
        <v>#NAME?</v>
      </c>
      <c r="I169" s="80" t="e">
        <f aca="false">_xlfn.iferror(I49/I109,0)</f>
        <v>#NAME?</v>
      </c>
      <c r="J169" s="80" t="e">
        <f aca="false">_xlfn.iferror(J49/J109,0)</f>
        <v>#NAME?</v>
      </c>
      <c r="K169" s="80" t="e">
        <f aca="false">_xlfn.iferror(K49/K109,0)</f>
        <v>#NAME?</v>
      </c>
      <c r="L169" s="80" t="e">
        <f aca="false">_xlfn.iferror(L49/L109,0)</f>
        <v>#NAME?</v>
      </c>
      <c r="M169" s="80" t="e">
        <f aca="false">_xlfn.iferror(M49/M109,0)</f>
        <v>#NAME?</v>
      </c>
      <c r="N169" s="80" t="e">
        <f aca="false">_xlfn.iferror(N49/N109,0)</f>
        <v>#NAME?</v>
      </c>
      <c r="O169" s="80" t="e">
        <f aca="false">_xlfn.iferror(O49/O109,0)</f>
        <v>#NAME?</v>
      </c>
      <c r="P169" s="80" t="e">
        <f aca="false">_xlfn.iferror(P49/P109,0)</f>
        <v>#NAME?</v>
      </c>
      <c r="Q169" s="80" t="e">
        <f aca="false">_xlfn.iferror(Q49/Q109,0)</f>
        <v>#NAME?</v>
      </c>
      <c r="R169" s="80" t="e">
        <f aca="false">_xlfn.iferror(R49/R109,0)</f>
        <v>#NAME?</v>
      </c>
      <c r="S169" s="80" t="e">
        <f aca="false">_xlfn.iferror(S49/S109,0)</f>
        <v>#NAME?</v>
      </c>
      <c r="T169" s="80" t="e">
        <f aca="false">_xlfn.iferror(T49/T109,0)</f>
        <v>#NAME?</v>
      </c>
      <c r="U169" s="80" t="e">
        <f aca="false">_xlfn.iferror(U49/U109,0)</f>
        <v>#NAME?</v>
      </c>
      <c r="V169" s="80" t="e">
        <f aca="false">_xlfn.iferror(V49/V109,0)</f>
        <v>#NAME?</v>
      </c>
      <c r="W169" s="80" t="e">
        <f aca="false">_xlfn.iferror(W49/W109,0)</f>
        <v>#NAME?</v>
      </c>
      <c r="X169" s="80" t="e">
        <f aca="false">_xlfn.iferror(X49/X109,0)</f>
        <v>#NAME?</v>
      </c>
      <c r="Y169" s="80" t="e">
        <f aca="false">_xlfn.iferror(Y49/Y109,0)</f>
        <v>#NAME?</v>
      </c>
      <c r="Z169" s="80" t="e">
        <f aca="false">_xlfn.iferror(Z49/Z109,0)</f>
        <v>#NAME?</v>
      </c>
      <c r="AA169" s="80" t="e">
        <f aca="false">_xlfn.iferror(AA49/AA109,0)</f>
        <v>#NAME?</v>
      </c>
      <c r="AB169" s="80" t="e">
        <f aca="false">_xlfn.iferror(AB49/AB109,0)</f>
        <v>#NAME?</v>
      </c>
      <c r="AC169" s="80" t="e">
        <f aca="false">_xlfn.iferror(AC49/AC109,0)</f>
        <v>#NAME?</v>
      </c>
      <c r="AD169" s="80" t="e">
        <f aca="false">_xlfn.iferror(AD49/AD109,0)</f>
        <v>#NAME?</v>
      </c>
      <c r="AE169" s="80" t="e">
        <f aca="false">_xlfn.iferror(AE49/AE109,0)</f>
        <v>#NAME?</v>
      </c>
      <c r="AF169" s="80" t="e">
        <f aca="false">_xlfn.iferror(AF49/AF109,0)</f>
        <v>#NAME?</v>
      </c>
      <c r="AG169" s="80" t="e">
        <f aca="false">_xlfn.iferror(AG49/AG109,0)</f>
        <v>#NAME?</v>
      </c>
      <c r="AH169" s="80" t="e">
        <f aca="false">_xlfn.iferror(AH49/AH109,0)</f>
        <v>#NAME?</v>
      </c>
      <c r="AI169" s="80" t="e">
        <f aca="false">_xlfn.iferror(AI49/AI109,0)</f>
        <v>#NAME?</v>
      </c>
      <c r="AJ169" s="80" t="e">
        <f aca="false">_xlfn.iferror(AJ49/AJ109,0)</f>
        <v>#NAME?</v>
      </c>
      <c r="AK169" s="80" t="e">
        <f aca="false">_xlfn.iferror(AK49/AK109,0)</f>
        <v>#NAME?</v>
      </c>
      <c r="AL169" s="80" t="e">
        <f aca="false">_xlfn.iferror(AL49/AL109,0)</f>
        <v>#NAME?</v>
      </c>
      <c r="AM169" s="80" t="e">
        <f aca="false">_xlfn.iferror(AM49/AM109,0)</f>
        <v>#NAME?</v>
      </c>
      <c r="AN169" s="80" t="e">
        <f aca="false">_xlfn.iferror(AN49/AN109,0)</f>
        <v>#NAME?</v>
      </c>
      <c r="AO169" s="80" t="e">
        <f aca="false">_xlfn.iferror(AO49/AO109,0)</f>
        <v>#NAME?</v>
      </c>
      <c r="AP169" s="80" t="e">
        <f aca="false">_xlfn.iferror(AP49/AP109,0)</f>
        <v>#NAME?</v>
      </c>
      <c r="AQ169" s="80" t="e">
        <f aca="false">_xlfn.iferror(AQ49/AQ109,0)</f>
        <v>#NAME?</v>
      </c>
      <c r="AR169" s="80" t="e">
        <f aca="false">_xlfn.iferror(AR49/AR109,0)</f>
        <v>#NAME?</v>
      </c>
      <c r="AS169" s="80" t="e">
        <f aca="false">_xlfn.iferror(AS49/AS109,0)</f>
        <v>#NAME?</v>
      </c>
      <c r="AT169" s="80" t="e">
        <f aca="false">_xlfn.iferror(AT49/AT109,0)</f>
        <v>#NAME?</v>
      </c>
      <c r="AU169" s="80" t="e">
        <f aca="false">_xlfn.iferror(AU49/AU109,0)</f>
        <v>#NAME?</v>
      </c>
      <c r="AV169" s="80" t="e">
        <f aca="false">_xlfn.iferror(AV49/AV109,0)</f>
        <v>#NAME?</v>
      </c>
      <c r="AW169" s="80" t="e">
        <f aca="false">_xlfn.iferror(AW49/AW109,0)</f>
        <v>#NAME?</v>
      </c>
      <c r="AX169" s="80" t="e">
        <f aca="false">_xlfn.iferror(AX49/AX109,0)</f>
        <v>#NAME?</v>
      </c>
      <c r="AY169" s="80" t="e">
        <f aca="false">_xlfn.iferror(AY49/AY109,0)</f>
        <v>#NAME?</v>
      </c>
      <c r="AZ169" s="80" t="e">
        <f aca="false">_xlfn.iferror(AZ49/AZ109,0)</f>
        <v>#NAME?</v>
      </c>
      <c r="BA169" s="80" t="e">
        <f aca="false">_xlfn.iferror(BA49/BA109,0)</f>
        <v>#NAME?</v>
      </c>
      <c r="BB169" s="80" t="e">
        <f aca="false">_xlfn.iferror(BB49/BB109,0)</f>
        <v>#NAME?</v>
      </c>
      <c r="BC169" s="80" t="e">
        <f aca="false">_xlfn.iferror(BC49/BC109,0)</f>
        <v>#NAME?</v>
      </c>
      <c r="BD169" s="80" t="e">
        <f aca="false">_xlfn.iferror(BD49/BD109,0)</f>
        <v>#NAME?</v>
      </c>
      <c r="BE169" s="80" t="e">
        <f aca="false">_xlfn.iferror(BE49/BE109,0)</f>
        <v>#NAME?</v>
      </c>
      <c r="BF169" s="80" t="e">
        <f aca="false">_xlfn.iferror(BF49/BF109,0)</f>
        <v>#NAME?</v>
      </c>
      <c r="BG169" s="80" t="e">
        <f aca="false">_xlfn.iferror(BG49/BG109,0)</f>
        <v>#NAME?</v>
      </c>
      <c r="BH169" s="80" t="e">
        <f aca="false">_xlfn.iferror(BH49/BH109,0)</f>
        <v>#NAME?</v>
      </c>
      <c r="BI169" s="80" t="e">
        <f aca="false">_xlfn.iferror(BI49/BI109,0)</f>
        <v>#NAME?</v>
      </c>
      <c r="BJ169" s="80" t="e">
        <f aca="false">_xlfn.iferror(BJ49/BJ109,0)</f>
        <v>#NAME?</v>
      </c>
      <c r="BK169" s="80" t="e">
        <f aca="false">_xlfn.iferror(BK49/BK109,0)</f>
        <v>#NAME?</v>
      </c>
      <c r="BL169" s="80" t="e">
        <f aca="false">_xlfn.iferror(BL49/BL109,0)</f>
        <v>#NAME?</v>
      </c>
      <c r="BM169" s="80" t="e">
        <f aca="false">_xlfn.iferror(BM49/BM109,0)</f>
        <v>#NAME?</v>
      </c>
      <c r="BN169" s="80" t="e">
        <f aca="false">_xlfn.iferror(BN49/BN109,0)</f>
        <v>#NAME?</v>
      </c>
      <c r="BO169" s="80" t="e">
        <f aca="false">_xlfn.iferror(BO49/BO109,0)</f>
        <v>#NAME?</v>
      </c>
      <c r="BP169" s="80" t="e">
        <f aca="false">_xlfn.iferror(BP49/BP109,0)</f>
        <v>#NAME?</v>
      </c>
      <c r="BQ169" s="80" t="e">
        <f aca="false">_xlfn.iferror(BQ49/BQ109,0)</f>
        <v>#NAME?</v>
      </c>
      <c r="BR169" s="80" t="e">
        <f aca="false">_xlfn.iferror(BR49/BR109,0)</f>
        <v>#NAME?</v>
      </c>
      <c r="BS169" s="80" t="e">
        <f aca="false">_xlfn.iferror(BS49/BS109,0)</f>
        <v>#NAME?</v>
      </c>
      <c r="BT169" s="80" t="e">
        <f aca="false">_xlfn.iferror(BT49/BT109,0)</f>
        <v>#NAME?</v>
      </c>
      <c r="BU169" s="80" t="e">
        <f aca="false">_xlfn.iferror(BU49/BU109,0)</f>
        <v>#NAME?</v>
      </c>
      <c r="BV169" s="80" t="e">
        <f aca="false">_xlfn.iferror(BV49/BV109,0)</f>
        <v>#NAME?</v>
      </c>
      <c r="BW169" s="80" t="e">
        <f aca="false">_xlfn.iferror(BW49/BW109,0)</f>
        <v>#NAME?</v>
      </c>
      <c r="BX169" s="80" t="e">
        <f aca="false">_xlfn.iferror(BX49/BX109,0)</f>
        <v>#NAME?</v>
      </c>
      <c r="BY169" s="80" t="e">
        <f aca="false">_xlfn.iferror(BY49/BY109,0)</f>
        <v>#NAME?</v>
      </c>
      <c r="BZ169" s="80" t="e">
        <f aca="false">_xlfn.iferror(BZ49/BZ109,0)</f>
        <v>#NAME?</v>
      </c>
      <c r="CA169" s="80" t="e">
        <f aca="false">_xlfn.iferror(CA49/CA109,0)</f>
        <v>#NAME?</v>
      </c>
      <c r="CB169" s="80" t="e">
        <f aca="false">_xlfn.iferror(CB49/CB109,0)</f>
        <v>#NAME?</v>
      </c>
      <c r="CC169" s="80" t="e">
        <f aca="false">_xlfn.iferror(CC49/CC109,0)</f>
        <v>#NAME?</v>
      </c>
      <c r="CD169" s="80" t="e">
        <f aca="false">_xlfn.iferror(CD49/CD109,0)</f>
        <v>#NAME?</v>
      </c>
      <c r="CE169" s="80" t="e">
        <f aca="false">_xlfn.iferror(CE49/CE109,0)</f>
        <v>#NAME?</v>
      </c>
      <c r="CF169" s="80" t="e">
        <f aca="false">_xlfn.iferror(CF49/CF109,0)</f>
        <v>#NAME?</v>
      </c>
      <c r="CG169" s="80" t="e">
        <f aca="false">_xlfn.iferror(CG49/CG109,0)</f>
        <v>#NAME?</v>
      </c>
      <c r="CH169" s="80" t="e">
        <f aca="false">_xlfn.iferror(CH49/CH109,0)</f>
        <v>#NAME?</v>
      </c>
      <c r="CI169" s="80" t="e">
        <f aca="false">_xlfn.iferror(CI49/CI109,0)</f>
        <v>#NAME?</v>
      </c>
      <c r="CJ169" s="80" t="e">
        <f aca="false">_xlfn.iferror(CJ49/CJ109,0)</f>
        <v>#NAME?</v>
      </c>
      <c r="CK169" s="80" t="e">
        <f aca="false">_xlfn.iferror(CK49/CK109,0)</f>
        <v>#NAME?</v>
      </c>
      <c r="CL169" s="80" t="e">
        <f aca="false">_xlfn.iferror(CL49/CL109,0)</f>
        <v>#NAME?</v>
      </c>
      <c r="CM169" s="80" t="e">
        <f aca="false">_xlfn.iferror(CM49/CM109,0)</f>
        <v>#NAME?</v>
      </c>
      <c r="CN169" s="80" t="e">
        <f aca="false">_xlfn.iferror(CN49/CN109,0)</f>
        <v>#NAME?</v>
      </c>
      <c r="CO169" s="80" t="e">
        <f aca="false">_xlfn.iferror(CO49/CO109,0)</f>
        <v>#NAME?</v>
      </c>
      <c r="CP169" s="80" t="e">
        <f aca="false">_xlfn.iferror(CP49/CP109,0)</f>
        <v>#NAME?</v>
      </c>
      <c r="CQ169" s="80" t="e">
        <f aca="false">_xlfn.iferror(CQ49/CQ109,0)</f>
        <v>#NAME?</v>
      </c>
      <c r="CR169" s="80" t="e">
        <f aca="false">_xlfn.iferror(CR49/CR109,0)</f>
        <v>#NAME?</v>
      </c>
      <c r="CS169" s="80" t="e">
        <f aca="false">_xlfn.iferror(CS49/CS109,0)</f>
        <v>#NAME?</v>
      </c>
      <c r="CT169" s="80" t="e">
        <f aca="false">_xlfn.iferror(CT49/CT109,0)</f>
        <v>#NAME?</v>
      </c>
    </row>
    <row r="170" customFormat="false" ht="15" hidden="false" customHeight="true" outlineLevel="1" collapsed="false">
      <c r="A170" s="43" t="s">
        <v>43</v>
      </c>
      <c r="B170" s="43" t="s">
        <v>44</v>
      </c>
      <c r="C170" s="44" t="e">
        <f aca="false">_xlfn.iferror(C50/C110,0)</f>
        <v>#NAME?</v>
      </c>
      <c r="D170" s="44" t="e">
        <f aca="false">_xlfn.iferror(D50/D110,0)</f>
        <v>#NAME?</v>
      </c>
      <c r="E170" s="44" t="e">
        <f aca="false">_xlfn.iferror(E50/E110,0)</f>
        <v>#NAME?</v>
      </c>
      <c r="F170" s="44" t="e">
        <f aca="false">_xlfn.iferror(F50/F110,0)</f>
        <v>#NAME?</v>
      </c>
      <c r="G170" s="44" t="e">
        <f aca="false">_xlfn.iferror(G50/G110,0)</f>
        <v>#NAME?</v>
      </c>
      <c r="H170" s="44" t="e">
        <f aca="false">_xlfn.iferror(H50/H110,0)</f>
        <v>#NAME?</v>
      </c>
      <c r="I170" s="44" t="e">
        <f aca="false">_xlfn.iferror(I50/I110,0)</f>
        <v>#NAME?</v>
      </c>
      <c r="J170" s="44" t="e">
        <f aca="false">_xlfn.iferror(J50/J110,0)</f>
        <v>#NAME?</v>
      </c>
      <c r="K170" s="44" t="e">
        <f aca="false">_xlfn.iferror(K50/K110,0)</f>
        <v>#NAME?</v>
      </c>
      <c r="L170" s="44" t="e">
        <f aca="false">_xlfn.iferror(L50/L110,0)</f>
        <v>#NAME?</v>
      </c>
      <c r="M170" s="44" t="e">
        <f aca="false">_xlfn.iferror(M50/M110,0)</f>
        <v>#NAME?</v>
      </c>
      <c r="N170" s="44" t="e">
        <f aca="false">_xlfn.iferror(N50/N110,0)</f>
        <v>#NAME?</v>
      </c>
      <c r="O170" s="44" t="e">
        <f aca="false">_xlfn.iferror(O50/O110,0)</f>
        <v>#NAME?</v>
      </c>
      <c r="P170" s="44" t="e">
        <f aca="false">_xlfn.iferror(P50/P110,0)</f>
        <v>#NAME?</v>
      </c>
      <c r="Q170" s="44" t="e">
        <f aca="false">_xlfn.iferror(Q50/Q110,0)</f>
        <v>#NAME?</v>
      </c>
      <c r="R170" s="44" t="e">
        <f aca="false">_xlfn.iferror(R50/R110,0)</f>
        <v>#NAME?</v>
      </c>
      <c r="S170" s="44" t="e">
        <f aca="false">_xlfn.iferror(S50/S110,0)</f>
        <v>#NAME?</v>
      </c>
      <c r="T170" s="44" t="e">
        <f aca="false">_xlfn.iferror(T50/T110,0)</f>
        <v>#NAME?</v>
      </c>
      <c r="U170" s="44" t="e">
        <f aca="false">_xlfn.iferror(U50/U110,0)</f>
        <v>#NAME?</v>
      </c>
      <c r="V170" s="44" t="e">
        <f aca="false">_xlfn.iferror(V50/V110,0)</f>
        <v>#NAME?</v>
      </c>
      <c r="W170" s="44" t="e">
        <f aca="false">_xlfn.iferror(W50/W110,0)</f>
        <v>#NAME?</v>
      </c>
      <c r="X170" s="44" t="e">
        <f aca="false">_xlfn.iferror(X50/X110,0)</f>
        <v>#NAME?</v>
      </c>
      <c r="Y170" s="44" t="e">
        <f aca="false">_xlfn.iferror(Y50/Y110,0)</f>
        <v>#NAME?</v>
      </c>
      <c r="Z170" s="44" t="e">
        <f aca="false">_xlfn.iferror(Z50/Z110,0)</f>
        <v>#NAME?</v>
      </c>
      <c r="AA170" s="44" t="e">
        <f aca="false">_xlfn.iferror(AA50/AA110,0)</f>
        <v>#NAME?</v>
      </c>
      <c r="AB170" s="44" t="e">
        <f aca="false">_xlfn.iferror(AB50/AB110,0)</f>
        <v>#NAME?</v>
      </c>
      <c r="AC170" s="44" t="e">
        <f aca="false">_xlfn.iferror(AC50/AC110,0)</f>
        <v>#NAME?</v>
      </c>
      <c r="AD170" s="44" t="e">
        <f aca="false">_xlfn.iferror(AD50/AD110,0)</f>
        <v>#NAME?</v>
      </c>
      <c r="AE170" s="44" t="e">
        <f aca="false">_xlfn.iferror(AE50/AE110,0)</f>
        <v>#NAME?</v>
      </c>
      <c r="AF170" s="44" t="e">
        <f aca="false">_xlfn.iferror(AF50/AF110,0)</f>
        <v>#NAME?</v>
      </c>
      <c r="AG170" s="44" t="e">
        <f aca="false">_xlfn.iferror(AG50/AG110,0)</f>
        <v>#NAME?</v>
      </c>
      <c r="AH170" s="44" t="e">
        <f aca="false">_xlfn.iferror(AH50/AH110,0)</f>
        <v>#NAME?</v>
      </c>
      <c r="AI170" s="44" t="e">
        <f aca="false">_xlfn.iferror(AI50/AI110,0)</f>
        <v>#NAME?</v>
      </c>
      <c r="AJ170" s="44" t="e">
        <f aca="false">_xlfn.iferror(AJ50/AJ110,0)</f>
        <v>#NAME?</v>
      </c>
      <c r="AK170" s="44" t="e">
        <f aca="false">_xlfn.iferror(AK50/AK110,0)</f>
        <v>#NAME?</v>
      </c>
      <c r="AL170" s="44" t="e">
        <f aca="false">_xlfn.iferror(AL50/AL110,0)</f>
        <v>#NAME?</v>
      </c>
      <c r="AM170" s="44" t="e">
        <f aca="false">_xlfn.iferror(AM50/AM110,0)</f>
        <v>#NAME?</v>
      </c>
      <c r="AN170" s="44" t="e">
        <f aca="false">_xlfn.iferror(AN50/AN110,0)</f>
        <v>#NAME?</v>
      </c>
      <c r="AO170" s="44" t="e">
        <f aca="false">_xlfn.iferror(AO50/AO110,0)</f>
        <v>#NAME?</v>
      </c>
      <c r="AP170" s="44" t="e">
        <f aca="false">_xlfn.iferror(AP50/AP110,0)</f>
        <v>#NAME?</v>
      </c>
      <c r="AQ170" s="44" t="e">
        <f aca="false">_xlfn.iferror(AQ50/AQ110,0)</f>
        <v>#NAME?</v>
      </c>
      <c r="AR170" s="44" t="e">
        <f aca="false">_xlfn.iferror(AR50/AR110,0)</f>
        <v>#NAME?</v>
      </c>
      <c r="AS170" s="44" t="e">
        <f aca="false">_xlfn.iferror(AS50/AS110,0)</f>
        <v>#NAME?</v>
      </c>
      <c r="AT170" s="44" t="e">
        <f aca="false">_xlfn.iferror(AT50/AT110,0)</f>
        <v>#NAME?</v>
      </c>
      <c r="AU170" s="44" t="e">
        <f aca="false">_xlfn.iferror(AU50/AU110,0)</f>
        <v>#NAME?</v>
      </c>
      <c r="AV170" s="44" t="e">
        <f aca="false">_xlfn.iferror(AV50/AV110,0)</f>
        <v>#NAME?</v>
      </c>
      <c r="AW170" s="44" t="e">
        <f aca="false">_xlfn.iferror(AW50/AW110,0)</f>
        <v>#NAME?</v>
      </c>
      <c r="AX170" s="44" t="e">
        <f aca="false">_xlfn.iferror(AX50/AX110,0)</f>
        <v>#NAME?</v>
      </c>
      <c r="AY170" s="44" t="e">
        <f aca="false">_xlfn.iferror(AY50/AY110,0)</f>
        <v>#NAME?</v>
      </c>
      <c r="AZ170" s="44" t="e">
        <f aca="false">_xlfn.iferror(AZ50/AZ110,0)</f>
        <v>#NAME?</v>
      </c>
      <c r="BA170" s="44" t="e">
        <f aca="false">_xlfn.iferror(BA50/BA110,0)</f>
        <v>#NAME?</v>
      </c>
      <c r="BB170" s="44" t="e">
        <f aca="false">_xlfn.iferror(BB50/BB110,0)</f>
        <v>#NAME?</v>
      </c>
      <c r="BC170" s="44" t="e">
        <f aca="false">_xlfn.iferror(BC50/BC110,0)</f>
        <v>#NAME?</v>
      </c>
      <c r="BD170" s="44" t="e">
        <f aca="false">_xlfn.iferror(BD50/BD110,0)</f>
        <v>#NAME?</v>
      </c>
      <c r="BE170" s="44" t="e">
        <f aca="false">_xlfn.iferror(BE50/BE110,0)</f>
        <v>#NAME?</v>
      </c>
      <c r="BF170" s="44" t="e">
        <f aca="false">_xlfn.iferror(BF50/BF110,0)</f>
        <v>#NAME?</v>
      </c>
      <c r="BG170" s="44" t="e">
        <f aca="false">_xlfn.iferror(BG50/BG110,0)</f>
        <v>#NAME?</v>
      </c>
      <c r="BH170" s="44" t="e">
        <f aca="false">_xlfn.iferror(BH50/BH110,0)</f>
        <v>#NAME?</v>
      </c>
      <c r="BI170" s="44" t="e">
        <f aca="false">_xlfn.iferror(BI50/BI110,0)</f>
        <v>#NAME?</v>
      </c>
      <c r="BJ170" s="44" t="e">
        <f aca="false">_xlfn.iferror(BJ50/BJ110,0)</f>
        <v>#NAME?</v>
      </c>
      <c r="BK170" s="44" t="e">
        <f aca="false">_xlfn.iferror(BK50/BK110,0)</f>
        <v>#NAME?</v>
      </c>
      <c r="BL170" s="44" t="e">
        <f aca="false">_xlfn.iferror(BL50/BL110,0)</f>
        <v>#NAME?</v>
      </c>
      <c r="BM170" s="44" t="e">
        <f aca="false">_xlfn.iferror(BM50/BM110,0)</f>
        <v>#NAME?</v>
      </c>
      <c r="BN170" s="44" t="e">
        <f aca="false">_xlfn.iferror(BN50/BN110,0)</f>
        <v>#NAME?</v>
      </c>
      <c r="BO170" s="44" t="e">
        <f aca="false">_xlfn.iferror(BO50/BO110,0)</f>
        <v>#NAME?</v>
      </c>
      <c r="BP170" s="44" t="e">
        <f aca="false">_xlfn.iferror(BP50/BP110,0)</f>
        <v>#NAME?</v>
      </c>
      <c r="BQ170" s="44" t="e">
        <f aca="false">_xlfn.iferror(BQ50/BQ110,0)</f>
        <v>#NAME?</v>
      </c>
      <c r="BR170" s="44" t="e">
        <f aca="false">_xlfn.iferror(BR50/BR110,0)</f>
        <v>#NAME?</v>
      </c>
      <c r="BS170" s="44" t="e">
        <f aca="false">_xlfn.iferror(BS50/BS110,0)</f>
        <v>#NAME?</v>
      </c>
      <c r="BT170" s="44" t="e">
        <f aca="false">_xlfn.iferror(BT50/BT110,0)</f>
        <v>#NAME?</v>
      </c>
      <c r="BU170" s="44" t="e">
        <f aca="false">_xlfn.iferror(BU50/BU110,0)</f>
        <v>#NAME?</v>
      </c>
      <c r="BV170" s="44" t="e">
        <f aca="false">_xlfn.iferror(BV50/BV110,0)</f>
        <v>#NAME?</v>
      </c>
      <c r="BW170" s="44" t="e">
        <f aca="false">_xlfn.iferror(BW50/BW110,0)</f>
        <v>#NAME?</v>
      </c>
      <c r="BX170" s="44" t="e">
        <f aca="false">_xlfn.iferror(BX50/BX110,0)</f>
        <v>#NAME?</v>
      </c>
      <c r="BY170" s="44" t="e">
        <f aca="false">_xlfn.iferror(BY50/BY110,0)</f>
        <v>#NAME?</v>
      </c>
      <c r="BZ170" s="44" t="e">
        <f aca="false">_xlfn.iferror(BZ50/BZ110,0)</f>
        <v>#NAME?</v>
      </c>
      <c r="CA170" s="44" t="e">
        <f aca="false">_xlfn.iferror(CA50/CA110,0)</f>
        <v>#NAME?</v>
      </c>
      <c r="CB170" s="44" t="e">
        <f aca="false">_xlfn.iferror(CB50/CB110,0)</f>
        <v>#NAME?</v>
      </c>
      <c r="CC170" s="44" t="e">
        <f aca="false">_xlfn.iferror(CC50/CC110,0)</f>
        <v>#NAME?</v>
      </c>
      <c r="CD170" s="44" t="e">
        <f aca="false">_xlfn.iferror(CD50/CD110,0)</f>
        <v>#NAME?</v>
      </c>
      <c r="CE170" s="44" t="e">
        <f aca="false">_xlfn.iferror(CE50/CE110,0)</f>
        <v>#NAME?</v>
      </c>
      <c r="CF170" s="44" t="e">
        <f aca="false">_xlfn.iferror(CF50/CF110,0)</f>
        <v>#NAME?</v>
      </c>
      <c r="CG170" s="44" t="e">
        <f aca="false">_xlfn.iferror(CG50/CG110,0)</f>
        <v>#NAME?</v>
      </c>
      <c r="CH170" s="44" t="e">
        <f aca="false">_xlfn.iferror(CH50/CH110,0)</f>
        <v>#NAME?</v>
      </c>
      <c r="CI170" s="44" t="e">
        <f aca="false">_xlfn.iferror(CI50/CI110,0)</f>
        <v>#NAME?</v>
      </c>
      <c r="CJ170" s="44" t="e">
        <f aca="false">_xlfn.iferror(CJ50/CJ110,0)</f>
        <v>#NAME?</v>
      </c>
      <c r="CK170" s="44" t="e">
        <f aca="false">_xlfn.iferror(CK50/CK110,0)</f>
        <v>#NAME?</v>
      </c>
      <c r="CL170" s="44" t="e">
        <f aca="false">_xlfn.iferror(CL50/CL110,0)</f>
        <v>#NAME?</v>
      </c>
      <c r="CM170" s="44" t="e">
        <f aca="false">_xlfn.iferror(CM50/CM110,0)</f>
        <v>#NAME?</v>
      </c>
      <c r="CN170" s="44" t="e">
        <f aca="false">_xlfn.iferror(CN50/CN110,0)</f>
        <v>#NAME?</v>
      </c>
      <c r="CO170" s="44" t="e">
        <f aca="false">_xlfn.iferror(CO50/CO110,0)</f>
        <v>#NAME?</v>
      </c>
      <c r="CP170" s="44" t="e">
        <f aca="false">_xlfn.iferror(CP50/CP110,0)</f>
        <v>#NAME?</v>
      </c>
      <c r="CQ170" s="44" t="e">
        <f aca="false">_xlfn.iferror(CQ50/CQ110,0)</f>
        <v>#NAME?</v>
      </c>
      <c r="CR170" s="44" t="e">
        <f aca="false">_xlfn.iferror(CR50/CR110,0)</f>
        <v>#NAME?</v>
      </c>
      <c r="CS170" s="44" t="e">
        <f aca="false">_xlfn.iferror(CS50/CS110,0)</f>
        <v>#NAME?</v>
      </c>
      <c r="CT170" s="44" t="e">
        <f aca="false">_xlfn.iferror(CT50/CT110,0)</f>
        <v>#NAME?</v>
      </c>
    </row>
    <row r="171" customFormat="false" ht="15" hidden="false" customHeight="true" outlineLevel="1" collapsed="false">
      <c r="A171" s="63" t="s">
        <v>45</v>
      </c>
      <c r="B171" s="63" t="s">
        <v>46</v>
      </c>
      <c r="C171" s="44" t="e">
        <f aca="false">-_xlfn.iferror(C51/C111,0)</f>
        <v>#NAME?</v>
      </c>
      <c r="D171" s="44" t="e">
        <f aca="false">-_xlfn.iferror(D51/D111,0)</f>
        <v>#NAME?</v>
      </c>
      <c r="E171" s="44" t="e">
        <f aca="false">-_xlfn.iferror(E51/E111,0)</f>
        <v>#NAME?</v>
      </c>
      <c r="F171" s="44" t="e">
        <f aca="false">-_xlfn.iferror(F51/F111,0)</f>
        <v>#NAME?</v>
      </c>
      <c r="G171" s="44" t="e">
        <f aca="false">-_xlfn.iferror(G51/G111,0)</f>
        <v>#NAME?</v>
      </c>
      <c r="H171" s="44" t="e">
        <f aca="false">-_xlfn.iferror(H51/H111,0)</f>
        <v>#NAME?</v>
      </c>
      <c r="I171" s="44" t="e">
        <f aca="false">-_xlfn.iferror(I51/I111,0)</f>
        <v>#NAME?</v>
      </c>
      <c r="J171" s="44" t="e">
        <f aca="false">-_xlfn.iferror(J51/J111,0)</f>
        <v>#NAME?</v>
      </c>
      <c r="K171" s="44" t="e">
        <f aca="false">-_xlfn.iferror(K51/K111,0)</f>
        <v>#NAME?</v>
      </c>
      <c r="L171" s="44" t="e">
        <f aca="false">-_xlfn.iferror(L51/L111,0)</f>
        <v>#NAME?</v>
      </c>
      <c r="M171" s="44" t="e">
        <f aca="false">-_xlfn.iferror(M51/M111,0)</f>
        <v>#NAME?</v>
      </c>
      <c r="N171" s="44" t="e">
        <f aca="false">-_xlfn.iferror(N51/N111,0)</f>
        <v>#NAME?</v>
      </c>
      <c r="O171" s="44" t="e">
        <f aca="false">-_xlfn.iferror(O51/O111,0)</f>
        <v>#NAME?</v>
      </c>
      <c r="P171" s="44" t="e">
        <f aca="false">-_xlfn.iferror(P51/P111,0)</f>
        <v>#NAME?</v>
      </c>
      <c r="Q171" s="44" t="e">
        <f aca="false">-_xlfn.iferror(Q51/Q111,0)</f>
        <v>#NAME?</v>
      </c>
      <c r="R171" s="44" t="e">
        <f aca="false">-_xlfn.iferror(R51/R111,0)</f>
        <v>#NAME?</v>
      </c>
      <c r="S171" s="44" t="e">
        <f aca="false">-_xlfn.iferror(S51/S111,0)</f>
        <v>#NAME?</v>
      </c>
      <c r="T171" s="44" t="e">
        <f aca="false">-_xlfn.iferror(T51/T111,0)</f>
        <v>#NAME?</v>
      </c>
      <c r="U171" s="44" t="e">
        <f aca="false">-_xlfn.iferror(U51/U111,0)</f>
        <v>#NAME?</v>
      </c>
      <c r="V171" s="44" t="e">
        <f aca="false">-_xlfn.iferror(V51/V111,0)</f>
        <v>#NAME?</v>
      </c>
      <c r="W171" s="44" t="e">
        <f aca="false">-_xlfn.iferror(W51/W111,0)</f>
        <v>#NAME?</v>
      </c>
      <c r="X171" s="44" t="e">
        <f aca="false">-_xlfn.iferror(X51/X111,0)</f>
        <v>#NAME?</v>
      </c>
      <c r="Y171" s="44" t="e">
        <f aca="false">-_xlfn.iferror(Y51/Y111,0)</f>
        <v>#NAME?</v>
      </c>
      <c r="Z171" s="44" t="e">
        <f aca="false">-_xlfn.iferror(Z51/Z111,0)</f>
        <v>#NAME?</v>
      </c>
      <c r="AA171" s="44" t="e">
        <f aca="false">-_xlfn.iferror(AA51/AA111,0)</f>
        <v>#NAME?</v>
      </c>
      <c r="AB171" s="44" t="e">
        <f aca="false">-_xlfn.iferror(AB51/AB111,0)</f>
        <v>#NAME?</v>
      </c>
      <c r="AC171" s="44" t="e">
        <f aca="false">-_xlfn.iferror(AC51/AC111,0)</f>
        <v>#NAME?</v>
      </c>
      <c r="AD171" s="44" t="e">
        <f aca="false">-_xlfn.iferror(AD51/AD111,0)</f>
        <v>#NAME?</v>
      </c>
      <c r="AE171" s="44" t="e">
        <f aca="false">-_xlfn.iferror(AE51/AE111,0)</f>
        <v>#NAME?</v>
      </c>
      <c r="AF171" s="44" t="e">
        <f aca="false">-_xlfn.iferror(AF51/AF111,0)</f>
        <v>#NAME?</v>
      </c>
      <c r="AG171" s="44" t="e">
        <f aca="false">-_xlfn.iferror(AG51/AG111,0)</f>
        <v>#NAME?</v>
      </c>
      <c r="AH171" s="44" t="e">
        <f aca="false">-_xlfn.iferror(AH51/AH111,0)</f>
        <v>#NAME?</v>
      </c>
      <c r="AI171" s="44" t="e">
        <f aca="false">-_xlfn.iferror(AI51/AI111,0)</f>
        <v>#NAME?</v>
      </c>
      <c r="AJ171" s="44" t="e">
        <f aca="false">-_xlfn.iferror(AJ51/AJ111,0)</f>
        <v>#NAME?</v>
      </c>
      <c r="AK171" s="44" t="e">
        <f aca="false">-_xlfn.iferror(AK51/AK111,0)</f>
        <v>#NAME?</v>
      </c>
      <c r="AL171" s="44" t="e">
        <f aca="false">-_xlfn.iferror(AL51/AL111,0)</f>
        <v>#NAME?</v>
      </c>
      <c r="AM171" s="44" t="e">
        <f aca="false">-_xlfn.iferror(AM51/AM111,0)</f>
        <v>#NAME?</v>
      </c>
      <c r="AN171" s="44" t="e">
        <f aca="false">-_xlfn.iferror(AN51/AN111,0)</f>
        <v>#NAME?</v>
      </c>
      <c r="AO171" s="44" t="e">
        <f aca="false">-_xlfn.iferror(AO51/AO111,0)</f>
        <v>#NAME?</v>
      </c>
      <c r="AP171" s="44" t="e">
        <f aca="false">-_xlfn.iferror(AP51/AP111,0)</f>
        <v>#NAME?</v>
      </c>
      <c r="AQ171" s="44" t="e">
        <f aca="false">-_xlfn.iferror(AQ51/AQ111,0)</f>
        <v>#NAME?</v>
      </c>
      <c r="AR171" s="44" t="e">
        <f aca="false">-_xlfn.iferror(AR51/AR111,0)</f>
        <v>#NAME?</v>
      </c>
      <c r="AS171" s="44" t="e">
        <f aca="false">-_xlfn.iferror(AS51/AS111,0)</f>
        <v>#NAME?</v>
      </c>
      <c r="AT171" s="44" t="e">
        <f aca="false">-_xlfn.iferror(AT51/AT111,0)</f>
        <v>#NAME?</v>
      </c>
      <c r="AU171" s="44" t="e">
        <f aca="false">-_xlfn.iferror(AU51/AU111,0)</f>
        <v>#NAME?</v>
      </c>
      <c r="AV171" s="44" t="e">
        <f aca="false">-_xlfn.iferror(AV51/AV111,0)</f>
        <v>#NAME?</v>
      </c>
      <c r="AW171" s="44" t="e">
        <f aca="false">-_xlfn.iferror(AW51/AW111,0)</f>
        <v>#NAME?</v>
      </c>
      <c r="AX171" s="44" t="e">
        <f aca="false">-_xlfn.iferror(AX51/AX111,0)</f>
        <v>#NAME?</v>
      </c>
      <c r="AY171" s="44" t="e">
        <f aca="false">-_xlfn.iferror(AY51/AY111,0)</f>
        <v>#NAME?</v>
      </c>
      <c r="AZ171" s="44" t="e">
        <f aca="false">-_xlfn.iferror(AZ51/AZ111,0)</f>
        <v>#NAME?</v>
      </c>
      <c r="BA171" s="44" t="e">
        <f aca="false">-_xlfn.iferror(BA51/BA111,0)</f>
        <v>#NAME?</v>
      </c>
      <c r="BB171" s="44" t="e">
        <f aca="false">-_xlfn.iferror(BB51/BB111,0)</f>
        <v>#NAME?</v>
      </c>
      <c r="BC171" s="44" t="e">
        <f aca="false">-_xlfn.iferror(BC51/BC111,0)</f>
        <v>#NAME?</v>
      </c>
      <c r="BD171" s="44" t="e">
        <f aca="false">-_xlfn.iferror(BD51/BD111,0)</f>
        <v>#NAME?</v>
      </c>
      <c r="BE171" s="44" t="e">
        <f aca="false">-_xlfn.iferror(BE51/BE111,0)</f>
        <v>#NAME?</v>
      </c>
      <c r="BF171" s="44" t="e">
        <f aca="false">-_xlfn.iferror(BF51/BF111,0)</f>
        <v>#NAME?</v>
      </c>
      <c r="BG171" s="44" t="e">
        <f aca="false">-_xlfn.iferror(BG51/BG111,0)</f>
        <v>#NAME?</v>
      </c>
      <c r="BH171" s="44" t="e">
        <f aca="false">-_xlfn.iferror(BH51/BH111,0)</f>
        <v>#NAME?</v>
      </c>
      <c r="BI171" s="44" t="e">
        <f aca="false">-_xlfn.iferror(BI51/BI111,0)</f>
        <v>#NAME?</v>
      </c>
      <c r="BJ171" s="44" t="e">
        <f aca="false">-_xlfn.iferror(BJ51/BJ111,0)</f>
        <v>#NAME?</v>
      </c>
      <c r="BK171" s="44" t="e">
        <f aca="false">-_xlfn.iferror(BK51/BK111,0)</f>
        <v>#NAME?</v>
      </c>
      <c r="BL171" s="44" t="e">
        <f aca="false">-_xlfn.iferror(BL51/BL111,0)</f>
        <v>#NAME?</v>
      </c>
      <c r="BM171" s="44" t="e">
        <f aca="false">-_xlfn.iferror(BM51/BM111,0)</f>
        <v>#NAME?</v>
      </c>
      <c r="BN171" s="44" t="e">
        <f aca="false">-_xlfn.iferror(BN51/BN111,0)</f>
        <v>#NAME?</v>
      </c>
      <c r="BO171" s="44" t="e">
        <f aca="false">-_xlfn.iferror(BO51/BO111,0)</f>
        <v>#NAME?</v>
      </c>
      <c r="BP171" s="44" t="e">
        <f aca="false">-_xlfn.iferror(BP51/BP111,0)</f>
        <v>#NAME?</v>
      </c>
      <c r="BQ171" s="44" t="e">
        <f aca="false">-_xlfn.iferror(BQ51/BQ111,0)</f>
        <v>#NAME?</v>
      </c>
      <c r="BR171" s="44" t="e">
        <f aca="false">-_xlfn.iferror(BR51/BR111,0)</f>
        <v>#NAME?</v>
      </c>
      <c r="BS171" s="44" t="e">
        <f aca="false">-_xlfn.iferror(BS51/BS111,0)</f>
        <v>#NAME?</v>
      </c>
      <c r="BT171" s="44" t="e">
        <f aca="false">-_xlfn.iferror(BT51/BT111,0)</f>
        <v>#NAME?</v>
      </c>
      <c r="BU171" s="44" t="e">
        <f aca="false">-_xlfn.iferror(BU51/BU111,0)</f>
        <v>#NAME?</v>
      </c>
      <c r="BV171" s="44" t="e">
        <f aca="false">-_xlfn.iferror(BV51/BV111,0)</f>
        <v>#NAME?</v>
      </c>
      <c r="BW171" s="44" t="e">
        <f aca="false">-_xlfn.iferror(BW51/BW111,0)</f>
        <v>#NAME?</v>
      </c>
      <c r="BX171" s="44" t="e">
        <f aca="false">-_xlfn.iferror(BX51/BX111,0)</f>
        <v>#NAME?</v>
      </c>
      <c r="BY171" s="44" t="e">
        <f aca="false">-_xlfn.iferror(BY51/BY111,0)</f>
        <v>#NAME?</v>
      </c>
      <c r="BZ171" s="44" t="e">
        <f aca="false">-_xlfn.iferror(BZ51/BZ111,0)</f>
        <v>#NAME?</v>
      </c>
      <c r="CA171" s="44" t="e">
        <f aca="false">-_xlfn.iferror(CA51/CA111,0)</f>
        <v>#NAME?</v>
      </c>
      <c r="CB171" s="44" t="e">
        <f aca="false">-_xlfn.iferror(CB51/CB111,0)</f>
        <v>#NAME?</v>
      </c>
      <c r="CC171" s="44" t="e">
        <f aca="false">-_xlfn.iferror(CC51/CC111,0)</f>
        <v>#NAME?</v>
      </c>
      <c r="CD171" s="44" t="e">
        <f aca="false">-_xlfn.iferror(CD51/CD111,0)</f>
        <v>#NAME?</v>
      </c>
      <c r="CE171" s="44" t="e">
        <f aca="false">-_xlfn.iferror(CE51/CE111,0)</f>
        <v>#NAME?</v>
      </c>
      <c r="CF171" s="44" t="e">
        <f aca="false">-_xlfn.iferror(CF51/CF111,0)</f>
        <v>#NAME?</v>
      </c>
      <c r="CG171" s="44" t="e">
        <f aca="false">-_xlfn.iferror(CG51/CG111,0)</f>
        <v>#NAME?</v>
      </c>
      <c r="CH171" s="44" t="e">
        <f aca="false">-_xlfn.iferror(CH51/CH111,0)</f>
        <v>#NAME?</v>
      </c>
      <c r="CI171" s="44" t="e">
        <f aca="false">-_xlfn.iferror(CI51/CI111,0)</f>
        <v>#NAME?</v>
      </c>
      <c r="CJ171" s="44" t="e">
        <f aca="false">-_xlfn.iferror(CJ51/CJ111,0)</f>
        <v>#NAME?</v>
      </c>
      <c r="CK171" s="44" t="e">
        <f aca="false">-_xlfn.iferror(CK51/CK111,0)</f>
        <v>#NAME?</v>
      </c>
      <c r="CL171" s="44" t="e">
        <f aca="false">-_xlfn.iferror(CL51/CL111,0)</f>
        <v>#NAME?</v>
      </c>
      <c r="CM171" s="44" t="e">
        <f aca="false">-_xlfn.iferror(CM51/CM111,0)</f>
        <v>#NAME?</v>
      </c>
      <c r="CN171" s="44" t="e">
        <f aca="false">-_xlfn.iferror(CN51/CN111,0)</f>
        <v>#NAME?</v>
      </c>
      <c r="CO171" s="44" t="e">
        <f aca="false">-_xlfn.iferror(CO51/CO111,0)</f>
        <v>#NAME?</v>
      </c>
      <c r="CP171" s="44" t="e">
        <f aca="false">-_xlfn.iferror(CP51/CP111,0)</f>
        <v>#NAME?</v>
      </c>
      <c r="CQ171" s="44" t="e">
        <f aca="false">-_xlfn.iferror(CQ51/CQ111,0)</f>
        <v>#NAME?</v>
      </c>
      <c r="CR171" s="44" t="e">
        <f aca="false">-_xlfn.iferror(CR51/CR111,0)</f>
        <v>#NAME?</v>
      </c>
      <c r="CS171" s="44" t="e">
        <f aca="false">-_xlfn.iferror(CS51/CS111,0)</f>
        <v>#NAME?</v>
      </c>
      <c r="CT171" s="44" t="e">
        <f aca="false">-_xlfn.iferror(CT51/CT111,0)</f>
        <v>#NAME?</v>
      </c>
    </row>
    <row r="172" customFormat="false" ht="15" hidden="false" customHeight="true" outlineLevel="0" collapsed="false">
      <c r="A172" s="45" t="str">
        <f aca="false">"( = ) Tkt Médio "&amp;B164</f>
        <v>( = ) Tkt Médio USD</v>
      </c>
      <c r="B172" s="45" t="s">
        <v>31</v>
      </c>
      <c r="C172" s="46" t="e">
        <f aca="false">_xlfn.iferror(C52/C112,0)</f>
        <v>#NAME?</v>
      </c>
      <c r="D172" s="46" t="e">
        <f aca="false">_xlfn.iferror(D52/D112,0)</f>
        <v>#NAME?</v>
      </c>
      <c r="E172" s="46" t="e">
        <f aca="false">_xlfn.iferror(E52/E112,0)</f>
        <v>#NAME?</v>
      </c>
      <c r="F172" s="46" t="e">
        <f aca="false">_xlfn.iferror(F52/F112,0)</f>
        <v>#NAME?</v>
      </c>
      <c r="G172" s="46" t="e">
        <f aca="false">_xlfn.iferror(G52/G112,0)</f>
        <v>#NAME?</v>
      </c>
      <c r="H172" s="46" t="e">
        <f aca="false">_xlfn.iferror(H52/H112,0)</f>
        <v>#NAME?</v>
      </c>
      <c r="I172" s="46" t="e">
        <f aca="false">_xlfn.iferror(I52/I112,0)</f>
        <v>#NAME?</v>
      </c>
      <c r="J172" s="46" t="e">
        <f aca="false">_xlfn.iferror(J52/J112,0)</f>
        <v>#NAME?</v>
      </c>
      <c r="K172" s="46" t="e">
        <f aca="false">_xlfn.iferror(K52/K112,0)</f>
        <v>#NAME?</v>
      </c>
      <c r="L172" s="46" t="e">
        <f aca="false">_xlfn.iferror(L52/L112,0)</f>
        <v>#NAME?</v>
      </c>
      <c r="M172" s="46" t="e">
        <f aca="false">_xlfn.iferror(M52/M112,0)</f>
        <v>#NAME?</v>
      </c>
      <c r="N172" s="46" t="e">
        <f aca="false">_xlfn.iferror(N52/N112,0)</f>
        <v>#NAME?</v>
      </c>
      <c r="O172" s="46" t="e">
        <f aca="false">_xlfn.iferror(O52/O112,0)</f>
        <v>#NAME?</v>
      </c>
      <c r="P172" s="46" t="e">
        <f aca="false">_xlfn.iferror(P52/P112,0)</f>
        <v>#NAME?</v>
      </c>
      <c r="Q172" s="46" t="e">
        <f aca="false">_xlfn.iferror(Q52/Q112,0)</f>
        <v>#NAME?</v>
      </c>
      <c r="R172" s="46" t="e">
        <f aca="false">_xlfn.iferror(R52/R112,0)</f>
        <v>#NAME?</v>
      </c>
      <c r="S172" s="46" t="e">
        <f aca="false">_xlfn.iferror(S52/S112,0)</f>
        <v>#NAME?</v>
      </c>
      <c r="T172" s="46" t="e">
        <f aca="false">_xlfn.iferror(T52/T112,0)</f>
        <v>#NAME?</v>
      </c>
      <c r="U172" s="46" t="e">
        <f aca="false">_xlfn.iferror(U52/U112,0)</f>
        <v>#NAME?</v>
      </c>
      <c r="V172" s="46" t="e">
        <f aca="false">_xlfn.iferror(V52/V112,0)</f>
        <v>#NAME?</v>
      </c>
      <c r="W172" s="46" t="e">
        <f aca="false">_xlfn.iferror(W52/W112,0)</f>
        <v>#NAME?</v>
      </c>
      <c r="X172" s="46" t="e">
        <f aca="false">_xlfn.iferror(X52/X112,0)</f>
        <v>#NAME?</v>
      </c>
      <c r="Y172" s="46" t="e">
        <f aca="false">_xlfn.iferror(Y52/Y112,0)</f>
        <v>#NAME?</v>
      </c>
      <c r="Z172" s="46" t="e">
        <f aca="false">_xlfn.iferror(Z52/Z112,0)</f>
        <v>#NAME?</v>
      </c>
      <c r="AA172" s="46" t="e">
        <f aca="false">_xlfn.iferror(AA52/AA112,0)</f>
        <v>#NAME?</v>
      </c>
      <c r="AB172" s="46" t="e">
        <f aca="false">_xlfn.iferror(AB52/AB112,0)</f>
        <v>#NAME?</v>
      </c>
      <c r="AC172" s="46" t="e">
        <f aca="false">_xlfn.iferror(AC52/AC112,0)</f>
        <v>#NAME?</v>
      </c>
      <c r="AD172" s="46" t="e">
        <f aca="false">_xlfn.iferror(AD52/AD112,0)</f>
        <v>#NAME?</v>
      </c>
      <c r="AE172" s="46" t="e">
        <f aca="false">_xlfn.iferror(AE52/AE112,0)</f>
        <v>#NAME?</v>
      </c>
      <c r="AF172" s="46" t="e">
        <f aca="false">_xlfn.iferror(AF52/AF112,0)</f>
        <v>#NAME?</v>
      </c>
      <c r="AG172" s="46" t="e">
        <f aca="false">_xlfn.iferror(AG52/AG112,0)</f>
        <v>#NAME?</v>
      </c>
      <c r="AH172" s="46" t="e">
        <f aca="false">_xlfn.iferror(AH52/AH112,0)</f>
        <v>#NAME?</v>
      </c>
      <c r="AI172" s="46" t="e">
        <f aca="false">_xlfn.iferror(AI52/AI112,0)</f>
        <v>#NAME?</v>
      </c>
      <c r="AJ172" s="46" t="e">
        <f aca="false">_xlfn.iferror(AJ52/AJ112,0)</f>
        <v>#NAME?</v>
      </c>
      <c r="AK172" s="46" t="e">
        <f aca="false">_xlfn.iferror(AK52/AK112,0)</f>
        <v>#NAME?</v>
      </c>
      <c r="AL172" s="46" t="e">
        <f aca="false">_xlfn.iferror(AL52/AL112,0)</f>
        <v>#NAME?</v>
      </c>
      <c r="AM172" s="46" t="e">
        <f aca="false">_xlfn.iferror(AM52/AM112,0)</f>
        <v>#NAME?</v>
      </c>
      <c r="AN172" s="46" t="e">
        <f aca="false">_xlfn.iferror(AN52/AN112,0)</f>
        <v>#NAME?</v>
      </c>
      <c r="AO172" s="46" t="e">
        <f aca="false">_xlfn.iferror(AO52/AO112,0)</f>
        <v>#NAME?</v>
      </c>
      <c r="AP172" s="46" t="e">
        <f aca="false">_xlfn.iferror(AP52/AP112,0)</f>
        <v>#NAME?</v>
      </c>
      <c r="AQ172" s="46" t="e">
        <f aca="false">_xlfn.iferror(AQ52/AQ112,0)</f>
        <v>#NAME?</v>
      </c>
      <c r="AR172" s="46" t="e">
        <f aca="false">_xlfn.iferror(AR52/AR112,0)</f>
        <v>#NAME?</v>
      </c>
      <c r="AS172" s="46" t="e">
        <f aca="false">_xlfn.iferror(AS52/AS112,0)</f>
        <v>#NAME?</v>
      </c>
      <c r="AT172" s="46" t="e">
        <f aca="false">_xlfn.iferror(AT52/AT112,0)</f>
        <v>#NAME?</v>
      </c>
      <c r="AU172" s="46" t="e">
        <f aca="false">_xlfn.iferror(AU52/AU112,0)</f>
        <v>#NAME?</v>
      </c>
      <c r="AV172" s="46" t="e">
        <f aca="false">_xlfn.iferror(AV52/AV112,0)</f>
        <v>#NAME?</v>
      </c>
      <c r="AW172" s="46" t="e">
        <f aca="false">_xlfn.iferror(AW52/AW112,0)</f>
        <v>#NAME?</v>
      </c>
      <c r="AX172" s="46" t="e">
        <f aca="false">_xlfn.iferror(AX52/AX112,0)</f>
        <v>#NAME?</v>
      </c>
      <c r="AY172" s="46" t="e">
        <f aca="false">_xlfn.iferror(AY52/AY112,0)</f>
        <v>#NAME?</v>
      </c>
      <c r="AZ172" s="46" t="e">
        <f aca="false">_xlfn.iferror(AZ52/AZ112,0)</f>
        <v>#NAME?</v>
      </c>
      <c r="BA172" s="46" t="e">
        <f aca="false">_xlfn.iferror(BA52/BA112,0)</f>
        <v>#NAME?</v>
      </c>
      <c r="BB172" s="46" t="e">
        <f aca="false">_xlfn.iferror(BB52/BB112,0)</f>
        <v>#NAME?</v>
      </c>
      <c r="BC172" s="46" t="e">
        <f aca="false">_xlfn.iferror(BC52/BC112,0)</f>
        <v>#NAME?</v>
      </c>
      <c r="BD172" s="46" t="e">
        <f aca="false">_xlfn.iferror(BD52/BD112,0)</f>
        <v>#NAME?</v>
      </c>
      <c r="BE172" s="46" t="e">
        <f aca="false">_xlfn.iferror(BE52/BE112,0)</f>
        <v>#NAME?</v>
      </c>
      <c r="BF172" s="46" t="e">
        <f aca="false">_xlfn.iferror(BF52/BF112,0)</f>
        <v>#NAME?</v>
      </c>
      <c r="BG172" s="46" t="e">
        <f aca="false">_xlfn.iferror(BG52/BG112,0)</f>
        <v>#NAME?</v>
      </c>
      <c r="BH172" s="46" t="e">
        <f aca="false">_xlfn.iferror(BH52/BH112,0)</f>
        <v>#NAME?</v>
      </c>
      <c r="BI172" s="46" t="e">
        <f aca="false">_xlfn.iferror(BI52/BI112,0)</f>
        <v>#NAME?</v>
      </c>
      <c r="BJ172" s="46" t="e">
        <f aca="false">_xlfn.iferror(BJ52/BJ112,0)</f>
        <v>#NAME?</v>
      </c>
      <c r="BK172" s="46" t="e">
        <f aca="false">_xlfn.iferror(BK52/BK112,0)</f>
        <v>#NAME?</v>
      </c>
      <c r="BL172" s="46" t="e">
        <f aca="false">_xlfn.iferror(BL52/BL112,0)</f>
        <v>#NAME?</v>
      </c>
      <c r="BM172" s="46" t="e">
        <f aca="false">_xlfn.iferror(BM52/BM112,0)</f>
        <v>#NAME?</v>
      </c>
      <c r="BN172" s="46" t="e">
        <f aca="false">_xlfn.iferror(BN52/BN112,0)</f>
        <v>#NAME?</v>
      </c>
      <c r="BO172" s="46" t="e">
        <f aca="false">_xlfn.iferror(BO52/BO112,0)</f>
        <v>#NAME?</v>
      </c>
      <c r="BP172" s="46" t="e">
        <f aca="false">_xlfn.iferror(BP52/BP112,0)</f>
        <v>#NAME?</v>
      </c>
      <c r="BQ172" s="46" t="e">
        <f aca="false">_xlfn.iferror(BQ52/BQ112,0)</f>
        <v>#NAME?</v>
      </c>
      <c r="BR172" s="46" t="e">
        <f aca="false">_xlfn.iferror(BR52/BR112,0)</f>
        <v>#NAME?</v>
      </c>
      <c r="BS172" s="46" t="e">
        <f aca="false">_xlfn.iferror(BS52/BS112,0)</f>
        <v>#NAME?</v>
      </c>
      <c r="BT172" s="46" t="e">
        <f aca="false">_xlfn.iferror(BT52/BT112,0)</f>
        <v>#NAME?</v>
      </c>
      <c r="BU172" s="46" t="e">
        <f aca="false">_xlfn.iferror(BU52/BU112,0)</f>
        <v>#NAME?</v>
      </c>
      <c r="BV172" s="46" t="e">
        <f aca="false">_xlfn.iferror(BV52/BV112,0)</f>
        <v>#NAME?</v>
      </c>
      <c r="BW172" s="46" t="e">
        <f aca="false">_xlfn.iferror(BW52/BW112,0)</f>
        <v>#NAME?</v>
      </c>
      <c r="BX172" s="46" t="e">
        <f aca="false">_xlfn.iferror(BX52/BX112,0)</f>
        <v>#NAME?</v>
      </c>
      <c r="BY172" s="46" t="e">
        <f aca="false">_xlfn.iferror(BY52/BY112,0)</f>
        <v>#NAME?</v>
      </c>
      <c r="BZ172" s="46" t="e">
        <f aca="false">_xlfn.iferror(BZ52/BZ112,0)</f>
        <v>#NAME?</v>
      </c>
      <c r="CA172" s="46" t="e">
        <f aca="false">_xlfn.iferror(CA52/CA112,0)</f>
        <v>#NAME?</v>
      </c>
      <c r="CB172" s="46" t="e">
        <f aca="false">_xlfn.iferror(CB52/CB112,0)</f>
        <v>#NAME?</v>
      </c>
      <c r="CC172" s="46" t="e">
        <f aca="false">_xlfn.iferror(CC52/CC112,0)</f>
        <v>#NAME?</v>
      </c>
      <c r="CD172" s="46" t="e">
        <f aca="false">_xlfn.iferror(CD52/CD112,0)</f>
        <v>#NAME?</v>
      </c>
      <c r="CE172" s="46" t="e">
        <f aca="false">_xlfn.iferror(CE52/CE112,0)</f>
        <v>#NAME?</v>
      </c>
      <c r="CF172" s="46" t="e">
        <f aca="false">_xlfn.iferror(CF52/CF112,0)</f>
        <v>#NAME?</v>
      </c>
      <c r="CG172" s="46" t="e">
        <f aca="false">_xlfn.iferror(CG52/CG112,0)</f>
        <v>#NAME?</v>
      </c>
      <c r="CH172" s="46" t="e">
        <f aca="false">_xlfn.iferror(CH52/CH112,0)</f>
        <v>#NAME?</v>
      </c>
      <c r="CI172" s="46" t="e">
        <f aca="false">_xlfn.iferror(CI52/CI112,0)</f>
        <v>#NAME?</v>
      </c>
      <c r="CJ172" s="46" t="e">
        <f aca="false">_xlfn.iferror(CJ52/CJ112,0)</f>
        <v>#NAME?</v>
      </c>
      <c r="CK172" s="46" t="e">
        <f aca="false">_xlfn.iferror(CK52/CK112,0)</f>
        <v>#NAME?</v>
      </c>
      <c r="CL172" s="46" t="e">
        <f aca="false">_xlfn.iferror(CL52/CL112,0)</f>
        <v>#NAME?</v>
      </c>
      <c r="CM172" s="46" t="e">
        <f aca="false">_xlfn.iferror(CM52/CM112,0)</f>
        <v>#NAME?</v>
      </c>
      <c r="CN172" s="46" t="e">
        <f aca="false">_xlfn.iferror(CN52/CN112,0)</f>
        <v>#NAME?</v>
      </c>
      <c r="CO172" s="46" t="e">
        <f aca="false">_xlfn.iferror(CO52/CO112,0)</f>
        <v>#NAME?</v>
      </c>
      <c r="CP172" s="46" t="e">
        <f aca="false">_xlfn.iferror(CP52/CP112,0)</f>
        <v>#NAME?</v>
      </c>
      <c r="CQ172" s="46" t="e">
        <f aca="false">_xlfn.iferror(CQ52/CQ112,0)</f>
        <v>#NAME?</v>
      </c>
      <c r="CR172" s="46" t="e">
        <f aca="false">_xlfn.iferror(CR52/CR112,0)</f>
        <v>#NAME?</v>
      </c>
      <c r="CS172" s="46" t="e">
        <f aca="false">_xlfn.iferror(CS52/CS112,0)</f>
        <v>#NAME?</v>
      </c>
      <c r="CT172" s="46" t="e">
        <f aca="false">_xlfn.iferror(CT52/CT112,0)</f>
        <v>#NAME?</v>
      </c>
    </row>
    <row r="173" customFormat="false" ht="15" hidden="false" customHeight="true" outlineLevel="0" collapsed="false">
      <c r="A173" s="41" t="s">
        <v>48</v>
      </c>
      <c r="B173" s="41" t="s">
        <v>49</v>
      </c>
      <c r="C173" s="42" t="e">
        <f aca="false">_xlfn.iferror(C53/C113,0)</f>
        <v>#NAME?</v>
      </c>
      <c r="D173" s="42" t="e">
        <f aca="false">_xlfn.iferror(D53/D113,0)</f>
        <v>#NAME?</v>
      </c>
      <c r="E173" s="42" t="e">
        <f aca="false">_xlfn.iferror(E53/E113,0)</f>
        <v>#NAME?</v>
      </c>
      <c r="F173" s="42" t="e">
        <f aca="false">_xlfn.iferror(F53/F113,0)</f>
        <v>#NAME?</v>
      </c>
      <c r="G173" s="42" t="e">
        <f aca="false">_xlfn.iferror(G53/G113,0)</f>
        <v>#NAME?</v>
      </c>
      <c r="H173" s="42" t="e">
        <f aca="false">_xlfn.iferror(H53/H113,0)</f>
        <v>#NAME?</v>
      </c>
      <c r="I173" s="42" t="e">
        <f aca="false">_xlfn.iferror(I53/I113,0)</f>
        <v>#NAME?</v>
      </c>
      <c r="J173" s="42" t="e">
        <f aca="false">_xlfn.iferror(J53/J113,0)</f>
        <v>#NAME?</v>
      </c>
      <c r="K173" s="42" t="e">
        <f aca="false">_xlfn.iferror(K53/K113,0)</f>
        <v>#NAME?</v>
      </c>
      <c r="L173" s="42" t="e">
        <f aca="false">_xlfn.iferror(L53/L113,0)</f>
        <v>#NAME?</v>
      </c>
      <c r="M173" s="42" t="e">
        <f aca="false">_xlfn.iferror(M53/M113,0)</f>
        <v>#NAME?</v>
      </c>
      <c r="N173" s="42" t="e">
        <f aca="false">_xlfn.iferror(N53/N113,0)</f>
        <v>#NAME?</v>
      </c>
      <c r="O173" s="42" t="e">
        <f aca="false">_xlfn.iferror(O53/O113,0)</f>
        <v>#NAME?</v>
      </c>
      <c r="P173" s="42" t="e">
        <f aca="false">_xlfn.iferror(P53/P113,0)</f>
        <v>#NAME?</v>
      </c>
      <c r="Q173" s="42" t="e">
        <f aca="false">_xlfn.iferror(Q53/Q113,0)</f>
        <v>#NAME?</v>
      </c>
      <c r="R173" s="42" t="e">
        <f aca="false">_xlfn.iferror(R53/R113,0)</f>
        <v>#NAME?</v>
      </c>
      <c r="S173" s="42" t="e">
        <f aca="false">_xlfn.iferror(S53/S113,0)</f>
        <v>#NAME?</v>
      </c>
      <c r="T173" s="42" t="e">
        <f aca="false">_xlfn.iferror(T53/T113,0)</f>
        <v>#NAME?</v>
      </c>
      <c r="U173" s="42" t="e">
        <f aca="false">_xlfn.iferror(U53/U113,0)</f>
        <v>#NAME?</v>
      </c>
      <c r="V173" s="42" t="e">
        <f aca="false">_xlfn.iferror(V53/V113,0)</f>
        <v>#NAME?</v>
      </c>
      <c r="W173" s="42" t="e">
        <f aca="false">_xlfn.iferror(W53/W113,0)</f>
        <v>#NAME?</v>
      </c>
      <c r="X173" s="42" t="e">
        <f aca="false">_xlfn.iferror(X53/X113,0)</f>
        <v>#NAME?</v>
      </c>
      <c r="Y173" s="42" t="e">
        <f aca="false">_xlfn.iferror(Y53/Y113,0)</f>
        <v>#NAME?</v>
      </c>
      <c r="Z173" s="42" t="e">
        <f aca="false">_xlfn.iferror(Z53/Z113,0)</f>
        <v>#NAME?</v>
      </c>
      <c r="AA173" s="42" t="e">
        <f aca="false">_xlfn.iferror(AA53/AA113,0)</f>
        <v>#NAME?</v>
      </c>
      <c r="AB173" s="42" t="e">
        <f aca="false">_xlfn.iferror(AB53/AB113,0)</f>
        <v>#NAME?</v>
      </c>
      <c r="AC173" s="42" t="e">
        <f aca="false">_xlfn.iferror(AC53/AC113,0)</f>
        <v>#NAME?</v>
      </c>
      <c r="AD173" s="42" t="e">
        <f aca="false">_xlfn.iferror(AD53/AD113,0)</f>
        <v>#NAME?</v>
      </c>
      <c r="AE173" s="42" t="e">
        <f aca="false">_xlfn.iferror(AE53/AE113,0)</f>
        <v>#NAME?</v>
      </c>
      <c r="AF173" s="42" t="e">
        <f aca="false">_xlfn.iferror(AF53/AF113,0)</f>
        <v>#NAME?</v>
      </c>
      <c r="AG173" s="42" t="e">
        <f aca="false">_xlfn.iferror(AG53/AG113,0)</f>
        <v>#NAME?</v>
      </c>
      <c r="AH173" s="42" t="e">
        <f aca="false">_xlfn.iferror(AH53/AH113,0)</f>
        <v>#NAME?</v>
      </c>
      <c r="AI173" s="42" t="e">
        <f aca="false">_xlfn.iferror(AI53/AI113,0)</f>
        <v>#NAME?</v>
      </c>
      <c r="AJ173" s="42" t="e">
        <f aca="false">_xlfn.iferror(AJ53/AJ113,0)</f>
        <v>#NAME?</v>
      </c>
      <c r="AK173" s="42" t="e">
        <f aca="false">_xlfn.iferror(AK53/AK113,0)</f>
        <v>#NAME?</v>
      </c>
      <c r="AL173" s="42" t="e">
        <f aca="false">_xlfn.iferror(AL53/AL113,0)</f>
        <v>#NAME?</v>
      </c>
      <c r="AM173" s="42" t="e">
        <f aca="false">_xlfn.iferror(AM53/AM113,0)</f>
        <v>#NAME?</v>
      </c>
      <c r="AN173" s="42" t="e">
        <f aca="false">_xlfn.iferror(AN53/AN113,0)</f>
        <v>#NAME?</v>
      </c>
      <c r="AO173" s="42" t="e">
        <f aca="false">_xlfn.iferror(AO53/AO113,0)</f>
        <v>#NAME?</v>
      </c>
      <c r="AP173" s="42" t="e">
        <f aca="false">_xlfn.iferror(AP53/AP113,0)</f>
        <v>#NAME?</v>
      </c>
      <c r="AQ173" s="42" t="e">
        <f aca="false">_xlfn.iferror(AQ53/AQ113,0)</f>
        <v>#NAME?</v>
      </c>
      <c r="AR173" s="42" t="e">
        <f aca="false">_xlfn.iferror(AR53/AR113,0)</f>
        <v>#NAME?</v>
      </c>
      <c r="AS173" s="42" t="e">
        <f aca="false">_xlfn.iferror(AS53/AS113,0)</f>
        <v>#NAME?</v>
      </c>
      <c r="AT173" s="42" t="e">
        <f aca="false">_xlfn.iferror(AT53/AT113,0)</f>
        <v>#NAME?</v>
      </c>
      <c r="AU173" s="42" t="e">
        <f aca="false">_xlfn.iferror(AU53/AU113,0)</f>
        <v>#NAME?</v>
      </c>
      <c r="AV173" s="42" t="e">
        <f aca="false">_xlfn.iferror(AV53/AV113,0)</f>
        <v>#NAME?</v>
      </c>
      <c r="AW173" s="42" t="e">
        <f aca="false">_xlfn.iferror(AW53/AW113,0)</f>
        <v>#NAME?</v>
      </c>
      <c r="AX173" s="42" t="e">
        <f aca="false">_xlfn.iferror(AX53/AX113,0)</f>
        <v>#NAME?</v>
      </c>
      <c r="AY173" s="42" t="e">
        <f aca="false">_xlfn.iferror(AY53/AY113,0)</f>
        <v>#NAME?</v>
      </c>
      <c r="AZ173" s="42" t="e">
        <f aca="false">_xlfn.iferror(AZ53/AZ113,0)</f>
        <v>#NAME?</v>
      </c>
      <c r="BA173" s="42" t="e">
        <f aca="false">_xlfn.iferror(BA53/BA113,0)</f>
        <v>#NAME?</v>
      </c>
      <c r="BB173" s="42" t="e">
        <f aca="false">_xlfn.iferror(BB53/BB113,0)</f>
        <v>#NAME?</v>
      </c>
      <c r="BC173" s="42" t="e">
        <f aca="false">_xlfn.iferror(BC53/BC113,0)</f>
        <v>#NAME?</v>
      </c>
      <c r="BD173" s="42" t="e">
        <f aca="false">_xlfn.iferror(BD53/BD113,0)</f>
        <v>#NAME?</v>
      </c>
      <c r="BE173" s="42" t="e">
        <f aca="false">_xlfn.iferror(BE53/BE113,0)</f>
        <v>#NAME?</v>
      </c>
      <c r="BF173" s="42" t="e">
        <f aca="false">_xlfn.iferror(BF53/BF113,0)</f>
        <v>#NAME?</v>
      </c>
      <c r="BG173" s="42" t="e">
        <f aca="false">_xlfn.iferror(BG53/BG113,0)</f>
        <v>#NAME?</v>
      </c>
      <c r="BH173" s="42" t="e">
        <f aca="false">_xlfn.iferror(BH53/BH113,0)</f>
        <v>#NAME?</v>
      </c>
      <c r="BI173" s="42" t="e">
        <f aca="false">_xlfn.iferror(BI53/BI113,0)</f>
        <v>#NAME?</v>
      </c>
      <c r="BJ173" s="42" t="e">
        <f aca="false">_xlfn.iferror(BJ53/BJ113,0)</f>
        <v>#NAME?</v>
      </c>
      <c r="BK173" s="42" t="e">
        <f aca="false">_xlfn.iferror(BK53/BK113,0)</f>
        <v>#NAME?</v>
      </c>
      <c r="BL173" s="42" t="e">
        <f aca="false">_xlfn.iferror(BL53/BL113,0)</f>
        <v>#NAME?</v>
      </c>
      <c r="BM173" s="42" t="e">
        <f aca="false">_xlfn.iferror(BM53/BM113,0)</f>
        <v>#NAME?</v>
      </c>
      <c r="BN173" s="42" t="e">
        <f aca="false">_xlfn.iferror(BN53/BN113,0)</f>
        <v>#NAME?</v>
      </c>
      <c r="BO173" s="42" t="e">
        <f aca="false">_xlfn.iferror(BO53/BO113,0)</f>
        <v>#NAME?</v>
      </c>
      <c r="BP173" s="42" t="e">
        <f aca="false">_xlfn.iferror(BP53/BP113,0)</f>
        <v>#NAME?</v>
      </c>
      <c r="BQ173" s="42" t="e">
        <f aca="false">_xlfn.iferror(BQ53/BQ113,0)</f>
        <v>#NAME?</v>
      </c>
      <c r="BR173" s="42" t="e">
        <f aca="false">_xlfn.iferror(BR53/BR113,0)</f>
        <v>#NAME?</v>
      </c>
      <c r="BS173" s="42" t="e">
        <f aca="false">_xlfn.iferror(BS53/BS113,0)</f>
        <v>#NAME?</v>
      </c>
      <c r="BT173" s="42" t="e">
        <f aca="false">_xlfn.iferror(BT53/BT113,0)</f>
        <v>#NAME?</v>
      </c>
      <c r="BU173" s="42" t="e">
        <f aca="false">_xlfn.iferror(BU53/BU113,0)</f>
        <v>#NAME?</v>
      </c>
      <c r="BV173" s="42" t="e">
        <f aca="false">_xlfn.iferror(BV53/BV113,0)</f>
        <v>#NAME?</v>
      </c>
      <c r="BW173" s="42" t="e">
        <f aca="false">_xlfn.iferror(BW53/BW113,0)</f>
        <v>#NAME?</v>
      </c>
      <c r="BX173" s="42" t="e">
        <f aca="false">_xlfn.iferror(BX53/BX113,0)</f>
        <v>#NAME?</v>
      </c>
      <c r="BY173" s="42" t="e">
        <f aca="false">_xlfn.iferror(BY53/BY113,0)</f>
        <v>#NAME?</v>
      </c>
      <c r="BZ173" s="42" t="e">
        <f aca="false">_xlfn.iferror(BZ53/BZ113,0)</f>
        <v>#NAME?</v>
      </c>
      <c r="CA173" s="42" t="e">
        <f aca="false">_xlfn.iferror(CA53/CA113,0)</f>
        <v>#NAME?</v>
      </c>
      <c r="CB173" s="42" t="e">
        <f aca="false">_xlfn.iferror(CB53/CB113,0)</f>
        <v>#NAME?</v>
      </c>
      <c r="CC173" s="42" t="e">
        <f aca="false">_xlfn.iferror(CC53/CC113,0)</f>
        <v>#NAME?</v>
      </c>
      <c r="CD173" s="42" t="e">
        <f aca="false">_xlfn.iferror(CD53/CD113,0)</f>
        <v>#NAME?</v>
      </c>
      <c r="CE173" s="42" t="e">
        <f aca="false">_xlfn.iferror(CE53/CE113,0)</f>
        <v>#NAME?</v>
      </c>
      <c r="CF173" s="42" t="e">
        <f aca="false">_xlfn.iferror(CF53/CF113,0)</f>
        <v>#NAME?</v>
      </c>
      <c r="CG173" s="42" t="e">
        <f aca="false">_xlfn.iferror(CG53/CG113,0)</f>
        <v>#NAME?</v>
      </c>
      <c r="CH173" s="42" t="e">
        <f aca="false">_xlfn.iferror(CH53/CH113,0)</f>
        <v>#NAME?</v>
      </c>
      <c r="CI173" s="42" t="e">
        <f aca="false">_xlfn.iferror(CI53/CI113,0)</f>
        <v>#NAME?</v>
      </c>
      <c r="CJ173" s="42" t="e">
        <f aca="false">_xlfn.iferror(CJ53/CJ113,0)</f>
        <v>#NAME?</v>
      </c>
      <c r="CK173" s="42" t="e">
        <f aca="false">_xlfn.iferror(CK53/CK113,0)</f>
        <v>#NAME?</v>
      </c>
      <c r="CL173" s="42" t="e">
        <f aca="false">_xlfn.iferror(CL53/CL113,0)</f>
        <v>#NAME?</v>
      </c>
      <c r="CM173" s="42" t="e">
        <f aca="false">_xlfn.iferror(CM53/CM113,0)</f>
        <v>#NAME?</v>
      </c>
      <c r="CN173" s="42" t="e">
        <f aca="false">_xlfn.iferror(CN53/CN113,0)</f>
        <v>#NAME?</v>
      </c>
      <c r="CO173" s="42" t="e">
        <f aca="false">_xlfn.iferror(CO53/CO113,0)</f>
        <v>#NAME?</v>
      </c>
      <c r="CP173" s="42" t="e">
        <f aca="false">_xlfn.iferror(CP53/CP113,0)</f>
        <v>#NAME?</v>
      </c>
      <c r="CQ173" s="42" t="e">
        <f aca="false">_xlfn.iferror(CQ53/CQ113,0)</f>
        <v>#NAME?</v>
      </c>
      <c r="CR173" s="42" t="e">
        <f aca="false">_xlfn.iferror(CR53/CR113,0)</f>
        <v>#NAME?</v>
      </c>
      <c r="CS173" s="42" t="e">
        <f aca="false">_xlfn.iferror(CS53/CS113,0)</f>
        <v>#NAME?</v>
      </c>
      <c r="CT173" s="42" t="e">
        <f aca="false">_xlfn.iferror(CT53/CT113,0)</f>
        <v>#NAME?</v>
      </c>
    </row>
    <row r="174" customFormat="false" ht="15" hidden="false" customHeight="true" outlineLevel="0" collapsed="false">
      <c r="A174" s="47" t="s">
        <v>50</v>
      </c>
      <c r="B174" s="47" t="s">
        <v>31</v>
      </c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  <c r="AS174" s="41"/>
      <c r="AT174" s="4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  <c r="BF174" s="41"/>
      <c r="BG174" s="41"/>
      <c r="BH174" s="41"/>
      <c r="BI174" s="41"/>
      <c r="BJ174" s="41"/>
      <c r="BK174" s="41"/>
      <c r="BL174" s="41"/>
      <c r="BM174" s="41"/>
      <c r="BN174" s="41"/>
      <c r="BO174" s="41"/>
      <c r="BP174" s="41"/>
      <c r="BQ174" s="41"/>
      <c r="BR174" s="41"/>
      <c r="BS174" s="41"/>
      <c r="BT174" s="41"/>
      <c r="BU174" s="41"/>
      <c r="BV174" s="41"/>
      <c r="BW174" s="41"/>
      <c r="BX174" s="41"/>
      <c r="BY174" s="41"/>
      <c r="BZ174" s="41"/>
      <c r="CA174" s="41"/>
      <c r="CB174" s="41"/>
      <c r="CC174" s="41"/>
      <c r="CD174" s="41"/>
      <c r="CE174" s="41"/>
      <c r="CF174" s="41"/>
      <c r="CG174" s="41"/>
      <c r="CH174" s="41"/>
      <c r="CI174" s="41"/>
      <c r="CJ174" s="41"/>
      <c r="CK174" s="41"/>
      <c r="CL174" s="41"/>
      <c r="CM174" s="41"/>
      <c r="CN174" s="41"/>
      <c r="CO174" s="41"/>
      <c r="CP174" s="41"/>
      <c r="CQ174" s="41"/>
      <c r="CR174" s="41"/>
      <c r="CS174" s="41"/>
      <c r="CT174" s="41"/>
    </row>
    <row r="175" customFormat="false" ht="15" hidden="false" customHeight="true" outlineLevel="1" collapsed="false">
      <c r="A175" s="48" t="s">
        <v>51</v>
      </c>
      <c r="B175" s="65" t="s">
        <v>31</v>
      </c>
      <c r="C175" s="50" t="e">
        <f aca="false">_xlfn.iferror(C172/C164-1,0)</f>
        <v>#NAME?</v>
      </c>
      <c r="D175" s="50" t="e">
        <f aca="false">_xlfn.iferror(D172/D164-1,0)</f>
        <v>#NAME?</v>
      </c>
      <c r="E175" s="50" t="e">
        <f aca="false">_xlfn.iferror(E172/E164-1,0)</f>
        <v>#NAME?</v>
      </c>
      <c r="F175" s="50" t="e">
        <f aca="false">_xlfn.iferror(F172/F164-1,0)</f>
        <v>#NAME?</v>
      </c>
      <c r="G175" s="50" t="e">
        <f aca="false">_xlfn.iferror(G172/G164-1,0)</f>
        <v>#NAME?</v>
      </c>
      <c r="H175" s="50" t="e">
        <f aca="false">_xlfn.iferror(H172/H164-1,0)</f>
        <v>#NAME?</v>
      </c>
      <c r="I175" s="50" t="e">
        <f aca="false">_xlfn.iferror(I172/I164-1,0)</f>
        <v>#NAME?</v>
      </c>
      <c r="J175" s="50" t="e">
        <f aca="false">_xlfn.iferror(J172/J164-1,0)</f>
        <v>#NAME?</v>
      </c>
      <c r="K175" s="50" t="e">
        <f aca="false">_xlfn.iferror(K172/K164-1,0)</f>
        <v>#NAME?</v>
      </c>
      <c r="L175" s="50" t="e">
        <f aca="false">_xlfn.iferror(L172/L164-1,0)</f>
        <v>#NAME?</v>
      </c>
      <c r="M175" s="50" t="e">
        <f aca="false">_xlfn.iferror(M172/M164-1,0)</f>
        <v>#NAME?</v>
      </c>
      <c r="N175" s="50" t="e">
        <f aca="false">_xlfn.iferror(N172/N164-1,0)</f>
        <v>#NAME?</v>
      </c>
      <c r="O175" s="50" t="e">
        <f aca="false">_xlfn.iferror(O172/O164-1,0)</f>
        <v>#NAME?</v>
      </c>
      <c r="P175" s="50" t="e">
        <f aca="false">_xlfn.iferror(P172/P164-1,0)</f>
        <v>#NAME?</v>
      </c>
      <c r="Q175" s="50" t="e">
        <f aca="false">_xlfn.iferror(Q172/Q164-1,0)</f>
        <v>#NAME?</v>
      </c>
      <c r="R175" s="50" t="e">
        <f aca="false">_xlfn.iferror(R172/R164-1,0)</f>
        <v>#NAME?</v>
      </c>
      <c r="S175" s="50" t="e">
        <f aca="false">_xlfn.iferror(S172/S164-1,0)</f>
        <v>#NAME?</v>
      </c>
      <c r="T175" s="50" t="e">
        <f aca="false">_xlfn.iferror(T172/T164-1,0)</f>
        <v>#NAME?</v>
      </c>
      <c r="U175" s="50" t="e">
        <f aca="false">_xlfn.iferror(U172/U164-1,0)</f>
        <v>#NAME?</v>
      </c>
      <c r="V175" s="50" t="e">
        <f aca="false">_xlfn.iferror(V172/V164-1,0)</f>
        <v>#NAME?</v>
      </c>
      <c r="W175" s="50" t="e">
        <f aca="false">_xlfn.iferror(W172/W164-1,0)</f>
        <v>#NAME?</v>
      </c>
      <c r="X175" s="50" t="e">
        <f aca="false">_xlfn.iferror(X172/X164-1,0)</f>
        <v>#NAME?</v>
      </c>
      <c r="Y175" s="50" t="e">
        <f aca="false">_xlfn.iferror(Y172/Y164-1,0)</f>
        <v>#NAME?</v>
      </c>
      <c r="Z175" s="50" t="e">
        <f aca="false">_xlfn.iferror(Z172/Z164-1,0)</f>
        <v>#NAME?</v>
      </c>
      <c r="AA175" s="50" t="e">
        <f aca="false">_xlfn.iferror(AA172/AA164-1,0)</f>
        <v>#NAME?</v>
      </c>
      <c r="AB175" s="50" t="e">
        <f aca="false">_xlfn.iferror(AB172/AB164-1,0)</f>
        <v>#NAME?</v>
      </c>
      <c r="AC175" s="50" t="e">
        <f aca="false">_xlfn.iferror(AC172/AC164-1,0)</f>
        <v>#NAME?</v>
      </c>
      <c r="AD175" s="50" t="e">
        <f aca="false">_xlfn.iferror(AD172/AD164-1,0)</f>
        <v>#NAME?</v>
      </c>
      <c r="AE175" s="50" t="e">
        <f aca="false">_xlfn.iferror(AE172/AE164-1,0)</f>
        <v>#NAME?</v>
      </c>
      <c r="AF175" s="50" t="e">
        <f aca="false">_xlfn.iferror(AF172/AF164-1,0)</f>
        <v>#NAME?</v>
      </c>
      <c r="AG175" s="50" t="e">
        <f aca="false">_xlfn.iferror(AG172/AG164-1,0)</f>
        <v>#NAME?</v>
      </c>
      <c r="AH175" s="50" t="e">
        <f aca="false">_xlfn.iferror(AH172/AH164-1,0)</f>
        <v>#NAME?</v>
      </c>
      <c r="AI175" s="50" t="e">
        <f aca="false">_xlfn.iferror(AI172/AI164-1,0)</f>
        <v>#NAME?</v>
      </c>
      <c r="AJ175" s="50" t="e">
        <f aca="false">_xlfn.iferror(AJ172/AJ164-1,0)</f>
        <v>#NAME?</v>
      </c>
      <c r="AK175" s="50" t="e">
        <f aca="false">_xlfn.iferror(AK172/AK164-1,0)</f>
        <v>#NAME?</v>
      </c>
      <c r="AL175" s="50" t="e">
        <f aca="false">_xlfn.iferror(AL172/AL164-1,0)</f>
        <v>#NAME?</v>
      </c>
      <c r="AM175" s="50" t="e">
        <f aca="false">_xlfn.iferror(AM172/AM164-1,0)</f>
        <v>#NAME?</v>
      </c>
      <c r="AN175" s="50" t="e">
        <f aca="false">_xlfn.iferror(AN172/AN164-1,0)</f>
        <v>#NAME?</v>
      </c>
      <c r="AO175" s="50" t="e">
        <f aca="false">_xlfn.iferror(AO172/AO164-1,0)</f>
        <v>#NAME?</v>
      </c>
      <c r="AP175" s="50" t="e">
        <f aca="false">_xlfn.iferror(AP172/AP164-1,0)</f>
        <v>#NAME?</v>
      </c>
      <c r="AQ175" s="50" t="e">
        <f aca="false">_xlfn.iferror(AQ172/AQ164-1,0)</f>
        <v>#NAME?</v>
      </c>
      <c r="AR175" s="50" t="e">
        <f aca="false">_xlfn.iferror(AR172/AR164-1,0)</f>
        <v>#NAME?</v>
      </c>
      <c r="AS175" s="50" t="e">
        <f aca="false">_xlfn.iferror(AS172/AS164-1,0)</f>
        <v>#NAME?</v>
      </c>
      <c r="AT175" s="50" t="e">
        <f aca="false">_xlfn.iferror(AT172/AT164-1,0)</f>
        <v>#NAME?</v>
      </c>
      <c r="AU175" s="50" t="e">
        <f aca="false">_xlfn.iferror(AU172/AU164-1,0)</f>
        <v>#NAME?</v>
      </c>
      <c r="AV175" s="50" t="e">
        <f aca="false">_xlfn.iferror(AV172/AV164-1,0)</f>
        <v>#NAME?</v>
      </c>
      <c r="AW175" s="50" t="e">
        <f aca="false">_xlfn.iferror(AW172/AW164-1,0)</f>
        <v>#NAME?</v>
      </c>
      <c r="AX175" s="50" t="e">
        <f aca="false">_xlfn.iferror(AX172/AX164-1,0)</f>
        <v>#NAME?</v>
      </c>
      <c r="AY175" s="50" t="e">
        <f aca="false">_xlfn.iferror(AY172/AY164-1,0)</f>
        <v>#NAME?</v>
      </c>
      <c r="AZ175" s="50" t="e">
        <f aca="false">_xlfn.iferror(AZ172/AZ164-1,0)</f>
        <v>#NAME?</v>
      </c>
      <c r="BA175" s="50" t="e">
        <f aca="false">_xlfn.iferror(BA172/AZ172-1,0)</f>
        <v>#NAME?</v>
      </c>
      <c r="BB175" s="50" t="e">
        <f aca="false">_xlfn.iferror(BB172/BA172-1,0)</f>
        <v>#NAME?</v>
      </c>
      <c r="BC175" s="50" t="e">
        <f aca="false">_xlfn.iferror(BC172/BB172-1,0)</f>
        <v>#NAME?</v>
      </c>
      <c r="BD175" s="50" t="e">
        <f aca="false">_xlfn.iferror(BD172/BC172-1,0)</f>
        <v>#NAME?</v>
      </c>
      <c r="BE175" s="50" t="e">
        <f aca="false">_xlfn.iferror(BE172/BD172-1,0)</f>
        <v>#NAME?</v>
      </c>
      <c r="BF175" s="50" t="e">
        <f aca="false">_xlfn.iferror(BF172/BE172-1,0)</f>
        <v>#NAME?</v>
      </c>
      <c r="BG175" s="50" t="e">
        <f aca="false">_xlfn.iferror(BG172/BF172-1,0)</f>
        <v>#NAME?</v>
      </c>
      <c r="BH175" s="50" t="e">
        <f aca="false">_xlfn.iferror(BH172/BG172-1,0)</f>
        <v>#NAME?</v>
      </c>
      <c r="BI175" s="50" t="e">
        <f aca="false">_xlfn.iferror(BI172/BH172-1,0)</f>
        <v>#NAME?</v>
      </c>
      <c r="BJ175" s="50" t="e">
        <f aca="false">_xlfn.iferror(BJ172/BI172-1,0)</f>
        <v>#NAME?</v>
      </c>
      <c r="BK175" s="50" t="e">
        <f aca="false">_xlfn.iferror(BK172/BJ172-1,0)</f>
        <v>#NAME?</v>
      </c>
      <c r="BL175" s="50" t="e">
        <f aca="false">_xlfn.iferror(BL172/BK172-1,0)</f>
        <v>#NAME?</v>
      </c>
      <c r="BM175" s="50" t="e">
        <f aca="false">_xlfn.iferror(BM172/BL172-1,0)</f>
        <v>#NAME?</v>
      </c>
      <c r="BN175" s="50" t="e">
        <f aca="false">_xlfn.iferror(BN172/BM172-1,0)</f>
        <v>#NAME?</v>
      </c>
      <c r="BO175" s="50" t="e">
        <f aca="false">_xlfn.iferror(BO172/BN172-1,0)</f>
        <v>#NAME?</v>
      </c>
      <c r="BP175" s="50" t="e">
        <f aca="false">_xlfn.iferror(BP172/BO172-1,0)</f>
        <v>#NAME?</v>
      </c>
      <c r="BQ175" s="50" t="e">
        <f aca="false">_xlfn.iferror(BQ172/BP172-1,0)</f>
        <v>#NAME?</v>
      </c>
      <c r="BR175" s="50" t="e">
        <f aca="false">_xlfn.iferror(BR172/BQ172-1,0)</f>
        <v>#NAME?</v>
      </c>
      <c r="BS175" s="50" t="e">
        <f aca="false">_xlfn.iferror(BS172/BR172-1,0)</f>
        <v>#NAME?</v>
      </c>
      <c r="BT175" s="50" t="e">
        <f aca="false">_xlfn.iferror(BT172/BS172-1,0)</f>
        <v>#NAME?</v>
      </c>
      <c r="BU175" s="50" t="e">
        <f aca="false">_xlfn.iferror(BU172/BT172-1,0)</f>
        <v>#NAME?</v>
      </c>
      <c r="BV175" s="50" t="e">
        <f aca="false">_xlfn.iferror(BV172/BU172-1,0)</f>
        <v>#NAME?</v>
      </c>
      <c r="BW175" s="50" t="e">
        <f aca="false">_xlfn.iferror(BW172/BV172-1,0)</f>
        <v>#NAME?</v>
      </c>
      <c r="BX175" s="50" t="e">
        <f aca="false">_xlfn.iferror(BX172/BW172-1,0)</f>
        <v>#NAME?</v>
      </c>
      <c r="BY175" s="50" t="e">
        <f aca="false">_xlfn.iferror(BY172/BX172-1,0)</f>
        <v>#NAME?</v>
      </c>
      <c r="BZ175" s="50" t="e">
        <f aca="false">_xlfn.iferror(BZ172/BY172-1,0)</f>
        <v>#NAME?</v>
      </c>
      <c r="CA175" s="50" t="e">
        <f aca="false">_xlfn.iferror(CA172/BZ172-1,0)</f>
        <v>#NAME?</v>
      </c>
      <c r="CB175" s="50" t="e">
        <f aca="false">_xlfn.iferror(CB172/CA172-1,0)</f>
        <v>#NAME?</v>
      </c>
      <c r="CC175" s="50" t="e">
        <f aca="false">_xlfn.iferror(CC172/CB172-1,0)</f>
        <v>#NAME?</v>
      </c>
      <c r="CD175" s="50" t="e">
        <f aca="false">_xlfn.iferror(CD172/CC172-1,0)</f>
        <v>#NAME?</v>
      </c>
      <c r="CE175" s="50" t="e">
        <f aca="false">_xlfn.iferror(CE172/CD172-1,0)</f>
        <v>#NAME?</v>
      </c>
      <c r="CF175" s="50" t="e">
        <f aca="false">_xlfn.iferror(CF172/CE172-1,0)</f>
        <v>#NAME?</v>
      </c>
      <c r="CG175" s="50" t="e">
        <f aca="false">_xlfn.iferror(CG172/CF172-1,0)</f>
        <v>#NAME?</v>
      </c>
      <c r="CH175" s="50" t="e">
        <f aca="false">_xlfn.iferror(CH172/CG172-1,0)</f>
        <v>#NAME?</v>
      </c>
      <c r="CI175" s="50" t="e">
        <f aca="false">_xlfn.iferror(CI172/CH172-1,0)</f>
        <v>#NAME?</v>
      </c>
      <c r="CJ175" s="50" t="e">
        <f aca="false">_xlfn.iferror(CJ172/CI172-1,0)</f>
        <v>#NAME?</v>
      </c>
      <c r="CK175" s="50" t="e">
        <f aca="false">_xlfn.iferror(CK172/CJ172-1,0)</f>
        <v>#NAME?</v>
      </c>
      <c r="CL175" s="50" t="e">
        <f aca="false">_xlfn.iferror(CL172/CK172-1,0)</f>
        <v>#NAME?</v>
      </c>
      <c r="CM175" s="50" t="e">
        <f aca="false">_xlfn.iferror(CM172/CL172-1,0)</f>
        <v>#NAME?</v>
      </c>
      <c r="CN175" s="50" t="e">
        <f aca="false">_xlfn.iferror(CN172/CM172-1,0)</f>
        <v>#NAME?</v>
      </c>
      <c r="CO175" s="50" t="e">
        <f aca="false">_xlfn.iferror(CO172/CN172-1,0)</f>
        <v>#NAME?</v>
      </c>
      <c r="CP175" s="50" t="e">
        <f aca="false">_xlfn.iferror(CP172/CO172-1,0)</f>
        <v>#NAME?</v>
      </c>
      <c r="CQ175" s="50" t="e">
        <f aca="false">_xlfn.iferror(CQ172/CP172-1,0)</f>
        <v>#NAME?</v>
      </c>
      <c r="CR175" s="50" t="e">
        <f aca="false">_xlfn.iferror(CR172/CQ172-1,0)</f>
        <v>#NAME?</v>
      </c>
      <c r="CS175" s="50" t="e">
        <f aca="false">_xlfn.iferror(CS172/CR172-1,0)</f>
        <v>#NAME?</v>
      </c>
      <c r="CT175" s="50" t="e">
        <f aca="false">_xlfn.iferror(CT172/CS172-1,0)</f>
        <v>#NAME?</v>
      </c>
    </row>
    <row r="176" customFormat="false" ht="15" hidden="false" customHeight="true" outlineLevel="1" collapsed="false">
      <c r="A176" s="51" t="s">
        <v>52</v>
      </c>
      <c r="B176" s="66"/>
      <c r="C176" s="53" t="e">
        <f aca="false">_xlfn.iferror(C170/C164,0)</f>
        <v>#NAME?</v>
      </c>
      <c r="D176" s="53" t="e">
        <f aca="false">_xlfn.iferror(D170/D164,0)</f>
        <v>#NAME?</v>
      </c>
      <c r="E176" s="53" t="e">
        <f aca="false">_xlfn.iferror(E170/E164,0)</f>
        <v>#NAME?</v>
      </c>
      <c r="F176" s="53" t="e">
        <f aca="false">_xlfn.iferror(F170/F164,0)</f>
        <v>#NAME?</v>
      </c>
      <c r="G176" s="53" t="e">
        <f aca="false">_xlfn.iferror(G170/G164,0)</f>
        <v>#NAME?</v>
      </c>
      <c r="H176" s="53" t="e">
        <f aca="false">_xlfn.iferror(H170/H164,0)</f>
        <v>#NAME?</v>
      </c>
      <c r="I176" s="53" t="e">
        <f aca="false">_xlfn.iferror(I170/I164,0)</f>
        <v>#NAME?</v>
      </c>
      <c r="J176" s="53" t="e">
        <f aca="false">_xlfn.iferror(J170/J164,0)</f>
        <v>#NAME?</v>
      </c>
      <c r="K176" s="53" t="e">
        <f aca="false">_xlfn.iferror(K170/K164,0)</f>
        <v>#NAME?</v>
      </c>
      <c r="L176" s="53" t="e">
        <f aca="false">_xlfn.iferror(L170/L164,0)</f>
        <v>#NAME?</v>
      </c>
      <c r="M176" s="53" t="e">
        <f aca="false">_xlfn.iferror(M170/M164,0)</f>
        <v>#NAME?</v>
      </c>
      <c r="N176" s="53" t="e">
        <f aca="false">_xlfn.iferror(N170/N164,0)</f>
        <v>#NAME?</v>
      </c>
      <c r="O176" s="53" t="e">
        <f aca="false">_xlfn.iferror(O170/O164,0)</f>
        <v>#NAME?</v>
      </c>
      <c r="P176" s="53" t="e">
        <f aca="false">_xlfn.iferror(P170/P164,0)</f>
        <v>#NAME?</v>
      </c>
      <c r="Q176" s="53" t="e">
        <f aca="false">_xlfn.iferror(Q170/Q164,0)</f>
        <v>#NAME?</v>
      </c>
      <c r="R176" s="53" t="e">
        <f aca="false">_xlfn.iferror(R170/R164,0)</f>
        <v>#NAME?</v>
      </c>
      <c r="S176" s="53" t="e">
        <f aca="false">_xlfn.iferror(S170/S164,0)</f>
        <v>#NAME?</v>
      </c>
      <c r="T176" s="53" t="e">
        <f aca="false">_xlfn.iferror(T170/T164,0)</f>
        <v>#NAME?</v>
      </c>
      <c r="U176" s="53" t="e">
        <f aca="false">_xlfn.iferror(U170/U164,0)</f>
        <v>#NAME?</v>
      </c>
      <c r="V176" s="53" t="e">
        <f aca="false">_xlfn.iferror(V170/V164,0)</f>
        <v>#NAME?</v>
      </c>
      <c r="W176" s="53" t="e">
        <f aca="false">_xlfn.iferror(W170/W164,0)</f>
        <v>#NAME?</v>
      </c>
      <c r="X176" s="53" t="e">
        <f aca="false">_xlfn.iferror(X170/X164,0)</f>
        <v>#NAME?</v>
      </c>
      <c r="Y176" s="53" t="e">
        <f aca="false">_xlfn.iferror(Y170/Y164,0)</f>
        <v>#NAME?</v>
      </c>
      <c r="Z176" s="53" t="e">
        <f aca="false">_xlfn.iferror(Z170/Z164,0)</f>
        <v>#NAME?</v>
      </c>
      <c r="AA176" s="53" t="e">
        <f aca="false">_xlfn.iferror(AA170/AA164,0)</f>
        <v>#NAME?</v>
      </c>
      <c r="AB176" s="53" t="e">
        <f aca="false">_xlfn.iferror(AB170/AB164,0)</f>
        <v>#NAME?</v>
      </c>
      <c r="AC176" s="53" t="e">
        <f aca="false">_xlfn.iferror(AC170/AC164,0)</f>
        <v>#NAME?</v>
      </c>
      <c r="AD176" s="53" t="e">
        <f aca="false">_xlfn.iferror(AD170/AD164,0)</f>
        <v>#NAME?</v>
      </c>
      <c r="AE176" s="53" t="e">
        <f aca="false">_xlfn.iferror(AE170/AE164,0)</f>
        <v>#NAME?</v>
      </c>
      <c r="AF176" s="53" t="e">
        <f aca="false">_xlfn.iferror(AF170/AF164,0)</f>
        <v>#NAME?</v>
      </c>
      <c r="AG176" s="53" t="e">
        <f aca="false">_xlfn.iferror(AG170/AG164,0)</f>
        <v>#NAME?</v>
      </c>
      <c r="AH176" s="53" t="e">
        <f aca="false">_xlfn.iferror(AH170/AH164,0)</f>
        <v>#NAME?</v>
      </c>
      <c r="AI176" s="53" t="e">
        <f aca="false">_xlfn.iferror(AI170/AI164,0)</f>
        <v>#NAME?</v>
      </c>
      <c r="AJ176" s="53" t="e">
        <f aca="false">_xlfn.iferror(AJ170/AJ164,0)</f>
        <v>#NAME?</v>
      </c>
      <c r="AK176" s="53" t="e">
        <f aca="false">_xlfn.iferror(AK170/AK164,0)</f>
        <v>#NAME?</v>
      </c>
      <c r="AL176" s="53" t="e">
        <f aca="false">_xlfn.iferror(AL170/AL164,0)</f>
        <v>#NAME?</v>
      </c>
      <c r="AM176" s="53" t="e">
        <f aca="false">_xlfn.iferror(AM170/AM164,0)</f>
        <v>#NAME?</v>
      </c>
      <c r="AN176" s="53" t="e">
        <f aca="false">_xlfn.iferror(AN170/AN164,0)</f>
        <v>#NAME?</v>
      </c>
      <c r="AO176" s="53" t="e">
        <f aca="false">_xlfn.iferror(AO170/AO164,0)</f>
        <v>#NAME?</v>
      </c>
      <c r="AP176" s="53" t="e">
        <f aca="false">_xlfn.iferror(AP170/AP164,0)</f>
        <v>#NAME?</v>
      </c>
      <c r="AQ176" s="53" t="e">
        <f aca="false">_xlfn.iferror(AQ170/AQ164,0)</f>
        <v>#NAME?</v>
      </c>
      <c r="AR176" s="53" t="e">
        <f aca="false">_xlfn.iferror(AR170/AR164,0)</f>
        <v>#NAME?</v>
      </c>
      <c r="AS176" s="53" t="e">
        <f aca="false">_xlfn.iferror(AS170/AS164,0)</f>
        <v>#NAME?</v>
      </c>
      <c r="AT176" s="53" t="e">
        <f aca="false">_xlfn.iferror(AT170/AT164,0)</f>
        <v>#NAME?</v>
      </c>
      <c r="AU176" s="53" t="e">
        <f aca="false">_xlfn.iferror(AU170/AU164,0)</f>
        <v>#NAME?</v>
      </c>
      <c r="AV176" s="53" t="e">
        <f aca="false">_xlfn.iferror(AV170/AV164,0)</f>
        <v>#NAME?</v>
      </c>
      <c r="AW176" s="53" t="e">
        <f aca="false">_xlfn.iferror(AW170/AW164,0)</f>
        <v>#NAME?</v>
      </c>
      <c r="AX176" s="53" t="e">
        <f aca="false">_xlfn.iferror(AX170/AX164,0)</f>
        <v>#NAME?</v>
      </c>
      <c r="AY176" s="53" t="e">
        <f aca="false">_xlfn.iferror(AY170/AY164,0)</f>
        <v>#NAME?</v>
      </c>
      <c r="AZ176" s="53" t="e">
        <f aca="false">_xlfn.iferror(AZ170/AZ164,0)</f>
        <v>#NAME?</v>
      </c>
      <c r="BA176" s="53" t="e">
        <f aca="false">_xlfn.iferror(BA170/BA164,0)</f>
        <v>#NAME?</v>
      </c>
      <c r="BB176" s="53" t="e">
        <f aca="false">_xlfn.iferror(BB170/BB164,0)</f>
        <v>#NAME?</v>
      </c>
      <c r="BC176" s="53" t="e">
        <f aca="false">_xlfn.iferror(BC170/BC164,0)</f>
        <v>#NAME?</v>
      </c>
      <c r="BD176" s="53" t="e">
        <f aca="false">_xlfn.iferror(BD170/BD164,0)</f>
        <v>#NAME?</v>
      </c>
      <c r="BE176" s="53" t="e">
        <f aca="false">_xlfn.iferror(BE170/BE164,0)</f>
        <v>#NAME?</v>
      </c>
      <c r="BF176" s="53" t="e">
        <f aca="false">_xlfn.iferror(BF170/BF164,0)</f>
        <v>#NAME?</v>
      </c>
      <c r="BG176" s="53" t="e">
        <f aca="false">_xlfn.iferror(BG170/BG164,0)</f>
        <v>#NAME?</v>
      </c>
      <c r="BH176" s="53" t="e">
        <f aca="false">_xlfn.iferror(BH170/BH164,0)</f>
        <v>#NAME?</v>
      </c>
      <c r="BI176" s="53" t="e">
        <f aca="false">_xlfn.iferror(BI170/BI164,0)</f>
        <v>#NAME?</v>
      </c>
      <c r="BJ176" s="53" t="e">
        <f aca="false">_xlfn.iferror(BJ170/BJ164,0)</f>
        <v>#NAME?</v>
      </c>
      <c r="BK176" s="53" t="e">
        <f aca="false">_xlfn.iferror(BK170/BK164,0)</f>
        <v>#NAME?</v>
      </c>
      <c r="BL176" s="53" t="e">
        <f aca="false">_xlfn.iferror(BL170/BL164,0)</f>
        <v>#NAME?</v>
      </c>
      <c r="BM176" s="53" t="e">
        <f aca="false">_xlfn.iferror(BM170/BM164,0)</f>
        <v>#NAME?</v>
      </c>
      <c r="BN176" s="53" t="e">
        <f aca="false">_xlfn.iferror(BN170/BN164,0)</f>
        <v>#NAME?</v>
      </c>
      <c r="BO176" s="53" t="e">
        <f aca="false">_xlfn.iferror(BO170/BO164,0)</f>
        <v>#NAME?</v>
      </c>
      <c r="BP176" s="53" t="e">
        <f aca="false">_xlfn.iferror(BP170/BP164,0)</f>
        <v>#NAME?</v>
      </c>
      <c r="BQ176" s="53" t="e">
        <f aca="false">_xlfn.iferror(BQ170/BQ164,0)</f>
        <v>#NAME?</v>
      </c>
      <c r="BR176" s="53" t="e">
        <f aca="false">_xlfn.iferror(BR170/BR164,0)</f>
        <v>#NAME?</v>
      </c>
      <c r="BS176" s="53" t="e">
        <f aca="false">_xlfn.iferror(BS170/BS164,0)</f>
        <v>#NAME?</v>
      </c>
      <c r="BT176" s="53" t="e">
        <f aca="false">_xlfn.iferror(BT170/BT164,0)</f>
        <v>#NAME?</v>
      </c>
      <c r="BU176" s="53" t="e">
        <f aca="false">_xlfn.iferror(BU170/BU164,0)</f>
        <v>#NAME?</v>
      </c>
      <c r="BV176" s="53" t="e">
        <f aca="false">_xlfn.iferror(BV170/BV164,0)</f>
        <v>#NAME?</v>
      </c>
      <c r="BW176" s="53" t="e">
        <f aca="false">_xlfn.iferror(BW170/BW164,0)</f>
        <v>#NAME?</v>
      </c>
      <c r="BX176" s="53" t="e">
        <f aca="false">_xlfn.iferror(BX170/BX164,0)</f>
        <v>#NAME?</v>
      </c>
      <c r="BY176" s="53" t="e">
        <f aca="false">_xlfn.iferror(BY170/BY164,0)</f>
        <v>#NAME?</v>
      </c>
      <c r="BZ176" s="53" t="e">
        <f aca="false">_xlfn.iferror(BZ170/BZ164,0)</f>
        <v>#NAME?</v>
      </c>
      <c r="CA176" s="53" t="e">
        <f aca="false">_xlfn.iferror(CA170/CA164,0)</f>
        <v>#NAME?</v>
      </c>
      <c r="CB176" s="53" t="e">
        <f aca="false">_xlfn.iferror(CB170/CB164,0)</f>
        <v>#NAME?</v>
      </c>
      <c r="CC176" s="53" t="e">
        <f aca="false">_xlfn.iferror(CC170/CC164,0)</f>
        <v>#NAME?</v>
      </c>
      <c r="CD176" s="53" t="e">
        <f aca="false">_xlfn.iferror(CD170/CD164,0)</f>
        <v>#NAME?</v>
      </c>
      <c r="CE176" s="53" t="e">
        <f aca="false">_xlfn.iferror(CE170/CE164,0)</f>
        <v>#NAME?</v>
      </c>
      <c r="CF176" s="53" t="e">
        <f aca="false">_xlfn.iferror(CF170/CF164,0)</f>
        <v>#NAME?</v>
      </c>
      <c r="CG176" s="53" t="e">
        <f aca="false">_xlfn.iferror(CG170/CG164,0)</f>
        <v>#NAME?</v>
      </c>
      <c r="CH176" s="53" t="e">
        <f aca="false">_xlfn.iferror(CH170/CH164,0)</f>
        <v>#NAME?</v>
      </c>
      <c r="CI176" s="53" t="e">
        <f aca="false">_xlfn.iferror(CI170/CI164,0)</f>
        <v>#NAME?</v>
      </c>
      <c r="CJ176" s="53" t="e">
        <f aca="false">_xlfn.iferror(CJ170/CJ164,0)</f>
        <v>#NAME?</v>
      </c>
      <c r="CK176" s="53" t="e">
        <f aca="false">_xlfn.iferror(CK170/CK164,0)</f>
        <v>#NAME?</v>
      </c>
      <c r="CL176" s="53" t="e">
        <f aca="false">_xlfn.iferror(CL170/CL164,0)</f>
        <v>#NAME?</v>
      </c>
      <c r="CM176" s="53" t="e">
        <f aca="false">_xlfn.iferror(CM170/CM164,0)</f>
        <v>#NAME?</v>
      </c>
      <c r="CN176" s="53" t="e">
        <f aca="false">_xlfn.iferror(CN170/CN164,0)</f>
        <v>#NAME?</v>
      </c>
      <c r="CO176" s="53" t="e">
        <f aca="false">_xlfn.iferror(CO170/CO164,0)</f>
        <v>#NAME?</v>
      </c>
      <c r="CP176" s="53" t="e">
        <f aca="false">_xlfn.iferror(CP170/CP164,0)</f>
        <v>#NAME?</v>
      </c>
      <c r="CQ176" s="53" t="e">
        <f aca="false">_xlfn.iferror(CQ170/CQ164,0)</f>
        <v>#NAME?</v>
      </c>
      <c r="CR176" s="53" t="e">
        <f aca="false">_xlfn.iferror(CR170/CR164,0)</f>
        <v>#NAME?</v>
      </c>
      <c r="CS176" s="53" t="e">
        <f aca="false">_xlfn.iferror(CS170/CS164,0)</f>
        <v>#NAME?</v>
      </c>
      <c r="CT176" s="53" t="e">
        <f aca="false">_xlfn.iferror(CT170/CT164,0)</f>
        <v>#NAME?</v>
      </c>
    </row>
    <row r="177" customFormat="false" ht="15" hidden="false" customHeight="true" outlineLevel="1" collapsed="false">
      <c r="A177" s="51" t="s">
        <v>62</v>
      </c>
      <c r="B177" s="66"/>
      <c r="C177" s="53" t="e">
        <f aca="false">_xlfn.iferror(C166/C164,0)</f>
        <v>#NAME?</v>
      </c>
      <c r="D177" s="53" t="e">
        <f aca="false">_xlfn.iferror(D166/D164,0)</f>
        <v>#NAME?</v>
      </c>
      <c r="E177" s="53" t="e">
        <f aca="false">_xlfn.iferror(E166/E164,0)</f>
        <v>#NAME?</v>
      </c>
      <c r="F177" s="53" t="e">
        <f aca="false">_xlfn.iferror(F166/F164,0)</f>
        <v>#NAME?</v>
      </c>
      <c r="G177" s="53" t="e">
        <f aca="false">_xlfn.iferror(G166/G164,0)</f>
        <v>#NAME?</v>
      </c>
      <c r="H177" s="53" t="e">
        <f aca="false">_xlfn.iferror(H166/H164,0)</f>
        <v>#NAME?</v>
      </c>
      <c r="I177" s="53" t="e">
        <f aca="false">_xlfn.iferror(I166/I164,0)</f>
        <v>#NAME?</v>
      </c>
      <c r="J177" s="53" t="e">
        <f aca="false">_xlfn.iferror(J166/J164,0)</f>
        <v>#NAME?</v>
      </c>
      <c r="K177" s="53" t="e">
        <f aca="false">_xlfn.iferror(K166/K164,0)</f>
        <v>#NAME?</v>
      </c>
      <c r="L177" s="53" t="e">
        <f aca="false">_xlfn.iferror(L166/L164,0)</f>
        <v>#NAME?</v>
      </c>
      <c r="M177" s="53" t="e">
        <f aca="false">_xlfn.iferror(M166/M164,0)</f>
        <v>#NAME?</v>
      </c>
      <c r="N177" s="53" t="e">
        <f aca="false">_xlfn.iferror(N166/N164,0)</f>
        <v>#NAME?</v>
      </c>
      <c r="O177" s="53" t="e">
        <f aca="false">_xlfn.iferror(O166/O164,0)</f>
        <v>#NAME?</v>
      </c>
      <c r="P177" s="53" t="e">
        <f aca="false">_xlfn.iferror(P166/P164,0)</f>
        <v>#NAME?</v>
      </c>
      <c r="Q177" s="53" t="e">
        <f aca="false">_xlfn.iferror(Q166/Q164,0)</f>
        <v>#NAME?</v>
      </c>
      <c r="R177" s="53" t="e">
        <f aca="false">_xlfn.iferror(R166/R164,0)</f>
        <v>#NAME?</v>
      </c>
      <c r="S177" s="53" t="e">
        <f aca="false">_xlfn.iferror(S166/S164,0)</f>
        <v>#NAME?</v>
      </c>
      <c r="T177" s="53" t="e">
        <f aca="false">_xlfn.iferror(T166/T164,0)</f>
        <v>#NAME?</v>
      </c>
      <c r="U177" s="53" t="e">
        <f aca="false">_xlfn.iferror(U166/U164,0)</f>
        <v>#NAME?</v>
      </c>
      <c r="V177" s="53" t="e">
        <f aca="false">_xlfn.iferror(V166/V164,0)</f>
        <v>#NAME?</v>
      </c>
      <c r="W177" s="53" t="e">
        <f aca="false">_xlfn.iferror(W166/W164,0)</f>
        <v>#NAME?</v>
      </c>
      <c r="X177" s="53" t="e">
        <f aca="false">_xlfn.iferror(X166/X164,0)</f>
        <v>#NAME?</v>
      </c>
      <c r="Y177" s="53" t="e">
        <f aca="false">_xlfn.iferror(Y166/Y164,0)</f>
        <v>#NAME?</v>
      </c>
      <c r="Z177" s="53" t="e">
        <f aca="false">_xlfn.iferror(Z166/Z164,0)</f>
        <v>#NAME?</v>
      </c>
      <c r="AA177" s="53" t="e">
        <f aca="false">_xlfn.iferror(AA166/AA164,0)</f>
        <v>#NAME?</v>
      </c>
      <c r="AB177" s="53" t="e">
        <f aca="false">_xlfn.iferror(AB166/AB164,0)</f>
        <v>#NAME?</v>
      </c>
      <c r="AC177" s="53" t="e">
        <f aca="false">_xlfn.iferror(AC166/AC164,0)</f>
        <v>#NAME?</v>
      </c>
      <c r="AD177" s="53" t="e">
        <f aca="false">_xlfn.iferror(AD166/AD164,0)</f>
        <v>#NAME?</v>
      </c>
      <c r="AE177" s="53" t="e">
        <f aca="false">_xlfn.iferror(AE166/AE164,0)</f>
        <v>#NAME?</v>
      </c>
      <c r="AF177" s="53" t="e">
        <f aca="false">_xlfn.iferror(AF166/AF164,0)</f>
        <v>#NAME?</v>
      </c>
      <c r="AG177" s="53" t="e">
        <f aca="false">_xlfn.iferror(AG166/AG164,0)</f>
        <v>#NAME?</v>
      </c>
      <c r="AH177" s="53" t="e">
        <f aca="false">_xlfn.iferror(AH166/AH164,0)</f>
        <v>#NAME?</v>
      </c>
      <c r="AI177" s="53" t="e">
        <f aca="false">_xlfn.iferror(AI166/AI164,0)</f>
        <v>#NAME?</v>
      </c>
      <c r="AJ177" s="53" t="e">
        <f aca="false">_xlfn.iferror(AJ166/AJ164,0)</f>
        <v>#NAME?</v>
      </c>
      <c r="AK177" s="53" t="e">
        <f aca="false">_xlfn.iferror(AK166/AK164,0)</f>
        <v>#NAME?</v>
      </c>
      <c r="AL177" s="53" t="e">
        <f aca="false">_xlfn.iferror(AL166/AL164,0)</f>
        <v>#NAME?</v>
      </c>
      <c r="AM177" s="53" t="e">
        <f aca="false">_xlfn.iferror(AM166/AM164,0)</f>
        <v>#NAME?</v>
      </c>
      <c r="AN177" s="53" t="e">
        <f aca="false">_xlfn.iferror(AN166/AN164,0)</f>
        <v>#NAME?</v>
      </c>
      <c r="AO177" s="53" t="e">
        <f aca="false">_xlfn.iferror(AO166/AO164,0)</f>
        <v>#NAME?</v>
      </c>
      <c r="AP177" s="53" t="e">
        <f aca="false">_xlfn.iferror(AP166/AP164,0)</f>
        <v>#NAME?</v>
      </c>
      <c r="AQ177" s="53" t="e">
        <f aca="false">_xlfn.iferror(AQ166/AQ164,0)</f>
        <v>#NAME?</v>
      </c>
      <c r="AR177" s="53" t="e">
        <f aca="false">_xlfn.iferror(AR166/AR164,0)</f>
        <v>#NAME?</v>
      </c>
      <c r="AS177" s="53" t="e">
        <f aca="false">_xlfn.iferror(AS166/AS164,0)</f>
        <v>#NAME?</v>
      </c>
      <c r="AT177" s="53" t="e">
        <f aca="false">_xlfn.iferror(AT166/AT164,0)</f>
        <v>#NAME?</v>
      </c>
      <c r="AU177" s="53" t="e">
        <f aca="false">_xlfn.iferror(AU166/AU164,0)</f>
        <v>#NAME?</v>
      </c>
      <c r="AV177" s="53" t="e">
        <f aca="false">_xlfn.iferror(AV166/AV164,0)</f>
        <v>#NAME?</v>
      </c>
      <c r="AW177" s="53" t="e">
        <f aca="false">_xlfn.iferror(AW166/AW164,0)</f>
        <v>#NAME?</v>
      </c>
      <c r="AX177" s="53" t="e">
        <f aca="false">_xlfn.iferror(AX166/AX164,0)</f>
        <v>#NAME?</v>
      </c>
      <c r="AY177" s="53" t="e">
        <f aca="false">_xlfn.iferror(AY166/AY164,0)</f>
        <v>#NAME?</v>
      </c>
      <c r="AZ177" s="53" t="e">
        <f aca="false">_xlfn.iferror(AZ166/AZ164,0)</f>
        <v>#NAME?</v>
      </c>
      <c r="BA177" s="53" t="e">
        <f aca="false">_xlfn.iferror(BA166/BA164,0)</f>
        <v>#NAME?</v>
      </c>
      <c r="BB177" s="53" t="e">
        <f aca="false">_xlfn.iferror(BB166/BB164,0)</f>
        <v>#NAME?</v>
      </c>
      <c r="BC177" s="53" t="e">
        <f aca="false">_xlfn.iferror(BC166/BC164,0)</f>
        <v>#NAME?</v>
      </c>
      <c r="BD177" s="53" t="e">
        <f aca="false">_xlfn.iferror(BD166/BD164,0)</f>
        <v>#NAME?</v>
      </c>
      <c r="BE177" s="53" t="e">
        <f aca="false">_xlfn.iferror(BE166/BE164,0)</f>
        <v>#NAME?</v>
      </c>
      <c r="BF177" s="53" t="e">
        <f aca="false">_xlfn.iferror(BF166/BF164,0)</f>
        <v>#NAME?</v>
      </c>
      <c r="BG177" s="53" t="e">
        <f aca="false">_xlfn.iferror(BG166/BG164,0)</f>
        <v>#NAME?</v>
      </c>
      <c r="BH177" s="53" t="e">
        <f aca="false">_xlfn.iferror(BH166/BH164,0)</f>
        <v>#NAME?</v>
      </c>
      <c r="BI177" s="53" t="e">
        <f aca="false">_xlfn.iferror(BI166/BI164,0)</f>
        <v>#NAME?</v>
      </c>
      <c r="BJ177" s="53" t="e">
        <f aca="false">_xlfn.iferror(BJ166/BJ164,0)</f>
        <v>#NAME?</v>
      </c>
      <c r="BK177" s="53" t="e">
        <f aca="false">_xlfn.iferror(BK166/BK164,0)</f>
        <v>#NAME?</v>
      </c>
      <c r="BL177" s="53" t="e">
        <f aca="false">_xlfn.iferror(BL166/BL164,0)</f>
        <v>#NAME?</v>
      </c>
      <c r="BM177" s="53" t="e">
        <f aca="false">_xlfn.iferror(BM166/BM164,0)</f>
        <v>#NAME?</v>
      </c>
      <c r="BN177" s="53" t="e">
        <f aca="false">_xlfn.iferror(BN166/BN164,0)</f>
        <v>#NAME?</v>
      </c>
      <c r="BO177" s="53" t="e">
        <f aca="false">_xlfn.iferror(BO166/BO164,0)</f>
        <v>#NAME?</v>
      </c>
      <c r="BP177" s="53" t="e">
        <f aca="false">_xlfn.iferror(BP166/BP164,0)</f>
        <v>#NAME?</v>
      </c>
      <c r="BQ177" s="53" t="e">
        <f aca="false">_xlfn.iferror(BQ166/BQ164,0)</f>
        <v>#NAME?</v>
      </c>
      <c r="BR177" s="53" t="e">
        <f aca="false">_xlfn.iferror(BR166/BR164,0)</f>
        <v>#NAME?</v>
      </c>
      <c r="BS177" s="53" t="e">
        <f aca="false">_xlfn.iferror(BS166/BS164,0)</f>
        <v>#NAME?</v>
      </c>
      <c r="BT177" s="53" t="e">
        <f aca="false">_xlfn.iferror(BT166/BT164,0)</f>
        <v>#NAME?</v>
      </c>
      <c r="BU177" s="53" t="e">
        <f aca="false">_xlfn.iferror(BU166/BU164,0)</f>
        <v>#NAME?</v>
      </c>
      <c r="BV177" s="53" t="e">
        <f aca="false">_xlfn.iferror(BV166/BV164,0)</f>
        <v>#NAME?</v>
      </c>
      <c r="BW177" s="53" t="e">
        <f aca="false">_xlfn.iferror(BW166/BW164,0)</f>
        <v>#NAME?</v>
      </c>
      <c r="BX177" s="53" t="e">
        <f aca="false">_xlfn.iferror(BX166/BX164,0)</f>
        <v>#NAME?</v>
      </c>
      <c r="BY177" s="53" t="e">
        <f aca="false">_xlfn.iferror(BY166/BY164,0)</f>
        <v>#NAME?</v>
      </c>
      <c r="BZ177" s="53" t="e">
        <f aca="false">_xlfn.iferror(BZ166/BZ164,0)</f>
        <v>#NAME?</v>
      </c>
      <c r="CA177" s="53" t="e">
        <f aca="false">_xlfn.iferror(CA166/CA164,0)</f>
        <v>#NAME?</v>
      </c>
      <c r="CB177" s="53" t="e">
        <f aca="false">_xlfn.iferror(CB166/CB164,0)</f>
        <v>#NAME?</v>
      </c>
      <c r="CC177" s="53" t="e">
        <f aca="false">_xlfn.iferror(CC166/CC164,0)</f>
        <v>#NAME?</v>
      </c>
      <c r="CD177" s="53" t="e">
        <f aca="false">_xlfn.iferror(CD166/CD164,0)</f>
        <v>#NAME?</v>
      </c>
      <c r="CE177" s="53" t="e">
        <f aca="false">_xlfn.iferror(CE166/CE164,0)</f>
        <v>#NAME?</v>
      </c>
      <c r="CF177" s="53" t="e">
        <f aca="false">_xlfn.iferror(CF166/CF164,0)</f>
        <v>#NAME?</v>
      </c>
      <c r="CG177" s="53" t="e">
        <f aca="false">_xlfn.iferror(CG166/CG164,0)</f>
        <v>#NAME?</v>
      </c>
      <c r="CH177" s="53" t="e">
        <f aca="false">_xlfn.iferror(CH166/CH164,0)</f>
        <v>#NAME?</v>
      </c>
      <c r="CI177" s="53" t="e">
        <f aca="false">_xlfn.iferror(CI166/CI164,0)</f>
        <v>#NAME?</v>
      </c>
      <c r="CJ177" s="53" t="e">
        <f aca="false">_xlfn.iferror(CJ166/CJ164,0)</f>
        <v>#NAME?</v>
      </c>
      <c r="CK177" s="53" t="e">
        <f aca="false">_xlfn.iferror(CK166/CK164,0)</f>
        <v>#NAME?</v>
      </c>
      <c r="CL177" s="53" t="e">
        <f aca="false">_xlfn.iferror(CL166/CL164,0)</f>
        <v>#NAME?</v>
      </c>
      <c r="CM177" s="53" t="e">
        <f aca="false">_xlfn.iferror(CM166/CM164,0)</f>
        <v>#NAME?</v>
      </c>
      <c r="CN177" s="53" t="e">
        <f aca="false">_xlfn.iferror(CN166/CN164,0)</f>
        <v>#NAME?</v>
      </c>
      <c r="CO177" s="53" t="e">
        <f aca="false">_xlfn.iferror(CO166/CO164,0)</f>
        <v>#NAME?</v>
      </c>
      <c r="CP177" s="53" t="e">
        <f aca="false">_xlfn.iferror(CP166/CP164,0)</f>
        <v>#NAME?</v>
      </c>
      <c r="CQ177" s="53" t="e">
        <f aca="false">_xlfn.iferror(CQ166/CQ164,0)</f>
        <v>#NAME?</v>
      </c>
      <c r="CR177" s="53" t="e">
        <f aca="false">_xlfn.iferror(CR166/CR164,0)</f>
        <v>#NAME?</v>
      </c>
      <c r="CS177" s="53" t="e">
        <f aca="false">_xlfn.iferror(CS166/CS164,0)</f>
        <v>#NAME?</v>
      </c>
      <c r="CT177" s="53" t="e">
        <f aca="false">_xlfn.iferror(CT166/CT164,0)</f>
        <v>#NAME?</v>
      </c>
    </row>
    <row r="178" customFormat="false" ht="15" hidden="false" customHeight="true" outlineLevel="1" collapsed="false">
      <c r="A178" s="51" t="s">
        <v>63</v>
      </c>
      <c r="B178" s="52"/>
      <c r="C178" s="53" t="e">
        <f aca="false">_xlfn.iferror(C171/C164,0)</f>
        <v>#NAME?</v>
      </c>
      <c r="D178" s="53" t="e">
        <f aca="false">_xlfn.iferror(D171/D164,0)</f>
        <v>#NAME?</v>
      </c>
      <c r="E178" s="53" t="e">
        <f aca="false">_xlfn.iferror(E171/E164,0)</f>
        <v>#NAME?</v>
      </c>
      <c r="F178" s="53" t="e">
        <f aca="false">_xlfn.iferror(F171/F164,0)</f>
        <v>#NAME?</v>
      </c>
      <c r="G178" s="53" t="e">
        <f aca="false">_xlfn.iferror(G171/G164,0)</f>
        <v>#NAME?</v>
      </c>
      <c r="H178" s="53" t="e">
        <f aca="false">_xlfn.iferror(H171/H164,0)</f>
        <v>#NAME?</v>
      </c>
      <c r="I178" s="53" t="e">
        <f aca="false">_xlfn.iferror(I171/I164,0)</f>
        <v>#NAME?</v>
      </c>
      <c r="J178" s="53" t="e">
        <f aca="false">_xlfn.iferror(J171/J164,0)</f>
        <v>#NAME?</v>
      </c>
      <c r="K178" s="53" t="e">
        <f aca="false">_xlfn.iferror(K171/K164,0)</f>
        <v>#NAME?</v>
      </c>
      <c r="L178" s="53" t="e">
        <f aca="false">_xlfn.iferror(L171/L164,0)</f>
        <v>#NAME?</v>
      </c>
      <c r="M178" s="53" t="e">
        <f aca="false">_xlfn.iferror(M171/M164,0)</f>
        <v>#NAME?</v>
      </c>
      <c r="N178" s="53" t="e">
        <f aca="false">_xlfn.iferror(N171/N164,0)</f>
        <v>#NAME?</v>
      </c>
      <c r="O178" s="53" t="e">
        <f aca="false">_xlfn.iferror(O171/O164,0)</f>
        <v>#NAME?</v>
      </c>
      <c r="P178" s="53" t="e">
        <f aca="false">_xlfn.iferror(P171/P164,0)</f>
        <v>#NAME?</v>
      </c>
      <c r="Q178" s="53" t="e">
        <f aca="false">_xlfn.iferror(Q171/Q164,0)</f>
        <v>#NAME?</v>
      </c>
      <c r="R178" s="53" t="e">
        <f aca="false">_xlfn.iferror(R171/R164,0)</f>
        <v>#NAME?</v>
      </c>
      <c r="S178" s="53" t="e">
        <f aca="false">_xlfn.iferror(S171/S164,0)</f>
        <v>#NAME?</v>
      </c>
      <c r="T178" s="53" t="e">
        <f aca="false">_xlfn.iferror(T171/T164,0)</f>
        <v>#NAME?</v>
      </c>
      <c r="U178" s="53" t="e">
        <f aca="false">_xlfn.iferror(U171/U164,0)</f>
        <v>#NAME?</v>
      </c>
      <c r="V178" s="53" t="e">
        <f aca="false">_xlfn.iferror(V171/V164,0)</f>
        <v>#NAME?</v>
      </c>
      <c r="W178" s="53" t="e">
        <f aca="false">_xlfn.iferror(W171/W164,0)</f>
        <v>#NAME?</v>
      </c>
      <c r="X178" s="53" t="e">
        <f aca="false">_xlfn.iferror(X171/X164,0)</f>
        <v>#NAME?</v>
      </c>
      <c r="Y178" s="53" t="e">
        <f aca="false">_xlfn.iferror(Y171/Y164,0)</f>
        <v>#NAME?</v>
      </c>
      <c r="Z178" s="53" t="e">
        <f aca="false">_xlfn.iferror(Z171/Z164,0)</f>
        <v>#NAME?</v>
      </c>
      <c r="AA178" s="53" t="e">
        <f aca="false">_xlfn.iferror(AA171/AA164,0)</f>
        <v>#NAME?</v>
      </c>
      <c r="AB178" s="53" t="e">
        <f aca="false">_xlfn.iferror(AB171/AB164,0)</f>
        <v>#NAME?</v>
      </c>
      <c r="AC178" s="53" t="e">
        <f aca="false">_xlfn.iferror(AC171/AC164,0)</f>
        <v>#NAME?</v>
      </c>
      <c r="AD178" s="53" t="e">
        <f aca="false">_xlfn.iferror(AD171/AD164,0)</f>
        <v>#NAME?</v>
      </c>
      <c r="AE178" s="53" t="e">
        <f aca="false">_xlfn.iferror(AE171/AE164,0)</f>
        <v>#NAME?</v>
      </c>
      <c r="AF178" s="53" t="e">
        <f aca="false">_xlfn.iferror(AF171/AF164,0)</f>
        <v>#NAME?</v>
      </c>
      <c r="AG178" s="53" t="e">
        <f aca="false">_xlfn.iferror(AG171/AG164,0)</f>
        <v>#NAME?</v>
      </c>
      <c r="AH178" s="53" t="e">
        <f aca="false">_xlfn.iferror(AH171/AH164,0)</f>
        <v>#NAME?</v>
      </c>
      <c r="AI178" s="53" t="e">
        <f aca="false">_xlfn.iferror(AI171/AI164,0)</f>
        <v>#NAME?</v>
      </c>
      <c r="AJ178" s="53" t="e">
        <f aca="false">_xlfn.iferror(AJ171/AJ164,0)</f>
        <v>#NAME?</v>
      </c>
      <c r="AK178" s="53" t="e">
        <f aca="false">_xlfn.iferror(AK171/AK164,0)</f>
        <v>#NAME?</v>
      </c>
      <c r="AL178" s="53" t="e">
        <f aca="false">_xlfn.iferror(AL171/AL164,0)</f>
        <v>#NAME?</v>
      </c>
      <c r="AM178" s="53" t="e">
        <f aca="false">_xlfn.iferror(AM171/AM164,0)</f>
        <v>#NAME?</v>
      </c>
      <c r="AN178" s="53" t="e">
        <f aca="false">_xlfn.iferror(AN171/AN164,0)</f>
        <v>#NAME?</v>
      </c>
      <c r="AO178" s="53" t="e">
        <f aca="false">_xlfn.iferror(AO171/AO164,0)</f>
        <v>#NAME?</v>
      </c>
      <c r="AP178" s="53" t="e">
        <f aca="false">_xlfn.iferror(AP171/AP164,0)</f>
        <v>#NAME?</v>
      </c>
      <c r="AQ178" s="53" t="e">
        <f aca="false">_xlfn.iferror(AQ171/AQ164,0)</f>
        <v>#NAME?</v>
      </c>
      <c r="AR178" s="53" t="e">
        <f aca="false">_xlfn.iferror(AR171/AR164,0)</f>
        <v>#NAME?</v>
      </c>
      <c r="AS178" s="53" t="e">
        <f aca="false">_xlfn.iferror(AS171/AS164,0)</f>
        <v>#NAME?</v>
      </c>
      <c r="AT178" s="53" t="e">
        <f aca="false">_xlfn.iferror(AT171/AT164,0)</f>
        <v>#NAME?</v>
      </c>
      <c r="AU178" s="53" t="e">
        <f aca="false">_xlfn.iferror(AU171/AU164,0)</f>
        <v>#NAME?</v>
      </c>
      <c r="AV178" s="53" t="e">
        <f aca="false">_xlfn.iferror(AV171/AV164,0)</f>
        <v>#NAME?</v>
      </c>
      <c r="AW178" s="53" t="e">
        <f aca="false">_xlfn.iferror(AW171/AW164,0)</f>
        <v>#NAME?</v>
      </c>
      <c r="AX178" s="53" t="e">
        <f aca="false">_xlfn.iferror(AX171/AX164,0)</f>
        <v>#NAME?</v>
      </c>
      <c r="AY178" s="53" t="e">
        <f aca="false">_xlfn.iferror(AY171/AY164,0)</f>
        <v>#NAME?</v>
      </c>
      <c r="AZ178" s="53" t="e">
        <f aca="false">_xlfn.iferror(AZ171/AZ164,0)</f>
        <v>#NAME?</v>
      </c>
      <c r="BA178" s="53" t="e">
        <f aca="false">_xlfn.iferror(BA171/BA164,0)</f>
        <v>#NAME?</v>
      </c>
      <c r="BB178" s="53" t="e">
        <f aca="false">_xlfn.iferror(BB171/BB164,0)</f>
        <v>#NAME?</v>
      </c>
      <c r="BC178" s="53" t="e">
        <f aca="false">_xlfn.iferror(BC171/BC164,0)</f>
        <v>#NAME?</v>
      </c>
      <c r="BD178" s="53" t="e">
        <f aca="false">_xlfn.iferror(BD171/BD164,0)</f>
        <v>#NAME?</v>
      </c>
      <c r="BE178" s="53" t="e">
        <f aca="false">_xlfn.iferror(BE171/BE164,0)</f>
        <v>#NAME?</v>
      </c>
      <c r="BF178" s="53" t="e">
        <f aca="false">_xlfn.iferror(BF171/BF164,0)</f>
        <v>#NAME?</v>
      </c>
      <c r="BG178" s="53" t="e">
        <f aca="false">_xlfn.iferror(BG171/BG164,0)</f>
        <v>#NAME?</v>
      </c>
      <c r="BH178" s="53" t="e">
        <f aca="false">_xlfn.iferror(BH171/BH164,0)</f>
        <v>#NAME?</v>
      </c>
      <c r="BI178" s="53" t="e">
        <f aca="false">_xlfn.iferror(BI171/BI164,0)</f>
        <v>#NAME?</v>
      </c>
      <c r="BJ178" s="53" t="e">
        <f aca="false">_xlfn.iferror(BJ171/BJ164,0)</f>
        <v>#NAME?</v>
      </c>
      <c r="BK178" s="53" t="e">
        <f aca="false">_xlfn.iferror(BK171/BK164,0)</f>
        <v>#NAME?</v>
      </c>
      <c r="BL178" s="53" t="e">
        <f aca="false">_xlfn.iferror(BL171/BL164,0)</f>
        <v>#NAME?</v>
      </c>
      <c r="BM178" s="53" t="e">
        <f aca="false">_xlfn.iferror(BM171/BM164,0)</f>
        <v>#NAME?</v>
      </c>
      <c r="BN178" s="53" t="e">
        <f aca="false">_xlfn.iferror(BN171/BN164,0)</f>
        <v>#NAME?</v>
      </c>
      <c r="BO178" s="53" t="e">
        <f aca="false">_xlfn.iferror(BO171/BO164,0)</f>
        <v>#NAME?</v>
      </c>
      <c r="BP178" s="53" t="e">
        <f aca="false">_xlfn.iferror(BP171/BP164,0)</f>
        <v>#NAME?</v>
      </c>
      <c r="BQ178" s="53" t="e">
        <f aca="false">_xlfn.iferror(BQ171/BQ164,0)</f>
        <v>#NAME?</v>
      </c>
      <c r="BR178" s="53" t="e">
        <f aca="false">_xlfn.iferror(BR171/BR164,0)</f>
        <v>#NAME?</v>
      </c>
      <c r="BS178" s="53" t="e">
        <f aca="false">_xlfn.iferror(BS171/BS164,0)</f>
        <v>#NAME?</v>
      </c>
      <c r="BT178" s="53" t="e">
        <f aca="false">_xlfn.iferror(BT171/BT164,0)</f>
        <v>#NAME?</v>
      </c>
      <c r="BU178" s="53" t="e">
        <f aca="false">_xlfn.iferror(BU171/BU164,0)</f>
        <v>#NAME?</v>
      </c>
      <c r="BV178" s="53" t="e">
        <f aca="false">_xlfn.iferror(BV171/BV164,0)</f>
        <v>#NAME?</v>
      </c>
      <c r="BW178" s="53" t="e">
        <f aca="false">_xlfn.iferror(BW171/BW164,0)</f>
        <v>#NAME?</v>
      </c>
      <c r="BX178" s="53" t="e">
        <f aca="false">_xlfn.iferror(BX171/BX164,0)</f>
        <v>#NAME?</v>
      </c>
      <c r="BY178" s="53" t="e">
        <f aca="false">_xlfn.iferror(BY171/BY164,0)</f>
        <v>#NAME?</v>
      </c>
      <c r="BZ178" s="53" t="e">
        <f aca="false">_xlfn.iferror(BZ171/BZ164,0)</f>
        <v>#NAME?</v>
      </c>
      <c r="CA178" s="53" t="e">
        <f aca="false">_xlfn.iferror(CA171/CA164,0)</f>
        <v>#NAME?</v>
      </c>
      <c r="CB178" s="53" t="e">
        <f aca="false">_xlfn.iferror(CB171/CB164,0)</f>
        <v>#NAME?</v>
      </c>
      <c r="CC178" s="53" t="e">
        <f aca="false">_xlfn.iferror(CC171/CC164,0)</f>
        <v>#NAME?</v>
      </c>
      <c r="CD178" s="53" t="e">
        <f aca="false">_xlfn.iferror(CD171/CD164,0)</f>
        <v>#NAME?</v>
      </c>
      <c r="CE178" s="53" t="e">
        <f aca="false">_xlfn.iferror(CE171/CE164,0)</f>
        <v>#NAME?</v>
      </c>
      <c r="CF178" s="53" t="e">
        <f aca="false">_xlfn.iferror(CF171/CF164,0)</f>
        <v>#NAME?</v>
      </c>
      <c r="CG178" s="53" t="e">
        <f aca="false">_xlfn.iferror(CG171/CG164,0)</f>
        <v>#NAME?</v>
      </c>
      <c r="CH178" s="53" t="e">
        <f aca="false">_xlfn.iferror(CH171/CH164,0)</f>
        <v>#NAME?</v>
      </c>
      <c r="CI178" s="53" t="e">
        <f aca="false">_xlfn.iferror(CI171/CI164,0)</f>
        <v>#NAME?</v>
      </c>
      <c r="CJ178" s="53" t="e">
        <f aca="false">_xlfn.iferror(CJ171/CJ164,0)</f>
        <v>#NAME?</v>
      </c>
      <c r="CK178" s="53" t="e">
        <f aca="false">_xlfn.iferror(CK171/CK164,0)</f>
        <v>#NAME?</v>
      </c>
      <c r="CL178" s="53" t="e">
        <f aca="false">_xlfn.iferror(CL171/CL164,0)</f>
        <v>#NAME?</v>
      </c>
      <c r="CM178" s="53" t="e">
        <f aca="false">_xlfn.iferror(CM171/CM164,0)</f>
        <v>#NAME?</v>
      </c>
      <c r="CN178" s="53" t="e">
        <f aca="false">_xlfn.iferror(CN171/CN164,0)</f>
        <v>#NAME?</v>
      </c>
      <c r="CO178" s="53" t="e">
        <f aca="false">_xlfn.iferror(CO171/CO164,0)</f>
        <v>#NAME?</v>
      </c>
      <c r="CP178" s="53" t="e">
        <f aca="false">_xlfn.iferror(CP171/CP164,0)</f>
        <v>#NAME?</v>
      </c>
      <c r="CQ178" s="53" t="e">
        <f aca="false">_xlfn.iferror(CQ171/CQ164,0)</f>
        <v>#NAME?</v>
      </c>
      <c r="CR178" s="53" t="e">
        <f aca="false">_xlfn.iferror(CR171/CR164,0)</f>
        <v>#NAME?</v>
      </c>
      <c r="CS178" s="53" t="e">
        <f aca="false">_xlfn.iferror(CS171/CS164,0)</f>
        <v>#NAME?</v>
      </c>
      <c r="CT178" s="53" t="e">
        <f aca="false">_xlfn.iferror(CT171/CT164,0)</f>
        <v>#NAME?</v>
      </c>
    </row>
    <row r="179" customFormat="false" ht="15" hidden="false" customHeight="true" outlineLevel="1" collapsed="false">
      <c r="A179" s="51"/>
      <c r="B179" s="52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  <c r="BA179" s="54"/>
      <c r="BB179" s="54"/>
      <c r="BC179" s="54"/>
      <c r="BD179" s="54"/>
      <c r="BE179" s="54"/>
      <c r="BF179" s="54"/>
      <c r="BG179" s="54"/>
      <c r="BH179" s="54"/>
      <c r="BI179" s="54"/>
      <c r="BJ179" s="54"/>
      <c r="BK179" s="54"/>
      <c r="BL179" s="54"/>
      <c r="BM179" s="54"/>
      <c r="BN179" s="54"/>
      <c r="BO179" s="54"/>
      <c r="BP179" s="54"/>
      <c r="BQ179" s="54"/>
      <c r="BR179" s="54"/>
      <c r="BS179" s="54"/>
      <c r="BT179" s="54"/>
      <c r="BU179" s="54"/>
      <c r="BV179" s="54"/>
      <c r="BW179" s="54"/>
      <c r="BX179" s="54"/>
      <c r="BY179" s="54"/>
      <c r="BZ179" s="54"/>
      <c r="CA179" s="54"/>
      <c r="CB179" s="54"/>
      <c r="CC179" s="54"/>
      <c r="CD179" s="54"/>
      <c r="CE179" s="54"/>
      <c r="CF179" s="54"/>
      <c r="CG179" s="54"/>
      <c r="CH179" s="54"/>
      <c r="CI179" s="54"/>
      <c r="CJ179" s="54"/>
      <c r="CK179" s="54"/>
      <c r="CL179" s="54"/>
      <c r="CM179" s="54"/>
      <c r="CN179" s="54"/>
      <c r="CO179" s="54"/>
      <c r="CP179" s="54"/>
      <c r="CQ179" s="54"/>
      <c r="CR179" s="54"/>
      <c r="CS179" s="54"/>
      <c r="CT179" s="54"/>
    </row>
    <row r="180" customFormat="false" ht="15" hidden="false" customHeight="true" outlineLevel="1" collapsed="false">
      <c r="A180" s="55" t="s">
        <v>70</v>
      </c>
      <c r="B180" s="56" t="s">
        <v>31</v>
      </c>
      <c r="C180" s="67"/>
      <c r="D180" s="67"/>
      <c r="E180" s="67"/>
      <c r="F180" s="67"/>
      <c r="G180" s="67"/>
      <c r="H180" s="67"/>
      <c r="I180" s="67"/>
      <c r="J180" s="67"/>
      <c r="K180" s="67"/>
      <c r="L180" s="67"/>
      <c r="M180" s="67"/>
      <c r="N180" s="67"/>
      <c r="O180" s="68" t="e">
        <f aca="false">_xlfn.iferror(O172/D172,0)</f>
        <v>#NAME?</v>
      </c>
      <c r="P180" s="68" t="e">
        <f aca="false">_xlfn.iferror(P172/E172,0)</f>
        <v>#NAME?</v>
      </c>
      <c r="Q180" s="68" t="e">
        <f aca="false">_xlfn.iferror(Q172/F172,0)</f>
        <v>#NAME?</v>
      </c>
      <c r="R180" s="68" t="e">
        <f aca="false">_xlfn.iferror(R172/G172,0)</f>
        <v>#NAME?</v>
      </c>
      <c r="S180" s="68" t="e">
        <f aca="false">_xlfn.iferror(S172/H172,0)</f>
        <v>#NAME?</v>
      </c>
      <c r="T180" s="68" t="e">
        <f aca="false">_xlfn.iferror(T172/I172,0)</f>
        <v>#NAME?</v>
      </c>
      <c r="U180" s="68" t="e">
        <f aca="false">_xlfn.iferror(U172/J172,0)</f>
        <v>#NAME?</v>
      </c>
      <c r="V180" s="68" t="e">
        <f aca="false">_xlfn.iferror(V172/K172,0)</f>
        <v>#NAME?</v>
      </c>
      <c r="W180" s="68" t="e">
        <f aca="false">_xlfn.iferror(W172/L172,0)</f>
        <v>#NAME?</v>
      </c>
      <c r="X180" s="68" t="e">
        <f aca="false">_xlfn.iferror(X172/M172,0)</f>
        <v>#NAME?</v>
      </c>
      <c r="Y180" s="68" t="e">
        <f aca="false">_xlfn.iferror(Y172/N172,0)</f>
        <v>#NAME?</v>
      </c>
      <c r="Z180" s="68" t="e">
        <f aca="false">_xlfn.iferror(Z172/O172,0)</f>
        <v>#NAME?</v>
      </c>
      <c r="AA180" s="68" t="e">
        <f aca="false">_xlfn.iferror(AA172/P172,0)</f>
        <v>#NAME?</v>
      </c>
      <c r="AB180" s="68" t="e">
        <f aca="false">_xlfn.iferror(AB172/Q172,0)</f>
        <v>#NAME?</v>
      </c>
      <c r="AC180" s="68" t="e">
        <f aca="false">_xlfn.iferror(AC172/R172,0)</f>
        <v>#NAME?</v>
      </c>
      <c r="AD180" s="68" t="e">
        <f aca="false">_xlfn.iferror(AD172/S172,0)</f>
        <v>#NAME?</v>
      </c>
      <c r="AE180" s="68" t="e">
        <f aca="false">_xlfn.iferror(AE172/T172,0)</f>
        <v>#NAME?</v>
      </c>
      <c r="AF180" s="68" t="e">
        <f aca="false">_xlfn.iferror(AF172/U172,0)</f>
        <v>#NAME?</v>
      </c>
      <c r="AG180" s="68" t="e">
        <f aca="false">_xlfn.iferror(AG172/V172,0)</f>
        <v>#NAME?</v>
      </c>
      <c r="AH180" s="68" t="e">
        <f aca="false">_xlfn.iferror(AH172/W172,0)</f>
        <v>#NAME?</v>
      </c>
      <c r="AI180" s="68" t="e">
        <f aca="false">_xlfn.iferror(AI172/X172,0)</f>
        <v>#NAME?</v>
      </c>
      <c r="AJ180" s="68" t="e">
        <f aca="false">_xlfn.iferror(AJ172/Y172,0)</f>
        <v>#NAME?</v>
      </c>
      <c r="AK180" s="68" t="e">
        <f aca="false">_xlfn.iferror(AK172/Z172,0)</f>
        <v>#NAME?</v>
      </c>
      <c r="AL180" s="68" t="e">
        <f aca="false">_xlfn.iferror(AL172/AA172,0)</f>
        <v>#NAME?</v>
      </c>
      <c r="AM180" s="68" t="e">
        <f aca="false">_xlfn.iferror(AM172/AB172,0)</f>
        <v>#NAME?</v>
      </c>
      <c r="AN180" s="68" t="e">
        <f aca="false">_xlfn.iferror(AN172/AC172,0)</f>
        <v>#NAME?</v>
      </c>
      <c r="AO180" s="68" t="e">
        <f aca="false">_xlfn.iferror(AO172/AD172,0)</f>
        <v>#NAME?</v>
      </c>
      <c r="AP180" s="68" t="e">
        <f aca="false">_xlfn.iferror(AP172/AE172,0)</f>
        <v>#NAME?</v>
      </c>
      <c r="AQ180" s="68" t="e">
        <f aca="false">_xlfn.iferror(AQ172/AF172,0)</f>
        <v>#NAME?</v>
      </c>
      <c r="AR180" s="68" t="e">
        <f aca="false">_xlfn.iferror(AR172/AG172,0)</f>
        <v>#NAME?</v>
      </c>
      <c r="AS180" s="68" t="e">
        <f aca="false">_xlfn.iferror(AS172/AH172,0)</f>
        <v>#NAME?</v>
      </c>
      <c r="AT180" s="68" t="e">
        <f aca="false">_xlfn.iferror(AT172/AI172,0)</f>
        <v>#NAME?</v>
      </c>
      <c r="AU180" s="68" t="e">
        <f aca="false">_xlfn.iferror(AU172/AJ172,0)</f>
        <v>#NAME?</v>
      </c>
      <c r="AV180" s="68" t="e">
        <f aca="false">_xlfn.iferror(AV172/AK172,0)</f>
        <v>#NAME?</v>
      </c>
      <c r="AW180" s="68" t="e">
        <f aca="false">_xlfn.iferror(AW172/AL172,0)</f>
        <v>#NAME?</v>
      </c>
      <c r="AX180" s="68" t="e">
        <f aca="false">_xlfn.iferror(AX172/AM172,0)</f>
        <v>#NAME?</v>
      </c>
      <c r="AY180" s="68" t="e">
        <f aca="false">_xlfn.iferror(AY172/AN172,0)</f>
        <v>#NAME?</v>
      </c>
      <c r="AZ180" s="68" t="e">
        <f aca="false">_xlfn.iferror(AZ172/AO172,0)</f>
        <v>#NAME?</v>
      </c>
      <c r="BA180" s="68" t="e">
        <f aca="false">_xlfn.iferror(BA172/AP172,0)</f>
        <v>#NAME?</v>
      </c>
      <c r="BB180" s="68" t="e">
        <f aca="false">_xlfn.iferror(BB172/AQ172,0)</f>
        <v>#NAME?</v>
      </c>
      <c r="BC180" s="68" t="e">
        <f aca="false">_xlfn.iferror(BC172/AR172,0)</f>
        <v>#NAME?</v>
      </c>
      <c r="BD180" s="68" t="e">
        <f aca="false">_xlfn.iferror(BD172/AS172,0)</f>
        <v>#NAME?</v>
      </c>
      <c r="BE180" s="68" t="e">
        <f aca="false">_xlfn.iferror(BE172/AT172,0)</f>
        <v>#NAME?</v>
      </c>
      <c r="BF180" s="68" t="e">
        <f aca="false">_xlfn.iferror(BF172/AU172,0)</f>
        <v>#NAME?</v>
      </c>
      <c r="BG180" s="68" t="e">
        <f aca="false">_xlfn.iferror(BG172/AV172,0)</f>
        <v>#NAME?</v>
      </c>
      <c r="BH180" s="68" t="e">
        <f aca="false">_xlfn.iferror(BH172/AW172,0)</f>
        <v>#NAME?</v>
      </c>
      <c r="BI180" s="68" t="e">
        <f aca="false">_xlfn.iferror(BI172/AX172,0)</f>
        <v>#NAME?</v>
      </c>
      <c r="BJ180" s="68" t="e">
        <f aca="false">_xlfn.iferror(BJ172/AY172,0)</f>
        <v>#NAME?</v>
      </c>
      <c r="BK180" s="68" t="e">
        <f aca="false">_xlfn.iferror(BK172/AZ172,0)</f>
        <v>#NAME?</v>
      </c>
      <c r="BL180" s="68" t="e">
        <f aca="false">_xlfn.iferror(BL172/BA172,0)</f>
        <v>#NAME?</v>
      </c>
      <c r="BM180" s="68" t="e">
        <f aca="false">_xlfn.iferror(BM172/BB172,0)</f>
        <v>#NAME?</v>
      </c>
      <c r="BN180" s="68" t="e">
        <f aca="false">_xlfn.iferror(BN172/BC172,0)</f>
        <v>#NAME?</v>
      </c>
      <c r="BO180" s="68" t="e">
        <f aca="false">_xlfn.iferror(BO172/BD172,0)</f>
        <v>#NAME?</v>
      </c>
      <c r="BP180" s="68" t="e">
        <f aca="false">_xlfn.iferror(BP172/BE172,0)</f>
        <v>#NAME?</v>
      </c>
      <c r="BQ180" s="68" t="e">
        <f aca="false">_xlfn.iferror(BQ172/BF172,0)</f>
        <v>#NAME?</v>
      </c>
      <c r="BR180" s="68" t="e">
        <f aca="false">_xlfn.iferror(BR172/BG172,0)</f>
        <v>#NAME?</v>
      </c>
      <c r="BS180" s="68" t="e">
        <f aca="false">_xlfn.iferror(BS172/BH172,0)</f>
        <v>#NAME?</v>
      </c>
      <c r="BT180" s="68" t="e">
        <f aca="false">_xlfn.iferror(BT172/BI172,0)</f>
        <v>#NAME?</v>
      </c>
      <c r="BU180" s="68" t="e">
        <f aca="false">_xlfn.iferror(BU172/BJ172,0)</f>
        <v>#NAME?</v>
      </c>
      <c r="BV180" s="68" t="e">
        <f aca="false">_xlfn.iferror(BV172/BK172,0)</f>
        <v>#NAME?</v>
      </c>
      <c r="BW180" s="68" t="e">
        <f aca="false">_xlfn.iferror(BW172/BL172,0)</f>
        <v>#NAME?</v>
      </c>
      <c r="BX180" s="68" t="e">
        <f aca="false">_xlfn.iferror(BX172/BM172,0)</f>
        <v>#NAME?</v>
      </c>
      <c r="BY180" s="68" t="e">
        <f aca="false">_xlfn.iferror(BY172/BN172,0)</f>
        <v>#NAME?</v>
      </c>
      <c r="BZ180" s="68" t="e">
        <f aca="false">_xlfn.iferror(BZ172/BO172,0)</f>
        <v>#NAME?</v>
      </c>
      <c r="CA180" s="68" t="e">
        <f aca="false">_xlfn.iferror(CA172/BP172,0)</f>
        <v>#NAME?</v>
      </c>
      <c r="CB180" s="68" t="e">
        <f aca="false">_xlfn.iferror(CB172/BQ172,0)</f>
        <v>#NAME?</v>
      </c>
      <c r="CC180" s="68" t="e">
        <f aca="false">_xlfn.iferror(CC172/BR172,0)</f>
        <v>#NAME?</v>
      </c>
      <c r="CD180" s="68" t="e">
        <f aca="false">_xlfn.iferror(CD172/BS172,0)</f>
        <v>#NAME?</v>
      </c>
      <c r="CE180" s="68" t="e">
        <f aca="false">_xlfn.iferror(CE172/BT172,0)</f>
        <v>#NAME?</v>
      </c>
      <c r="CF180" s="68" t="e">
        <f aca="false">_xlfn.iferror(CF172/BU172,0)</f>
        <v>#NAME?</v>
      </c>
      <c r="CG180" s="68" t="e">
        <f aca="false">_xlfn.iferror(CG172/BV172,0)</f>
        <v>#NAME?</v>
      </c>
      <c r="CH180" s="68" t="e">
        <f aca="false">_xlfn.iferror(CH172/BW172,0)</f>
        <v>#NAME?</v>
      </c>
      <c r="CI180" s="68" t="e">
        <f aca="false">_xlfn.iferror(CI172/BX172,0)</f>
        <v>#NAME?</v>
      </c>
      <c r="CJ180" s="68" t="e">
        <f aca="false">_xlfn.iferror(CJ172/BY172,0)</f>
        <v>#NAME?</v>
      </c>
      <c r="CK180" s="68" t="e">
        <f aca="false">_xlfn.iferror(CK172/BZ172,0)</f>
        <v>#NAME?</v>
      </c>
      <c r="CL180" s="68" t="e">
        <f aca="false">_xlfn.iferror(CL172/CA172,0)</f>
        <v>#NAME?</v>
      </c>
      <c r="CM180" s="68" t="e">
        <f aca="false">_xlfn.iferror(CM172/CB172,0)</f>
        <v>#NAME?</v>
      </c>
      <c r="CN180" s="68" t="e">
        <f aca="false">_xlfn.iferror(CN172/CC172,0)</f>
        <v>#NAME?</v>
      </c>
      <c r="CO180" s="68" t="e">
        <f aca="false">_xlfn.iferror(CO172/CD172,0)</f>
        <v>#NAME?</v>
      </c>
      <c r="CP180" s="68" t="e">
        <f aca="false">_xlfn.iferror(CP172/CE172,0)</f>
        <v>#NAME?</v>
      </c>
      <c r="CQ180" s="68" t="e">
        <f aca="false">_xlfn.iferror(CQ172/CF172,0)</f>
        <v>#NAME?</v>
      </c>
      <c r="CR180" s="68" t="e">
        <f aca="false">_xlfn.iferror(CR172/CG172,0)</f>
        <v>#NAME?</v>
      </c>
      <c r="CS180" s="68" t="e">
        <f aca="false">_xlfn.iferror(CS172/CH172,0)</f>
        <v>#NAME?</v>
      </c>
      <c r="CT180" s="68" t="e">
        <f aca="false">_xlfn.iferror(CT172/CI172,0)</f>
        <v>#NAME?</v>
      </c>
    </row>
    <row r="181" customFormat="false" ht="15" hidden="false" customHeight="true" outlineLevel="0" collapsed="false">
      <c r="A181" s="77"/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7"/>
      <c r="AI181" s="77"/>
      <c r="AJ181" s="77"/>
      <c r="AK181" s="77"/>
      <c r="AL181" s="77"/>
      <c r="AM181" s="77"/>
      <c r="AN181" s="77"/>
      <c r="AO181" s="77"/>
      <c r="AP181" s="77"/>
      <c r="AQ181" s="77"/>
      <c r="AR181" s="77"/>
      <c r="AS181" s="77"/>
      <c r="AT181" s="77"/>
      <c r="AU181" s="77"/>
      <c r="AV181" s="77"/>
      <c r="AW181" s="77"/>
      <c r="AX181" s="77"/>
      <c r="AY181" s="77"/>
      <c r="AZ181" s="77"/>
      <c r="BA181" s="77"/>
      <c r="BB181" s="77"/>
      <c r="BC181" s="77"/>
      <c r="BD181" s="77"/>
      <c r="BE181" s="77"/>
      <c r="BF181" s="77"/>
      <c r="BG181" s="77"/>
      <c r="BH181" s="77"/>
      <c r="BI181" s="77"/>
      <c r="BJ181" s="77"/>
      <c r="BK181" s="77"/>
      <c r="BL181" s="77"/>
      <c r="BM181" s="77"/>
      <c r="BN181" s="77"/>
      <c r="BO181" s="77"/>
      <c r="BP181" s="77"/>
      <c r="BQ181" s="77"/>
      <c r="BR181" s="77"/>
      <c r="BS181" s="77"/>
      <c r="BT181" s="77"/>
      <c r="BU181" s="77"/>
      <c r="BV181" s="77"/>
      <c r="BW181" s="77"/>
      <c r="BX181" s="77"/>
      <c r="BY181" s="77"/>
      <c r="BZ181" s="77"/>
      <c r="CA181" s="77"/>
      <c r="CB181" s="77"/>
      <c r="CC181" s="77"/>
      <c r="CD181" s="77"/>
      <c r="CE181" s="77"/>
      <c r="CF181" s="77"/>
      <c r="CG181" s="77"/>
      <c r="CH181" s="77"/>
      <c r="CI181" s="77"/>
      <c r="CJ181" s="77"/>
      <c r="CK181" s="77"/>
      <c r="CL181" s="77"/>
      <c r="CM181" s="77"/>
      <c r="CN181" s="77"/>
      <c r="CO181" s="77"/>
      <c r="CP181" s="77"/>
      <c r="CQ181" s="77"/>
      <c r="CR181" s="77"/>
      <c r="CS181" s="77"/>
      <c r="CT181" s="77"/>
    </row>
    <row r="251" customFormat="false" ht="15" hidden="false" customHeight="true" outlineLevel="0" collapsed="false"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customFormat="false" ht="15" hidden="false" customHeight="true" outlineLevel="0" collapsed="false"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customFormat="false" ht="15" hidden="false" customHeight="true" outlineLevel="0" collapsed="false"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customFormat="false" ht="15" hidden="false" customHeight="true" outlineLevel="0" collapsed="false"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customFormat="false" ht="15" hidden="false" customHeight="true" outlineLevel="0" collapsed="false"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customFormat="false" ht="15" hidden="false" customHeight="true" outlineLevel="0" collapsed="false"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customFormat="false" ht="15" hidden="false" customHeight="true" outlineLevel="0" collapsed="false"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customFormat="false" ht="15" hidden="false" customHeight="true" outlineLevel="0" collapsed="false"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customFormat="false" ht="15" hidden="false" customHeight="true" outlineLevel="0" collapsed="false"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</row>
    <row r="260" customFormat="false" ht="15" hidden="false" customHeight="true" outlineLevel="0" collapsed="false"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customFormat="false" ht="15" hidden="false" customHeight="true" outlineLevel="0" collapsed="false"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</sheetData>
  <dataValidations count="1">
    <dataValidation allowBlank="true" operator="between" showDropDown="false" showErrorMessage="true" showInputMessage="true" sqref="B25 B44 B85 B104 B145 B164" type="list">
      <formula1>Currencies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P1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515625" defaultRowHeight="15" zeroHeight="false" outlineLevelRow="0" outlineLevelCol="0"/>
  <sheetData>
    <row r="2" customFormat="false" ht="15" hidden="false" customHeight="true" outlineLevel="0" collapsed="false">
      <c r="A2" s="81" t="s">
        <v>71</v>
      </c>
      <c r="B2" s="82" t="n">
        <v>2017</v>
      </c>
      <c r="C2" s="82" t="n">
        <v>2018</v>
      </c>
      <c r="D2" s="82" t="n">
        <v>2019</v>
      </c>
      <c r="E2" s="82" t="n">
        <v>2020</v>
      </c>
      <c r="F2" s="82" t="n">
        <v>2021</v>
      </c>
      <c r="G2" s="82" t="n">
        <v>2022</v>
      </c>
      <c r="H2" s="82" t="n">
        <v>2023</v>
      </c>
      <c r="I2" s="82" t="n">
        <v>2024</v>
      </c>
      <c r="J2" s="82" t="n">
        <v>2025</v>
      </c>
    </row>
    <row r="3" customFormat="false" ht="15" hidden="false" customHeight="true" outlineLevel="0" collapsed="false">
      <c r="A3" s="83" t="n">
        <v>1</v>
      </c>
      <c r="B3" s="84" t="n">
        <v>1</v>
      </c>
      <c r="C3" s="84" t="n">
        <v>1</v>
      </c>
      <c r="D3" s="84" t="n">
        <v>1</v>
      </c>
      <c r="E3" s="84" t="n">
        <v>1</v>
      </c>
      <c r="F3" s="84" t="n">
        <v>1</v>
      </c>
      <c r="G3" s="84" t="n">
        <v>1</v>
      </c>
      <c r="H3" s="84"/>
      <c r="I3" s="84"/>
      <c r="J3" s="84"/>
    </row>
    <row r="4" customFormat="false" ht="15" hidden="false" customHeight="true" outlineLevel="0" collapsed="false">
      <c r="A4" s="83" t="n">
        <v>2</v>
      </c>
      <c r="B4" s="84" t="n">
        <v>1</v>
      </c>
      <c r="C4" s="84" t="n">
        <v>1</v>
      </c>
      <c r="D4" s="84" t="n">
        <v>1</v>
      </c>
      <c r="E4" s="84" t="n">
        <v>1</v>
      </c>
      <c r="F4" s="84" t="n">
        <v>1</v>
      </c>
      <c r="G4" s="84" t="n">
        <v>1</v>
      </c>
      <c r="H4" s="84"/>
      <c r="I4" s="84"/>
      <c r="J4" s="84"/>
    </row>
    <row r="5" customFormat="false" ht="15" hidden="false" customHeight="true" outlineLevel="0" collapsed="false">
      <c r="A5" s="83" t="n">
        <v>3</v>
      </c>
      <c r="B5" s="84" t="n">
        <v>1</v>
      </c>
      <c r="C5" s="84" t="n">
        <v>1</v>
      </c>
      <c r="D5" s="84" t="n">
        <v>1</v>
      </c>
      <c r="E5" s="84" t="n">
        <v>1</v>
      </c>
      <c r="F5" s="84" t="n">
        <v>1</v>
      </c>
      <c r="G5" s="84" t="n">
        <v>1</v>
      </c>
      <c r="H5" s="84"/>
      <c r="I5" s="84"/>
      <c r="J5" s="84"/>
    </row>
    <row r="6" customFormat="false" ht="15" hidden="false" customHeight="true" outlineLevel="0" collapsed="false">
      <c r="A6" s="83" t="n">
        <v>4</v>
      </c>
      <c r="B6" s="84" t="n">
        <v>1</v>
      </c>
      <c r="C6" s="84" t="n">
        <v>1</v>
      </c>
      <c r="D6" s="84" t="n">
        <v>1</v>
      </c>
      <c r="E6" s="84" t="n">
        <v>1</v>
      </c>
      <c r="F6" s="84" t="n">
        <v>1</v>
      </c>
      <c r="G6" s="84" t="n">
        <v>1</v>
      </c>
      <c r="H6" s="84"/>
      <c r="I6" s="84"/>
      <c r="J6" s="84"/>
    </row>
    <row r="7" customFormat="false" ht="15" hidden="false" customHeight="true" outlineLevel="0" collapsed="false">
      <c r="A7" s="83" t="n">
        <v>5</v>
      </c>
      <c r="B7" s="84" t="n">
        <v>1</v>
      </c>
      <c r="C7" s="84" t="n">
        <v>1</v>
      </c>
      <c r="D7" s="84" t="n">
        <v>1</v>
      </c>
      <c r="E7" s="84" t="n">
        <v>1</v>
      </c>
      <c r="F7" s="84" t="n">
        <v>1</v>
      </c>
      <c r="G7" s="84" t="n">
        <v>1</v>
      </c>
      <c r="H7" s="84"/>
      <c r="I7" s="84"/>
      <c r="J7" s="84"/>
    </row>
    <row r="8" customFormat="false" ht="15" hidden="false" customHeight="true" outlineLevel="0" collapsed="false">
      <c r="A8" s="83" t="n">
        <v>6</v>
      </c>
      <c r="B8" s="84" t="n">
        <v>1</v>
      </c>
      <c r="C8" s="84" t="n">
        <v>1</v>
      </c>
      <c r="D8" s="84" t="n">
        <v>1</v>
      </c>
      <c r="E8" s="84" t="n">
        <v>1</v>
      </c>
      <c r="F8" s="84" t="n">
        <v>1</v>
      </c>
      <c r="G8" s="84" t="n">
        <v>1</v>
      </c>
      <c r="H8" s="84"/>
      <c r="I8" s="84"/>
      <c r="J8" s="84"/>
    </row>
    <row r="9" customFormat="false" ht="15" hidden="false" customHeight="true" outlineLevel="0" collapsed="false">
      <c r="A9" s="83" t="n">
        <v>7</v>
      </c>
      <c r="B9" s="84" t="n">
        <v>1</v>
      </c>
      <c r="C9" s="84" t="n">
        <v>1</v>
      </c>
      <c r="D9" s="84" t="n">
        <v>1</v>
      </c>
      <c r="E9" s="84" t="n">
        <v>1</v>
      </c>
      <c r="F9" s="84" t="n">
        <v>1</v>
      </c>
      <c r="G9" s="84" t="n">
        <v>1</v>
      </c>
      <c r="H9" s="84"/>
      <c r="I9" s="84"/>
      <c r="J9" s="84"/>
    </row>
    <row r="10" customFormat="false" ht="15" hidden="false" customHeight="true" outlineLevel="0" collapsed="false">
      <c r="A10" s="83" t="n">
        <v>8</v>
      </c>
      <c r="B10" s="84" t="n">
        <v>1</v>
      </c>
      <c r="C10" s="84" t="n">
        <v>1</v>
      </c>
      <c r="D10" s="84" t="n">
        <v>1</v>
      </c>
      <c r="E10" s="84" t="n">
        <v>1</v>
      </c>
      <c r="F10" s="84" t="n">
        <v>1</v>
      </c>
      <c r="G10" s="84" t="n">
        <v>1</v>
      </c>
      <c r="H10" s="84"/>
      <c r="I10" s="84"/>
      <c r="J10" s="84"/>
    </row>
    <row r="11" customFormat="false" ht="15" hidden="false" customHeight="true" outlineLevel="0" collapsed="false">
      <c r="A11" s="83" t="n">
        <v>9</v>
      </c>
      <c r="B11" s="84" t="n">
        <v>1</v>
      </c>
      <c r="C11" s="84" t="n">
        <v>1</v>
      </c>
      <c r="D11" s="84" t="n">
        <v>1</v>
      </c>
      <c r="E11" s="84" t="n">
        <v>1</v>
      </c>
      <c r="F11" s="84" t="n">
        <v>1</v>
      </c>
      <c r="G11" s="84" t="n">
        <v>1</v>
      </c>
      <c r="H11" s="84"/>
      <c r="I11" s="84"/>
      <c r="J11" s="84"/>
    </row>
    <row r="12" customFormat="false" ht="15" hidden="false" customHeight="true" outlineLevel="0" collapsed="false">
      <c r="A12" s="83" t="n">
        <v>10</v>
      </c>
      <c r="B12" s="84" t="n">
        <v>1</v>
      </c>
      <c r="C12" s="84" t="n">
        <v>1</v>
      </c>
      <c r="D12" s="84" t="n">
        <v>1</v>
      </c>
      <c r="E12" s="84" t="n">
        <v>1</v>
      </c>
      <c r="F12" s="84" t="n">
        <v>1</v>
      </c>
      <c r="G12" s="84" t="n">
        <v>1</v>
      </c>
      <c r="H12" s="84"/>
      <c r="I12" s="84"/>
      <c r="J12" s="84"/>
    </row>
    <row r="13" customFormat="false" ht="15" hidden="false" customHeight="true" outlineLevel="0" collapsed="false">
      <c r="A13" s="83" t="n">
        <v>11</v>
      </c>
      <c r="B13" s="84" t="n">
        <v>1</v>
      </c>
      <c r="C13" s="84" t="n">
        <v>1</v>
      </c>
      <c r="D13" s="84" t="n">
        <v>1</v>
      </c>
      <c r="E13" s="84" t="n">
        <v>1</v>
      </c>
      <c r="F13" s="84" t="n">
        <v>1</v>
      </c>
      <c r="G13" s="84" t="n">
        <v>1</v>
      </c>
      <c r="H13" s="84"/>
      <c r="I13" s="84"/>
      <c r="J13" s="84"/>
    </row>
    <row r="14" customFormat="false" ht="15" hidden="false" customHeight="true" outlineLevel="0" collapsed="false">
      <c r="A14" s="83" t="n">
        <v>12</v>
      </c>
      <c r="B14" s="84" t="n">
        <v>1</v>
      </c>
      <c r="C14" s="84" t="n">
        <v>1</v>
      </c>
      <c r="D14" s="84" t="n">
        <v>1</v>
      </c>
      <c r="E14" s="84" t="n">
        <v>1</v>
      </c>
      <c r="F14" s="84" t="n">
        <v>1</v>
      </c>
      <c r="G14" s="84" t="n">
        <v>1</v>
      </c>
      <c r="H14" s="84"/>
      <c r="I14" s="84"/>
      <c r="J14" s="84"/>
    </row>
    <row r="16" customFormat="false" ht="5.4" hidden="false" customHeight="true" outlineLevel="0" collapsed="false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3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ColWidth="8.8515625" defaultRowHeight="15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.14"/>
    <col collapsed="false" customWidth="true" hidden="false" outlineLevel="0" max="3" min="3" style="0" width="8.14"/>
    <col collapsed="false" customWidth="true" hidden="false" outlineLevel="0" max="4" min="4" style="0" width="1.28"/>
    <col collapsed="false" customWidth="true" hidden="false" outlineLevel="0" max="5" min="5" style="0" width="11.85"/>
    <col collapsed="false" customWidth="true" hidden="false" outlineLevel="0" max="6" min="6" style="0" width="1.28"/>
    <col collapsed="false" customWidth="true" hidden="false" outlineLevel="0" max="7" min="7" style="0" width="11.42"/>
    <col collapsed="false" customWidth="true" hidden="false" outlineLevel="0" max="8" min="8" style="0" width="1.28"/>
    <col collapsed="false" customWidth="true" hidden="false" outlineLevel="0" max="9" min="9" style="0" width="13.28"/>
    <col collapsed="false" customWidth="true" hidden="false" outlineLevel="0" max="10" min="10" style="0" width="1.28"/>
    <col collapsed="false" customWidth="true" hidden="false" outlineLevel="0" max="11" min="11" style="0" width="13.42"/>
    <col collapsed="false" customWidth="true" hidden="false" outlineLevel="0" max="12" min="12" style="0" width="1.28"/>
    <col collapsed="false" customWidth="true" hidden="false" outlineLevel="0" max="13" min="13" style="0" width="10.71"/>
    <col collapsed="false" customWidth="true" hidden="false" outlineLevel="0" max="14" min="14" style="0" width="5.85"/>
    <col collapsed="false" customWidth="true" hidden="false" outlineLevel="0" max="15" min="15" style="0" width="28.14"/>
    <col collapsed="false" customWidth="true" hidden="false" outlineLevel="0" max="16" min="16" style="0" width="1.28"/>
    <col collapsed="false" customWidth="true" hidden="false" outlineLevel="0" max="17" min="17" style="0" width="9.71"/>
    <col collapsed="false" customWidth="true" hidden="false" outlineLevel="0" max="18" min="18" style="0" width="11"/>
    <col collapsed="false" customWidth="true" hidden="false" outlineLevel="0" max="19" min="19" style="0" width="0.85"/>
    <col collapsed="false" customWidth="true" hidden="false" outlineLevel="0" max="20" min="20" style="0" width="12.28"/>
  </cols>
  <sheetData>
    <row r="1" customFormat="false" ht="15" hidden="false" customHeight="true" outlineLevel="0" collapsed="false">
      <c r="A1" s="86" t="s">
        <v>72</v>
      </c>
      <c r="B1" s="87"/>
      <c r="C1" s="86" t="s">
        <v>73</v>
      </c>
      <c r="D1" s="87"/>
      <c r="E1" s="86" t="s">
        <v>74</v>
      </c>
      <c r="F1" s="87"/>
      <c r="G1" s="86" t="s">
        <v>75</v>
      </c>
      <c r="H1" s="87"/>
      <c r="I1" s="86" t="s">
        <v>76</v>
      </c>
      <c r="J1" s="87"/>
      <c r="K1" s="86" t="s">
        <v>77</v>
      </c>
      <c r="L1" s="87"/>
      <c r="M1" s="86" t="s">
        <v>78</v>
      </c>
      <c r="N1" s="86" t="s">
        <v>79</v>
      </c>
      <c r="O1" s="86" t="s">
        <v>80</v>
      </c>
      <c r="P1" s="87"/>
      <c r="Q1" s="86" t="s">
        <v>81</v>
      </c>
      <c r="R1" s="86" t="s">
        <v>80</v>
      </c>
      <c r="T1" s="86" t="s">
        <v>82</v>
      </c>
    </row>
    <row r="2" customFormat="false" ht="15" hidden="false" customHeight="true" outlineLevel="0" collapsed="false">
      <c r="A2" s="88" t="s">
        <v>83</v>
      </c>
      <c r="B2" s="87"/>
      <c r="C2" s="89" t="s">
        <v>84</v>
      </c>
      <c r="D2" s="87"/>
      <c r="E2" s="89" t="s">
        <v>85</v>
      </c>
      <c r="F2" s="87"/>
      <c r="G2" s="89" t="s">
        <v>85</v>
      </c>
      <c r="H2" s="87"/>
      <c r="I2" s="89" t="s">
        <v>86</v>
      </c>
      <c r="J2" s="87"/>
      <c r="K2" s="89" t="s">
        <v>87</v>
      </c>
      <c r="L2" s="87"/>
      <c r="M2" s="89" t="s">
        <v>44</v>
      </c>
      <c r="N2" s="90" t="n">
        <v>-1</v>
      </c>
      <c r="O2" s="91" t="s">
        <v>88</v>
      </c>
      <c r="P2" s="87"/>
      <c r="Q2" s="89" t="s">
        <v>87</v>
      </c>
      <c r="R2" s="91" t="s">
        <v>89</v>
      </c>
      <c r="T2" s="89" t="s">
        <v>23</v>
      </c>
      <c r="W2" s="8"/>
    </row>
    <row r="3" customFormat="false" ht="15" hidden="false" customHeight="true" outlineLevel="0" collapsed="false">
      <c r="A3" s="88" t="s">
        <v>90</v>
      </c>
      <c r="B3" s="87"/>
      <c r="C3" s="89" t="s">
        <v>91</v>
      </c>
      <c r="D3" s="87"/>
      <c r="E3" s="89" t="s">
        <v>92</v>
      </c>
      <c r="F3" s="87"/>
      <c r="G3" s="89" t="s">
        <v>93</v>
      </c>
      <c r="H3" s="87"/>
      <c r="I3" s="89" t="s">
        <v>94</v>
      </c>
      <c r="J3" s="87"/>
      <c r="K3" s="89" t="s">
        <v>95</v>
      </c>
      <c r="L3" s="87"/>
      <c r="M3" s="89" t="s">
        <v>34</v>
      </c>
      <c r="N3" s="92" t="n">
        <v>1</v>
      </c>
      <c r="O3" s="91" t="s">
        <v>96</v>
      </c>
      <c r="P3" s="87"/>
      <c r="Q3" s="89" t="s">
        <v>97</v>
      </c>
      <c r="R3" s="91" t="s">
        <v>98</v>
      </c>
      <c r="T3" s="89" t="s">
        <v>57</v>
      </c>
      <c r="W3" s="8"/>
    </row>
    <row r="4" customFormat="false" ht="15" hidden="false" customHeight="true" outlineLevel="0" collapsed="false">
      <c r="A4" s="88" t="s">
        <v>99</v>
      </c>
      <c r="B4" s="87"/>
      <c r="C4" s="89" t="s">
        <v>100</v>
      </c>
      <c r="D4" s="87"/>
      <c r="E4" s="89" t="s">
        <v>101</v>
      </c>
      <c r="F4" s="87"/>
      <c r="G4" s="89" t="s">
        <v>102</v>
      </c>
      <c r="H4" s="87"/>
      <c r="I4" s="89" t="s">
        <v>103</v>
      </c>
      <c r="J4" s="87"/>
      <c r="K4" s="89" t="s">
        <v>104</v>
      </c>
      <c r="L4" s="87"/>
      <c r="M4" s="89" t="s">
        <v>49</v>
      </c>
      <c r="N4" s="92" t="n">
        <v>1</v>
      </c>
      <c r="O4" s="91" t="s">
        <v>105</v>
      </c>
      <c r="P4" s="87"/>
      <c r="Q4" s="89" t="s">
        <v>106</v>
      </c>
      <c r="R4" s="91" t="s">
        <v>107</v>
      </c>
      <c r="T4" s="89" t="s">
        <v>108</v>
      </c>
      <c r="W4" s="8"/>
    </row>
    <row r="5" customFormat="false" ht="15" hidden="false" customHeight="true" outlineLevel="0" collapsed="false">
      <c r="A5" s="88" t="s">
        <v>109</v>
      </c>
      <c r="B5" s="87"/>
      <c r="C5" s="87"/>
      <c r="D5" s="87"/>
      <c r="E5" s="89" t="s">
        <v>110</v>
      </c>
      <c r="F5" s="87"/>
      <c r="G5" s="89" t="s">
        <v>111</v>
      </c>
      <c r="H5" s="87"/>
      <c r="I5" s="89" t="s">
        <v>112</v>
      </c>
      <c r="J5" s="87"/>
      <c r="K5" s="89" t="s">
        <v>113</v>
      </c>
      <c r="L5" s="87"/>
      <c r="M5" s="89" t="s">
        <v>38</v>
      </c>
      <c r="N5" s="92" t="n">
        <v>1</v>
      </c>
      <c r="O5" s="91" t="s">
        <v>114</v>
      </c>
      <c r="P5" s="87"/>
      <c r="Q5" s="89" t="s">
        <v>115</v>
      </c>
      <c r="R5" s="91" t="s">
        <v>116</v>
      </c>
      <c r="T5" s="89" t="s">
        <v>117</v>
      </c>
      <c r="W5" s="8"/>
    </row>
    <row r="6" customFormat="false" ht="15" hidden="false" customHeight="true" outlineLevel="0" collapsed="false">
      <c r="A6" s="88" t="s">
        <v>118</v>
      </c>
      <c r="B6" s="87"/>
      <c r="C6" s="87"/>
      <c r="D6" s="87"/>
      <c r="E6" s="89" t="s">
        <v>119</v>
      </c>
      <c r="F6" s="87"/>
      <c r="G6" s="89" t="s">
        <v>101</v>
      </c>
      <c r="H6" s="87"/>
      <c r="I6" s="89" t="s">
        <v>120</v>
      </c>
      <c r="J6" s="87"/>
      <c r="K6" s="89" t="s">
        <v>121</v>
      </c>
      <c r="L6" s="87"/>
      <c r="M6" s="89" t="s">
        <v>36</v>
      </c>
      <c r="N6" s="92" t="n">
        <v>1</v>
      </c>
      <c r="O6" s="91" t="s">
        <v>122</v>
      </c>
      <c r="P6" s="87"/>
      <c r="Q6" s="89" t="s">
        <v>123</v>
      </c>
      <c r="R6" s="91" t="s">
        <v>124</v>
      </c>
      <c r="W6" s="8"/>
    </row>
    <row r="7" customFormat="false" ht="15" hidden="false" customHeight="true" outlineLevel="0" collapsed="false">
      <c r="A7" s="88" t="s">
        <v>125</v>
      </c>
      <c r="B7" s="87"/>
      <c r="C7" s="87"/>
      <c r="D7" s="87"/>
      <c r="E7" s="89" t="s">
        <v>126</v>
      </c>
      <c r="F7" s="87"/>
      <c r="G7" s="89" t="s">
        <v>127</v>
      </c>
      <c r="H7" s="87"/>
      <c r="I7" s="89" t="s">
        <v>128</v>
      </c>
      <c r="J7" s="87"/>
      <c r="K7" s="89" t="s">
        <v>129</v>
      </c>
      <c r="L7" s="87"/>
      <c r="M7" s="89" t="s">
        <v>130</v>
      </c>
      <c r="N7" s="90" t="n">
        <v>0</v>
      </c>
      <c r="O7" s="91" t="s">
        <v>131</v>
      </c>
      <c r="P7" s="87"/>
      <c r="Q7" s="89" t="s">
        <v>132</v>
      </c>
      <c r="R7" s="91" t="s">
        <v>133</v>
      </c>
      <c r="W7" s="8"/>
    </row>
    <row r="8" customFormat="false" ht="15" hidden="false" customHeight="true" outlineLevel="0" collapsed="false">
      <c r="A8" s="88" t="s">
        <v>134</v>
      </c>
      <c r="B8" s="87"/>
      <c r="C8" s="87"/>
      <c r="D8" s="87"/>
      <c r="E8" s="89" t="s">
        <v>135</v>
      </c>
      <c r="F8" s="87"/>
      <c r="G8" s="89" t="s">
        <v>136</v>
      </c>
      <c r="H8" s="87"/>
      <c r="I8" s="89" t="s">
        <v>137</v>
      </c>
      <c r="J8" s="87"/>
      <c r="K8" s="89" t="s">
        <v>138</v>
      </c>
      <c r="L8" s="87"/>
      <c r="M8" s="89" t="s">
        <v>42</v>
      </c>
      <c r="N8" s="92" t="n">
        <v>1</v>
      </c>
      <c r="O8" s="91" t="s">
        <v>139</v>
      </c>
      <c r="P8" s="87"/>
      <c r="Q8" s="89" t="s">
        <v>140</v>
      </c>
      <c r="R8" s="91" t="s">
        <v>141</v>
      </c>
      <c r="W8" s="8"/>
    </row>
    <row r="9" customFormat="false" ht="15" hidden="false" customHeight="true" outlineLevel="0" collapsed="false">
      <c r="A9" s="88" t="s">
        <v>142</v>
      </c>
      <c r="B9" s="87"/>
      <c r="C9" s="87"/>
      <c r="D9" s="87"/>
      <c r="E9" s="87"/>
      <c r="F9" s="87"/>
      <c r="G9" s="89" t="s">
        <v>143</v>
      </c>
      <c r="H9" s="87"/>
      <c r="I9" s="87"/>
      <c r="J9" s="87"/>
      <c r="K9" s="89" t="s">
        <v>144</v>
      </c>
      <c r="L9" s="87"/>
      <c r="M9" s="89" t="s">
        <v>40</v>
      </c>
      <c r="N9" s="92" t="n">
        <f aca="false">1</f>
        <v>1</v>
      </c>
      <c r="O9" s="91" t="s">
        <v>145</v>
      </c>
      <c r="P9" s="87"/>
      <c r="Q9" s="89" t="s">
        <v>146</v>
      </c>
      <c r="R9" s="91" t="s">
        <v>147</v>
      </c>
    </row>
    <row r="10" customFormat="false" ht="15" hidden="false" customHeight="true" outlineLevel="0" collapsed="false">
      <c r="A10" s="88" t="s">
        <v>148</v>
      </c>
      <c r="B10" s="87"/>
      <c r="C10" s="87"/>
      <c r="D10" s="87"/>
      <c r="E10" s="87"/>
      <c r="F10" s="87"/>
      <c r="G10" s="89" t="s">
        <v>149</v>
      </c>
      <c r="H10" s="87"/>
      <c r="I10" s="87"/>
      <c r="J10" s="87"/>
      <c r="K10" s="89" t="s">
        <v>150</v>
      </c>
      <c r="L10" s="87"/>
      <c r="M10" s="89" t="s">
        <v>46</v>
      </c>
      <c r="N10" s="90" t="n">
        <v>-1</v>
      </c>
      <c r="O10" s="91" t="s">
        <v>151</v>
      </c>
      <c r="P10" s="87"/>
      <c r="Q10" s="89" t="s">
        <v>152</v>
      </c>
      <c r="R10" s="91" t="s">
        <v>152</v>
      </c>
    </row>
    <row r="11" customFormat="false" ht="15" hidden="false" customHeight="true" outlineLevel="0" collapsed="false">
      <c r="A11" s="88" t="s">
        <v>153</v>
      </c>
      <c r="B11" s="87"/>
      <c r="C11" s="87"/>
      <c r="D11" s="87"/>
      <c r="E11" s="87"/>
      <c r="F11" s="87"/>
      <c r="G11" s="89" t="s">
        <v>154</v>
      </c>
      <c r="H11" s="87"/>
      <c r="I11" s="87"/>
      <c r="J11" s="87"/>
      <c r="K11" s="89" t="s">
        <v>155</v>
      </c>
      <c r="L11" s="87"/>
      <c r="M11" s="89" t="s">
        <v>87</v>
      </c>
      <c r="N11" s="92" t="n">
        <v>0</v>
      </c>
      <c r="O11" s="91" t="s">
        <v>89</v>
      </c>
      <c r="P11" s="87"/>
      <c r="Q11" s="87"/>
      <c r="R11" s="87"/>
    </row>
    <row r="12" customFormat="false" ht="15" hidden="false" customHeight="true" outlineLevel="0" collapsed="false">
      <c r="A12" s="88" t="s">
        <v>156</v>
      </c>
      <c r="B12" s="87"/>
      <c r="C12" s="87"/>
      <c r="D12" s="87"/>
      <c r="E12" s="87"/>
      <c r="F12" s="87"/>
      <c r="G12" s="89" t="s">
        <v>157</v>
      </c>
      <c r="H12" s="87"/>
      <c r="I12" s="87"/>
      <c r="J12" s="87"/>
      <c r="K12" s="89" t="s">
        <v>158</v>
      </c>
      <c r="L12" s="87"/>
      <c r="M12" s="89" t="s">
        <v>159</v>
      </c>
      <c r="N12" s="92" t="n">
        <v>0</v>
      </c>
      <c r="O12" s="91" t="s">
        <v>160</v>
      </c>
      <c r="P12" s="87"/>
      <c r="Q12" s="87"/>
      <c r="R12" s="87"/>
    </row>
    <row r="13" customFormat="false" ht="15" hidden="false" customHeight="true" outlineLevel="0" collapsed="false">
      <c r="A13" s="88" t="s">
        <v>161</v>
      </c>
      <c r="B13" s="87"/>
      <c r="C13" s="87"/>
      <c r="D13" s="87"/>
      <c r="E13" s="87"/>
      <c r="F13" s="87"/>
      <c r="G13" s="89" t="s">
        <v>162</v>
      </c>
      <c r="H13" s="87"/>
      <c r="I13" s="87"/>
      <c r="J13" s="87"/>
      <c r="K13" s="89" t="s">
        <v>163</v>
      </c>
      <c r="L13" s="87"/>
      <c r="M13" s="87"/>
      <c r="O13" s="87"/>
      <c r="P13" s="87"/>
      <c r="Q13" s="87"/>
      <c r="R13" s="87"/>
    </row>
    <row r="14" customFormat="false" ht="15" hidden="false" customHeight="true" outlineLevel="0" collapsed="false">
      <c r="A14" s="88" t="s">
        <v>164</v>
      </c>
      <c r="B14" s="87"/>
      <c r="C14" s="87"/>
      <c r="D14" s="87"/>
      <c r="E14" s="87"/>
      <c r="F14" s="87"/>
      <c r="G14" s="89" t="s">
        <v>165</v>
      </c>
      <c r="H14" s="87"/>
      <c r="I14" s="87"/>
      <c r="J14" s="87"/>
      <c r="K14" s="89" t="s">
        <v>165</v>
      </c>
      <c r="L14" s="87"/>
      <c r="M14" s="87"/>
      <c r="O14" s="87"/>
      <c r="P14" s="87"/>
      <c r="Q14" s="87"/>
      <c r="R14" s="87"/>
    </row>
    <row r="15" customFormat="false" ht="15" hidden="false" customHeight="true" outlineLevel="0" collapsed="false">
      <c r="A15" s="88" t="s">
        <v>166</v>
      </c>
      <c r="B15" s="87"/>
      <c r="C15" s="87"/>
      <c r="D15" s="87"/>
      <c r="E15" s="87"/>
      <c r="F15" s="87"/>
      <c r="G15" s="89" t="s">
        <v>167</v>
      </c>
      <c r="H15" s="87"/>
      <c r="I15" s="87"/>
      <c r="J15" s="87"/>
      <c r="K15" s="89" t="s">
        <v>167</v>
      </c>
      <c r="L15" s="87"/>
      <c r="M15" s="87"/>
      <c r="O15" s="87"/>
      <c r="P15" s="87"/>
      <c r="Q15" s="87"/>
      <c r="R15" s="87"/>
    </row>
    <row r="16" customFormat="false" ht="15" hidden="false" customHeight="true" outlineLevel="0" collapsed="false">
      <c r="A16" s="88" t="s">
        <v>168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O16" s="87"/>
      <c r="P16" s="87"/>
      <c r="Q16" s="87"/>
      <c r="R16" s="87"/>
    </row>
    <row r="17" customFormat="false" ht="15" hidden="false" customHeight="true" outlineLevel="0" collapsed="false">
      <c r="A17" s="88" t="s">
        <v>169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O17" s="87"/>
      <c r="P17" s="87"/>
      <c r="Q17" s="87"/>
      <c r="R17" s="87"/>
    </row>
    <row r="18" customFormat="false" ht="15" hidden="false" customHeight="true" outlineLevel="0" collapsed="false">
      <c r="A18" s="88" t="s">
        <v>170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O18" s="87"/>
      <c r="P18" s="87"/>
      <c r="Q18" s="87"/>
      <c r="R18" s="87"/>
    </row>
    <row r="19" customFormat="false" ht="15" hidden="false" customHeight="true" outlineLevel="0" collapsed="false">
      <c r="A19" s="88" t="s">
        <v>171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O19" s="87"/>
      <c r="P19" s="87"/>
      <c r="Q19" s="87"/>
      <c r="R19" s="87"/>
    </row>
    <row r="20" customFormat="false" ht="15" hidden="false" customHeight="true" outlineLevel="0" collapsed="false">
      <c r="A20" s="88" t="s">
        <v>172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O20" s="87"/>
      <c r="P20" s="87"/>
      <c r="Q20" s="87"/>
      <c r="R20" s="87"/>
    </row>
    <row r="21" customFormat="false" ht="15" hidden="false" customHeight="true" outlineLevel="0" collapsed="false">
      <c r="A21" s="88" t="s">
        <v>173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O21" s="87"/>
      <c r="P21" s="87"/>
      <c r="Q21" s="87"/>
      <c r="R21" s="87"/>
    </row>
    <row r="22" customFormat="false" ht="15" hidden="false" customHeight="true" outlineLevel="0" collapsed="false">
      <c r="A22" s="88" t="s">
        <v>174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O22" s="87"/>
      <c r="P22" s="87"/>
      <c r="Q22" s="87"/>
      <c r="R22" s="87"/>
    </row>
    <row r="23" customFormat="false" ht="15" hidden="false" customHeight="true" outlineLevel="0" collapsed="false">
      <c r="A23" s="88" t="s">
        <v>175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O23" s="87"/>
      <c r="P23" s="87"/>
      <c r="Q23" s="87"/>
      <c r="R23" s="87"/>
    </row>
    <row r="24" customFormat="false" ht="15" hidden="false" customHeight="true" outlineLevel="0" collapsed="false">
      <c r="A24" s="88" t="s">
        <v>176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O24" s="87"/>
      <c r="P24" s="87"/>
      <c r="Q24" s="87"/>
      <c r="R24" s="87"/>
    </row>
    <row r="25" customFormat="false" ht="15" hidden="false" customHeight="true" outlineLevel="0" collapsed="false">
      <c r="A25" s="88" t="s">
        <v>177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O25" s="87"/>
      <c r="P25" s="87"/>
      <c r="Q25" s="87"/>
      <c r="R25" s="87"/>
    </row>
    <row r="26" customFormat="false" ht="15" hidden="false" customHeight="true" outlineLevel="0" collapsed="false">
      <c r="A26" s="88" t="s">
        <v>178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O26" s="87"/>
      <c r="P26" s="87"/>
      <c r="Q26" s="87"/>
      <c r="R26" s="87"/>
    </row>
    <row r="27" customFormat="false" ht="15" hidden="false" customHeight="true" outlineLevel="0" collapsed="false">
      <c r="A27" s="88" t="s">
        <v>179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O27" s="87"/>
      <c r="P27" s="87"/>
      <c r="Q27" s="87"/>
      <c r="R27" s="87"/>
    </row>
    <row r="28" customFormat="false" ht="15" hidden="false" customHeight="true" outlineLevel="0" collapsed="false">
      <c r="A28" s="88" t="s">
        <v>180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O28" s="87"/>
      <c r="P28" s="87"/>
      <c r="Q28" s="87"/>
      <c r="R28" s="87"/>
    </row>
    <row r="29" customFormat="false" ht="15" hidden="false" customHeight="true" outlineLevel="0" collapsed="false">
      <c r="A29" s="88" t="s">
        <v>181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O29" s="87"/>
      <c r="P29" s="87"/>
      <c r="Q29" s="87"/>
      <c r="R29" s="87"/>
    </row>
    <row r="30" customFormat="false" ht="15" hidden="false" customHeight="true" outlineLevel="0" collapsed="false">
      <c r="A30" s="88" t="s">
        <v>182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O30" s="87"/>
      <c r="P30" s="87"/>
      <c r="Q30" s="87"/>
      <c r="R30" s="87"/>
    </row>
    <row r="31" customFormat="false" ht="15" hidden="false" customHeight="true" outlineLevel="0" collapsed="false">
      <c r="A31" s="88" t="s">
        <v>183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O31" s="87"/>
      <c r="P31" s="87"/>
      <c r="Q31" s="87"/>
      <c r="R31" s="87"/>
    </row>
    <row r="32" customFormat="false" ht="15" hidden="false" customHeight="true" outlineLevel="0" collapsed="false">
      <c r="A32" s="88" t="s">
        <v>184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O32" s="87"/>
      <c r="P32" s="87"/>
      <c r="Q32" s="87"/>
      <c r="R32" s="87"/>
    </row>
    <row r="33" customFormat="false" ht="15" hidden="false" customHeight="true" outlineLevel="0" collapsed="false">
      <c r="A33" s="88" t="s">
        <v>185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O33" s="87"/>
      <c r="P33" s="87"/>
      <c r="Q33" s="87"/>
      <c r="R33" s="87"/>
    </row>
    <row r="34" customFormat="false" ht="15" hidden="false" customHeight="true" outlineLevel="0" collapsed="false">
      <c r="A34" s="88" t="s">
        <v>186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O34" s="87"/>
      <c r="P34" s="87"/>
      <c r="Q34" s="87"/>
      <c r="R34" s="87"/>
    </row>
    <row r="35" customFormat="false" ht="15" hidden="false" customHeight="true" outlineLevel="0" collapsed="false">
      <c r="A35" s="88" t="s">
        <v>187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O35" s="87"/>
      <c r="P35" s="87"/>
      <c r="Q35" s="87"/>
      <c r="R35" s="87"/>
    </row>
    <row r="36" customFormat="false" ht="15" hidden="false" customHeight="true" outlineLevel="0" collapsed="false">
      <c r="A36" s="88" t="s">
        <v>188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O36" s="87"/>
      <c r="P36" s="87"/>
      <c r="Q36" s="87"/>
      <c r="R36" s="87"/>
    </row>
    <row r="37" customFormat="false" ht="15" hidden="false" customHeight="true" outlineLevel="0" collapsed="false">
      <c r="A37" s="88" t="s">
        <v>189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O37" s="87"/>
      <c r="P37" s="87"/>
      <c r="Q37" s="87"/>
      <c r="R37" s="87"/>
    </row>
    <row r="38" customFormat="false" ht="15" hidden="false" customHeight="true" outlineLevel="0" collapsed="false">
      <c r="A38" s="88" t="s">
        <v>190</v>
      </c>
    </row>
  </sheetData>
  <printOptions headings="false" gridLines="false" gridLinesSet="true" horizontalCentered="false" verticalCentered="false"/>
  <pageMargins left="0.747916666666667" right="0.747916666666667" top="0.83125" bottom="0.83125" header="0.511805555555555" footer="0.511805555555555"/>
  <pageSetup paperSize="1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99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1" topLeftCell="B662" activePane="bottomRight" state="frozen"/>
      <selection pane="topLeft" activeCell="A1" activeCellId="0" sqref="A1"/>
      <selection pane="topRight" activeCell="B1" activeCellId="0" sqref="B1"/>
      <selection pane="bottomLeft" activeCell="A662" activeCellId="0" sqref="A662"/>
      <selection pane="bottomRight" activeCell="E672" activeCellId="0" sqref="E672"/>
    </sheetView>
  </sheetViews>
  <sheetFormatPr defaultColWidth="8.8515625" defaultRowHeight="15" zeroHeight="false" outlineLevelRow="0" outlineLevelCol="0"/>
  <cols>
    <col collapsed="false" customWidth="true" hidden="false" outlineLevel="0" max="1" min="1" style="0" width="41.85"/>
    <col collapsed="false" customWidth="true" hidden="false" outlineLevel="0" max="2" min="2" style="0" width="17.14"/>
    <col collapsed="false" customWidth="true" hidden="false" outlineLevel="0" max="3" min="3" style="0" width="11.71"/>
    <col collapsed="false" customWidth="true" hidden="false" outlineLevel="0" max="4" min="4" style="0" width="13"/>
    <col collapsed="false" customWidth="true" hidden="false" outlineLevel="0" max="6" min="5" style="0" width="14.42"/>
    <col collapsed="false" customWidth="true" hidden="false" outlineLevel="0" max="7" min="7" style="0" width="14"/>
    <col collapsed="false" customWidth="true" hidden="false" outlineLevel="0" max="8" min="8" style="0" width="14.14"/>
    <col collapsed="false" customWidth="true" hidden="false" outlineLevel="0" max="11" min="10" style="0" width="11.42"/>
  </cols>
  <sheetData>
    <row r="1" customFormat="false" ht="17.25" hidden="false" customHeight="true" outlineLevel="0" collapsed="false">
      <c r="A1" s="93" t="s">
        <v>191</v>
      </c>
      <c r="B1" s="93" t="s">
        <v>192</v>
      </c>
      <c r="C1" s="93" t="s">
        <v>193</v>
      </c>
      <c r="D1" s="93" t="s">
        <v>194</v>
      </c>
      <c r="E1" s="93" t="s">
        <v>195</v>
      </c>
      <c r="F1" s="93" t="s">
        <v>196</v>
      </c>
      <c r="G1" s="93" t="s">
        <v>197</v>
      </c>
      <c r="H1" s="93" t="s">
        <v>198</v>
      </c>
      <c r="I1" s="93" t="s">
        <v>199</v>
      </c>
      <c r="J1" s="93" t="s">
        <v>200</v>
      </c>
      <c r="K1" s="93" t="s">
        <v>201</v>
      </c>
      <c r="O1" s="8"/>
    </row>
    <row r="2" customFormat="false" ht="15" hidden="false" customHeight="true" outlineLevel="0" collapsed="false">
      <c r="A2" s="92" t="s">
        <v>202</v>
      </c>
      <c r="B2" s="92" t="s">
        <v>203</v>
      </c>
      <c r="C2" s="92" t="s">
        <v>84</v>
      </c>
      <c r="D2" s="92" t="s">
        <v>85</v>
      </c>
      <c r="E2" s="92" t="s">
        <v>85</v>
      </c>
      <c r="F2" s="94" t="s">
        <v>23</v>
      </c>
      <c r="G2" s="92" t="s">
        <v>86</v>
      </c>
      <c r="H2" s="92" t="s">
        <v>87</v>
      </c>
      <c r="I2" s="95"/>
      <c r="K2" s="96" t="n">
        <f aca="false">SUMIF(Eventos!A:A,A2,Eventos!G:G)</f>
        <v>0</v>
      </c>
      <c r="L2" s="8"/>
      <c r="O2" s="8"/>
      <c r="Q2" s="95"/>
      <c r="R2" s="95"/>
    </row>
    <row r="3" customFormat="false" ht="15" hidden="false" customHeight="true" outlineLevel="0" collapsed="false">
      <c r="A3" s="92" t="s">
        <v>204</v>
      </c>
      <c r="B3" s="92" t="s">
        <v>203</v>
      </c>
      <c r="C3" s="92" t="s">
        <v>84</v>
      </c>
      <c r="D3" s="92" t="s">
        <v>85</v>
      </c>
      <c r="E3" s="92" t="s">
        <v>85</v>
      </c>
      <c r="F3" s="94" t="s">
        <v>23</v>
      </c>
      <c r="G3" s="92" t="s">
        <v>86</v>
      </c>
      <c r="H3" s="92" t="s">
        <v>87</v>
      </c>
      <c r="I3" s="95"/>
      <c r="K3" s="96" t="n">
        <f aca="false">SUMIF(Eventos!A:A,A3,Eventos!G:G)</f>
        <v>0</v>
      </c>
      <c r="L3" s="8"/>
      <c r="O3" s="8"/>
      <c r="Q3" s="95"/>
      <c r="R3" s="95"/>
    </row>
    <row r="4" customFormat="false" ht="15" hidden="false" customHeight="true" outlineLevel="0" collapsed="false">
      <c r="A4" s="92" t="s">
        <v>205</v>
      </c>
      <c r="B4" s="92" t="s">
        <v>203</v>
      </c>
      <c r="C4" s="92" t="s">
        <v>84</v>
      </c>
      <c r="D4" s="92" t="s">
        <v>85</v>
      </c>
      <c r="E4" s="92" t="s">
        <v>85</v>
      </c>
      <c r="F4" s="94" t="s">
        <v>23</v>
      </c>
      <c r="G4" s="92" t="s">
        <v>86</v>
      </c>
      <c r="H4" s="92" t="s">
        <v>87</v>
      </c>
      <c r="I4" s="95"/>
      <c r="K4" s="96" t="n">
        <f aca="false">SUMIF(Eventos!A:A,A4,Eventos!G:G)</f>
        <v>0</v>
      </c>
      <c r="L4" s="8"/>
      <c r="O4" s="8"/>
      <c r="Q4" s="95"/>
      <c r="R4" s="95"/>
    </row>
    <row r="5" customFormat="false" ht="15" hidden="false" customHeight="true" outlineLevel="0" collapsed="false">
      <c r="A5" s="92" t="s">
        <v>206</v>
      </c>
      <c r="B5" s="92" t="s">
        <v>203</v>
      </c>
      <c r="C5" s="92" t="s">
        <v>84</v>
      </c>
      <c r="D5" s="92" t="s">
        <v>85</v>
      </c>
      <c r="E5" s="92" t="s">
        <v>85</v>
      </c>
      <c r="F5" s="94" t="s">
        <v>23</v>
      </c>
      <c r="G5" s="92" t="s">
        <v>86</v>
      </c>
      <c r="H5" s="92" t="s">
        <v>87</v>
      </c>
      <c r="I5" s="95"/>
      <c r="K5" s="96" t="n">
        <f aca="false">SUMIF(Eventos!A:A,A5,Eventos!G:G)</f>
        <v>0</v>
      </c>
      <c r="L5" s="8"/>
      <c r="O5" s="8"/>
      <c r="Q5" s="95"/>
      <c r="R5" s="95"/>
    </row>
    <row r="6" customFormat="false" ht="15" hidden="false" customHeight="true" outlineLevel="0" collapsed="false">
      <c r="A6" s="92" t="s">
        <v>207</v>
      </c>
      <c r="B6" s="92" t="s">
        <v>203</v>
      </c>
      <c r="C6" s="92" t="s">
        <v>91</v>
      </c>
      <c r="D6" s="92" t="s">
        <v>85</v>
      </c>
      <c r="E6" s="92" t="s">
        <v>85</v>
      </c>
      <c r="F6" s="94" t="s">
        <v>23</v>
      </c>
      <c r="G6" s="92" t="s">
        <v>86</v>
      </c>
      <c r="H6" s="92" t="s">
        <v>87</v>
      </c>
      <c r="I6" s="95"/>
      <c r="K6" s="96" t="n">
        <f aca="false">SUMIF(Eventos!A:A,A6,Eventos!G:G)</f>
        <v>0</v>
      </c>
      <c r="L6" s="8"/>
      <c r="O6" s="8"/>
      <c r="Q6" s="95"/>
      <c r="R6" s="95"/>
    </row>
    <row r="7" customFormat="false" ht="15" hidden="false" customHeight="true" outlineLevel="0" collapsed="false">
      <c r="A7" s="92" t="s">
        <v>208</v>
      </c>
      <c r="B7" s="92" t="s">
        <v>203</v>
      </c>
      <c r="C7" s="92" t="s">
        <v>84</v>
      </c>
      <c r="D7" s="92" t="s">
        <v>85</v>
      </c>
      <c r="E7" s="92" t="s">
        <v>85</v>
      </c>
      <c r="F7" s="94" t="s">
        <v>23</v>
      </c>
      <c r="G7" s="92" t="s">
        <v>86</v>
      </c>
      <c r="H7" s="92" t="s">
        <v>87</v>
      </c>
      <c r="I7" s="95"/>
      <c r="K7" s="96" t="n">
        <f aca="false">SUMIF(Eventos!A:A,A7,Eventos!G:G)</f>
        <v>0</v>
      </c>
      <c r="L7" s="8"/>
      <c r="O7" s="8"/>
      <c r="Q7" s="95"/>
      <c r="R7" s="95"/>
    </row>
    <row r="8" customFormat="false" ht="15" hidden="false" customHeight="true" outlineLevel="0" collapsed="false">
      <c r="A8" s="92" t="s">
        <v>209</v>
      </c>
      <c r="B8" s="92" t="s">
        <v>203</v>
      </c>
      <c r="C8" s="92" t="s">
        <v>84</v>
      </c>
      <c r="D8" s="92" t="s">
        <v>85</v>
      </c>
      <c r="E8" s="92" t="s">
        <v>85</v>
      </c>
      <c r="F8" s="94" t="s">
        <v>23</v>
      </c>
      <c r="G8" s="92" t="s">
        <v>86</v>
      </c>
      <c r="H8" s="92" t="s">
        <v>87</v>
      </c>
      <c r="I8" s="95"/>
      <c r="K8" s="96" t="n">
        <f aca="false">SUMIF(Eventos!A:A,A8,Eventos!G:G)</f>
        <v>0</v>
      </c>
      <c r="L8" s="8"/>
      <c r="O8" s="8"/>
      <c r="Q8" s="95"/>
      <c r="R8" s="95"/>
    </row>
    <row r="9" customFormat="false" ht="15" hidden="false" customHeight="true" outlineLevel="0" collapsed="false">
      <c r="A9" s="92" t="s">
        <v>210</v>
      </c>
      <c r="B9" s="92" t="s">
        <v>211</v>
      </c>
      <c r="C9" s="92" t="s">
        <v>84</v>
      </c>
      <c r="D9" s="92" t="s">
        <v>85</v>
      </c>
      <c r="E9" s="92" t="s">
        <v>85</v>
      </c>
      <c r="F9" s="94" t="s">
        <v>23</v>
      </c>
      <c r="G9" s="92" t="s">
        <v>94</v>
      </c>
      <c r="H9" s="92" t="s">
        <v>87</v>
      </c>
      <c r="I9" s="95"/>
      <c r="K9" s="96" t="n">
        <f aca="false">SUMIF(Eventos!A:A,A9,Eventos!G:G)</f>
        <v>0</v>
      </c>
      <c r="L9" s="8"/>
      <c r="O9" s="8"/>
      <c r="Q9" s="95"/>
      <c r="R9" s="95"/>
    </row>
    <row r="10" customFormat="false" ht="15" hidden="false" customHeight="true" outlineLevel="0" collapsed="false">
      <c r="A10" s="92" t="s">
        <v>212</v>
      </c>
      <c r="B10" s="92" t="s">
        <v>211</v>
      </c>
      <c r="C10" s="92" t="s">
        <v>84</v>
      </c>
      <c r="D10" s="92" t="s">
        <v>85</v>
      </c>
      <c r="E10" s="92" t="s">
        <v>85</v>
      </c>
      <c r="F10" s="94" t="s">
        <v>23</v>
      </c>
      <c r="G10" s="92" t="s">
        <v>86</v>
      </c>
      <c r="H10" s="92" t="s">
        <v>87</v>
      </c>
      <c r="I10" s="95"/>
      <c r="K10" s="96" t="n">
        <f aca="false">SUMIF(Eventos!A:A,A10,Eventos!G:G)</f>
        <v>0</v>
      </c>
      <c r="L10" s="8"/>
      <c r="O10" s="8"/>
      <c r="Q10" s="95"/>
      <c r="R10" s="95"/>
    </row>
    <row r="11" customFormat="false" ht="15" hidden="false" customHeight="true" outlineLevel="0" collapsed="false">
      <c r="A11" s="92" t="s">
        <v>213</v>
      </c>
      <c r="B11" s="92" t="s">
        <v>203</v>
      </c>
      <c r="C11" s="92" t="s">
        <v>84</v>
      </c>
      <c r="D11" s="92" t="s">
        <v>85</v>
      </c>
      <c r="E11" s="92" t="s">
        <v>85</v>
      </c>
      <c r="F11" s="94" t="s">
        <v>23</v>
      </c>
      <c r="G11" s="92" t="s">
        <v>94</v>
      </c>
      <c r="H11" s="92" t="s">
        <v>87</v>
      </c>
      <c r="I11" s="95"/>
      <c r="K11" s="96" t="n">
        <f aca="false">SUMIF(Eventos!A:A,A11,Eventos!G:G)</f>
        <v>0</v>
      </c>
      <c r="L11" s="8"/>
      <c r="O11" s="8"/>
      <c r="Q11" s="95"/>
      <c r="R11" s="95"/>
    </row>
    <row r="12" customFormat="false" ht="15" hidden="false" customHeight="true" outlineLevel="0" collapsed="false">
      <c r="A12" s="92" t="s">
        <v>214</v>
      </c>
      <c r="B12" s="92" t="s">
        <v>203</v>
      </c>
      <c r="C12" s="92" t="s">
        <v>84</v>
      </c>
      <c r="D12" s="92" t="s">
        <v>85</v>
      </c>
      <c r="E12" s="92" t="s">
        <v>85</v>
      </c>
      <c r="F12" s="94" t="s">
        <v>23</v>
      </c>
      <c r="G12" s="92" t="s">
        <v>94</v>
      </c>
      <c r="H12" s="92" t="s">
        <v>87</v>
      </c>
      <c r="I12" s="95"/>
      <c r="K12" s="96" t="n">
        <f aca="false">SUMIF(Eventos!A:A,A12,Eventos!G:G)</f>
        <v>0</v>
      </c>
      <c r="L12" s="8"/>
      <c r="O12" s="8"/>
      <c r="Q12" s="95"/>
      <c r="R12" s="95"/>
    </row>
    <row r="13" customFormat="false" ht="15" hidden="false" customHeight="true" outlineLevel="0" collapsed="false">
      <c r="A13" s="92" t="s">
        <v>215</v>
      </c>
      <c r="B13" s="92" t="s">
        <v>203</v>
      </c>
      <c r="C13" s="92" t="s">
        <v>84</v>
      </c>
      <c r="D13" s="92" t="s">
        <v>85</v>
      </c>
      <c r="E13" s="92" t="s">
        <v>85</v>
      </c>
      <c r="F13" s="94" t="s">
        <v>23</v>
      </c>
      <c r="G13" s="92" t="s">
        <v>86</v>
      </c>
      <c r="H13" s="92" t="s">
        <v>87</v>
      </c>
      <c r="I13" s="95"/>
      <c r="K13" s="96" t="n">
        <f aca="false">SUMIF(Eventos!A:A,A13,Eventos!G:G)</f>
        <v>0</v>
      </c>
      <c r="L13" s="8"/>
      <c r="O13" s="8"/>
      <c r="Q13" s="95"/>
      <c r="R13" s="95"/>
    </row>
    <row r="14" customFormat="false" ht="15" hidden="false" customHeight="true" outlineLevel="0" collapsed="false">
      <c r="A14" s="92" t="s">
        <v>216</v>
      </c>
      <c r="B14" s="92" t="s">
        <v>203</v>
      </c>
      <c r="C14" s="92" t="s">
        <v>84</v>
      </c>
      <c r="D14" s="92" t="s">
        <v>85</v>
      </c>
      <c r="E14" s="92" t="s">
        <v>85</v>
      </c>
      <c r="F14" s="94" t="s">
        <v>23</v>
      </c>
      <c r="G14" s="92" t="s">
        <v>86</v>
      </c>
      <c r="H14" s="92" t="s">
        <v>87</v>
      </c>
      <c r="I14" s="95"/>
      <c r="K14" s="96" t="n">
        <f aca="false">SUMIF(Eventos!A:A,A14,Eventos!G:G)</f>
        <v>0</v>
      </c>
      <c r="L14" s="8"/>
      <c r="O14" s="8"/>
      <c r="Q14" s="95"/>
      <c r="R14" s="95"/>
    </row>
    <row r="15" customFormat="false" ht="15" hidden="false" customHeight="true" outlineLevel="0" collapsed="false">
      <c r="A15" s="92" t="s">
        <v>217</v>
      </c>
      <c r="B15" s="92" t="s">
        <v>218</v>
      </c>
      <c r="C15" s="92" t="s">
        <v>84</v>
      </c>
      <c r="D15" s="92" t="s">
        <v>85</v>
      </c>
      <c r="E15" s="92" t="s">
        <v>85</v>
      </c>
      <c r="F15" s="94" t="s">
        <v>23</v>
      </c>
      <c r="G15" s="92" t="s">
        <v>86</v>
      </c>
      <c r="H15" s="92" t="s">
        <v>87</v>
      </c>
      <c r="I15" s="95"/>
      <c r="K15" s="96" t="n">
        <f aca="false">SUMIF(Eventos!A:A,A15,Eventos!G:G)</f>
        <v>0</v>
      </c>
      <c r="L15" s="8"/>
      <c r="O15" s="8"/>
      <c r="Q15" s="95"/>
      <c r="R15" s="95"/>
    </row>
    <row r="16" customFormat="false" ht="15" hidden="false" customHeight="true" outlineLevel="0" collapsed="false">
      <c r="A16" s="92" t="s">
        <v>219</v>
      </c>
      <c r="B16" s="92" t="s">
        <v>218</v>
      </c>
      <c r="C16" s="92" t="s">
        <v>84</v>
      </c>
      <c r="D16" s="92" t="s">
        <v>85</v>
      </c>
      <c r="E16" s="92" t="s">
        <v>85</v>
      </c>
      <c r="F16" s="94" t="s">
        <v>23</v>
      </c>
      <c r="G16" s="92" t="s">
        <v>86</v>
      </c>
      <c r="H16" s="92" t="s">
        <v>87</v>
      </c>
      <c r="I16" s="95"/>
      <c r="K16" s="96" t="n">
        <f aca="false">SUMIF(Eventos!A:A,A16,Eventos!G:G)</f>
        <v>0</v>
      </c>
      <c r="L16" s="8"/>
      <c r="O16" s="8"/>
      <c r="Q16" s="95"/>
      <c r="R16" s="95"/>
    </row>
    <row r="17" customFormat="false" ht="15" hidden="false" customHeight="true" outlineLevel="0" collapsed="false">
      <c r="A17" s="92" t="s">
        <v>220</v>
      </c>
      <c r="B17" s="92" t="s">
        <v>218</v>
      </c>
      <c r="C17" s="92" t="s">
        <v>84</v>
      </c>
      <c r="D17" s="92" t="s">
        <v>85</v>
      </c>
      <c r="E17" s="92" t="s">
        <v>85</v>
      </c>
      <c r="F17" s="94" t="s">
        <v>23</v>
      </c>
      <c r="G17" s="92" t="s">
        <v>86</v>
      </c>
      <c r="H17" s="92" t="s">
        <v>87</v>
      </c>
      <c r="I17" s="95"/>
      <c r="K17" s="96" t="n">
        <f aca="false">SUMIF(Eventos!A:A,A17,Eventos!G:G)</f>
        <v>0</v>
      </c>
      <c r="L17" s="8"/>
      <c r="O17" s="8"/>
      <c r="Q17" s="95"/>
      <c r="R17" s="95"/>
    </row>
    <row r="18" customFormat="false" ht="15" hidden="false" customHeight="true" outlineLevel="0" collapsed="false">
      <c r="A18" s="92" t="s">
        <v>221</v>
      </c>
      <c r="B18" s="92" t="s">
        <v>203</v>
      </c>
      <c r="C18" s="92" t="s">
        <v>84</v>
      </c>
      <c r="D18" s="92" t="s">
        <v>85</v>
      </c>
      <c r="E18" s="92" t="s">
        <v>85</v>
      </c>
      <c r="F18" s="94" t="s">
        <v>23</v>
      </c>
      <c r="G18" s="92" t="s">
        <v>86</v>
      </c>
      <c r="H18" s="92" t="s">
        <v>87</v>
      </c>
      <c r="I18" s="95"/>
      <c r="K18" s="96" t="n">
        <f aca="false">SUMIF(Eventos!A:A,A18,Eventos!G:G)</f>
        <v>0</v>
      </c>
      <c r="L18" s="8"/>
      <c r="O18" s="8"/>
      <c r="Q18" s="95"/>
      <c r="R18" s="95"/>
    </row>
    <row r="19" customFormat="false" ht="15" hidden="false" customHeight="true" outlineLevel="0" collapsed="false">
      <c r="A19" s="92" t="s">
        <v>222</v>
      </c>
      <c r="B19" s="92" t="s">
        <v>203</v>
      </c>
      <c r="C19" s="92" t="s">
        <v>84</v>
      </c>
      <c r="D19" s="92" t="s">
        <v>85</v>
      </c>
      <c r="E19" s="92" t="s">
        <v>85</v>
      </c>
      <c r="F19" s="94" t="s">
        <v>23</v>
      </c>
      <c r="G19" s="92" t="s">
        <v>86</v>
      </c>
      <c r="H19" s="92" t="s">
        <v>87</v>
      </c>
      <c r="I19" s="95"/>
      <c r="K19" s="96" t="n">
        <f aca="false">SUMIF(Eventos!A:A,A19,Eventos!G:G)</f>
        <v>0</v>
      </c>
      <c r="L19" s="8"/>
      <c r="O19" s="8"/>
      <c r="Q19" s="95"/>
      <c r="R19" s="95"/>
    </row>
    <row r="20" customFormat="false" ht="15" hidden="false" customHeight="true" outlineLevel="0" collapsed="false">
      <c r="A20" s="92" t="s">
        <v>223</v>
      </c>
      <c r="B20" s="92" t="s">
        <v>203</v>
      </c>
      <c r="C20" s="92" t="s">
        <v>84</v>
      </c>
      <c r="D20" s="92" t="s">
        <v>85</v>
      </c>
      <c r="E20" s="92" t="s">
        <v>85</v>
      </c>
      <c r="F20" s="94" t="s">
        <v>23</v>
      </c>
      <c r="G20" s="92" t="s">
        <v>86</v>
      </c>
      <c r="H20" s="92" t="s">
        <v>87</v>
      </c>
      <c r="K20" s="96" t="n">
        <f aca="false">SUMIF(Eventos!A:A,A20,Eventos!G:G)</f>
        <v>0</v>
      </c>
      <c r="L20" s="8"/>
      <c r="O20" s="8"/>
      <c r="Q20" s="95"/>
      <c r="R20" s="95"/>
    </row>
    <row r="21" customFormat="false" ht="15" hidden="false" customHeight="true" outlineLevel="0" collapsed="false">
      <c r="A21" s="92" t="s">
        <v>224</v>
      </c>
      <c r="B21" s="92" t="s">
        <v>203</v>
      </c>
      <c r="C21" s="92" t="s">
        <v>84</v>
      </c>
      <c r="D21" s="92" t="s">
        <v>85</v>
      </c>
      <c r="E21" s="92" t="s">
        <v>85</v>
      </c>
      <c r="F21" s="94" t="s">
        <v>23</v>
      </c>
      <c r="G21" s="92" t="s">
        <v>103</v>
      </c>
      <c r="H21" s="92" t="s">
        <v>87</v>
      </c>
      <c r="K21" s="96" t="n">
        <f aca="false">SUMIF(Eventos!A:A,A21,Eventos!G:G)</f>
        <v>0</v>
      </c>
      <c r="L21" s="8"/>
      <c r="O21" s="8"/>
      <c r="Q21" s="95"/>
      <c r="R21" s="95"/>
    </row>
    <row r="22" customFormat="false" ht="15" hidden="false" customHeight="true" outlineLevel="0" collapsed="false">
      <c r="A22" s="92" t="s">
        <v>225</v>
      </c>
      <c r="B22" s="92" t="s">
        <v>203</v>
      </c>
      <c r="C22" s="92" t="s">
        <v>84</v>
      </c>
      <c r="D22" s="92" t="s">
        <v>85</v>
      </c>
      <c r="E22" s="92" t="s">
        <v>85</v>
      </c>
      <c r="F22" s="94" t="s">
        <v>23</v>
      </c>
      <c r="G22" s="92" t="s">
        <v>120</v>
      </c>
      <c r="H22" s="92" t="s">
        <v>87</v>
      </c>
      <c r="K22" s="96" t="n">
        <f aca="false">SUMIF(Eventos!A:A,A22,Eventos!G:G)</f>
        <v>0</v>
      </c>
      <c r="L22" s="8"/>
      <c r="O22" s="8"/>
      <c r="Q22" s="95"/>
      <c r="R22" s="95"/>
    </row>
    <row r="23" customFormat="false" ht="15" hidden="false" customHeight="true" outlineLevel="0" collapsed="false">
      <c r="A23" s="92" t="s">
        <v>226</v>
      </c>
      <c r="B23" s="92" t="s">
        <v>203</v>
      </c>
      <c r="C23" s="92" t="s">
        <v>84</v>
      </c>
      <c r="D23" s="92" t="s">
        <v>85</v>
      </c>
      <c r="E23" s="92" t="s">
        <v>85</v>
      </c>
      <c r="F23" s="94" t="s">
        <v>23</v>
      </c>
      <c r="G23" s="92" t="s">
        <v>120</v>
      </c>
      <c r="H23" s="92" t="s">
        <v>87</v>
      </c>
      <c r="K23" s="96" t="n">
        <f aca="false">SUMIF(Eventos!A:A,A23,Eventos!G:G)</f>
        <v>0</v>
      </c>
      <c r="L23" s="8"/>
      <c r="O23" s="8"/>
      <c r="Q23" s="95"/>
      <c r="R23" s="95"/>
    </row>
    <row r="24" customFormat="false" ht="15" hidden="false" customHeight="true" outlineLevel="0" collapsed="false">
      <c r="A24" s="92" t="s">
        <v>227</v>
      </c>
      <c r="B24" s="92" t="s">
        <v>203</v>
      </c>
      <c r="C24" s="92" t="s">
        <v>84</v>
      </c>
      <c r="D24" s="92" t="s">
        <v>85</v>
      </c>
      <c r="E24" s="92" t="s">
        <v>85</v>
      </c>
      <c r="F24" s="94" t="s">
        <v>23</v>
      </c>
      <c r="G24" s="92" t="s">
        <v>120</v>
      </c>
      <c r="H24" s="92" t="s">
        <v>87</v>
      </c>
      <c r="K24" s="96" t="n">
        <f aca="false">SUMIF(Eventos!A:A,A24,Eventos!G:G)</f>
        <v>0</v>
      </c>
      <c r="L24" s="8"/>
      <c r="O24" s="8"/>
      <c r="Q24" s="95"/>
      <c r="R24" s="95"/>
    </row>
    <row r="25" customFormat="false" ht="15" hidden="false" customHeight="true" outlineLevel="0" collapsed="false">
      <c r="A25" s="92" t="s">
        <v>228</v>
      </c>
      <c r="B25" s="92" t="s">
        <v>203</v>
      </c>
      <c r="C25" s="92" t="s">
        <v>84</v>
      </c>
      <c r="D25" s="92" t="s">
        <v>85</v>
      </c>
      <c r="E25" s="92" t="s">
        <v>85</v>
      </c>
      <c r="F25" s="94" t="s">
        <v>23</v>
      </c>
      <c r="G25" s="92" t="s">
        <v>120</v>
      </c>
      <c r="H25" s="92" t="s">
        <v>87</v>
      </c>
      <c r="K25" s="96" t="n">
        <f aca="false">SUMIF(Eventos!A:A,A25,Eventos!G:G)</f>
        <v>0</v>
      </c>
      <c r="L25" s="8"/>
      <c r="O25" s="8"/>
      <c r="Q25" s="95"/>
      <c r="R25" s="95"/>
    </row>
    <row r="26" customFormat="false" ht="15" hidden="false" customHeight="true" outlineLevel="0" collapsed="false">
      <c r="A26" s="92" t="s">
        <v>229</v>
      </c>
      <c r="B26" s="92" t="s">
        <v>203</v>
      </c>
      <c r="C26" s="92" t="s">
        <v>84</v>
      </c>
      <c r="D26" s="92" t="s">
        <v>85</v>
      </c>
      <c r="E26" s="92" t="s">
        <v>85</v>
      </c>
      <c r="F26" s="94" t="s">
        <v>23</v>
      </c>
      <c r="G26" s="92" t="s">
        <v>120</v>
      </c>
      <c r="H26" s="92" t="s">
        <v>87</v>
      </c>
      <c r="K26" s="96" t="n">
        <f aca="false">SUMIF(Eventos!A:A,A26,Eventos!G:G)</f>
        <v>0</v>
      </c>
      <c r="L26" s="8"/>
      <c r="O26" s="8"/>
      <c r="Q26" s="95"/>
      <c r="R26" s="95"/>
    </row>
    <row r="27" customFormat="false" ht="15" hidden="false" customHeight="true" outlineLevel="0" collapsed="false">
      <c r="A27" s="92" t="s">
        <v>230</v>
      </c>
      <c r="B27" s="92" t="s">
        <v>203</v>
      </c>
      <c r="C27" s="92" t="s">
        <v>84</v>
      </c>
      <c r="D27" s="92" t="s">
        <v>85</v>
      </c>
      <c r="E27" s="92" t="s">
        <v>85</v>
      </c>
      <c r="F27" s="94" t="s">
        <v>23</v>
      </c>
      <c r="G27" s="92" t="s">
        <v>120</v>
      </c>
      <c r="H27" s="92" t="s">
        <v>87</v>
      </c>
      <c r="K27" s="96" t="n">
        <f aca="false">SUMIF(Eventos!A:A,A27,Eventos!G:G)</f>
        <v>0</v>
      </c>
      <c r="L27" s="8"/>
      <c r="O27" s="8"/>
      <c r="Q27" s="95"/>
      <c r="R27" s="95"/>
    </row>
    <row r="28" customFormat="false" ht="15" hidden="false" customHeight="true" outlineLevel="0" collapsed="false">
      <c r="A28" s="92" t="s">
        <v>231</v>
      </c>
      <c r="B28" s="92" t="s">
        <v>203</v>
      </c>
      <c r="C28" s="92" t="s">
        <v>84</v>
      </c>
      <c r="D28" s="92" t="s">
        <v>85</v>
      </c>
      <c r="E28" s="92" t="s">
        <v>85</v>
      </c>
      <c r="F28" s="94" t="s">
        <v>23</v>
      </c>
      <c r="G28" s="92" t="s">
        <v>120</v>
      </c>
      <c r="H28" s="92" t="s">
        <v>87</v>
      </c>
      <c r="K28" s="96" t="n">
        <f aca="false">SUMIF(Eventos!A:A,A28,Eventos!G:G)</f>
        <v>0</v>
      </c>
      <c r="L28" s="8"/>
      <c r="O28" s="8"/>
      <c r="Q28" s="95"/>
      <c r="R28" s="95"/>
    </row>
    <row r="29" customFormat="false" ht="15" hidden="false" customHeight="true" outlineLevel="0" collapsed="false">
      <c r="A29" s="92" t="s">
        <v>232</v>
      </c>
      <c r="B29" s="92" t="s">
        <v>203</v>
      </c>
      <c r="C29" s="92" t="s">
        <v>84</v>
      </c>
      <c r="D29" s="92" t="s">
        <v>85</v>
      </c>
      <c r="E29" s="92" t="s">
        <v>85</v>
      </c>
      <c r="F29" s="94" t="s">
        <v>23</v>
      </c>
      <c r="G29" s="92" t="s">
        <v>86</v>
      </c>
      <c r="H29" s="92" t="s">
        <v>87</v>
      </c>
      <c r="K29" s="96" t="n">
        <f aca="false">SUMIF(Eventos!A:A,A29,Eventos!G:G)</f>
        <v>0</v>
      </c>
      <c r="L29" s="8"/>
      <c r="O29" s="8"/>
      <c r="Q29" s="95"/>
      <c r="R29" s="95"/>
    </row>
    <row r="30" customFormat="false" ht="15" hidden="false" customHeight="true" outlineLevel="0" collapsed="false">
      <c r="A30" s="92" t="s">
        <v>233</v>
      </c>
      <c r="B30" s="92" t="s">
        <v>203</v>
      </c>
      <c r="C30" s="92" t="s">
        <v>84</v>
      </c>
      <c r="D30" s="92" t="s">
        <v>85</v>
      </c>
      <c r="E30" s="92" t="s">
        <v>85</v>
      </c>
      <c r="F30" s="94" t="s">
        <v>23</v>
      </c>
      <c r="G30" s="92" t="s">
        <v>86</v>
      </c>
      <c r="H30" s="92" t="s">
        <v>87</v>
      </c>
      <c r="K30" s="96" t="n">
        <f aca="false">SUMIF(Eventos!A:A,A30,Eventos!G:G)</f>
        <v>0</v>
      </c>
      <c r="L30" s="8"/>
      <c r="O30" s="8"/>
      <c r="Q30" s="95"/>
      <c r="R30" s="95"/>
    </row>
    <row r="31" customFormat="false" ht="15" hidden="false" customHeight="true" outlineLevel="0" collapsed="false">
      <c r="A31" s="92" t="s">
        <v>234</v>
      </c>
      <c r="B31" s="92" t="s">
        <v>218</v>
      </c>
      <c r="C31" s="92" t="s">
        <v>84</v>
      </c>
      <c r="D31" s="92" t="s">
        <v>85</v>
      </c>
      <c r="E31" s="92" t="s">
        <v>85</v>
      </c>
      <c r="F31" s="94" t="s">
        <v>23</v>
      </c>
      <c r="G31" s="92" t="s">
        <v>86</v>
      </c>
      <c r="H31" s="92" t="s">
        <v>87</v>
      </c>
      <c r="K31" s="96" t="n">
        <f aca="false">SUMIF(Eventos!A:A,A31,Eventos!G:G)</f>
        <v>0</v>
      </c>
      <c r="L31" s="8"/>
      <c r="O31" s="8"/>
      <c r="Q31" s="95"/>
      <c r="R31" s="95"/>
    </row>
    <row r="32" customFormat="false" ht="15" hidden="false" customHeight="true" outlineLevel="0" collapsed="false">
      <c r="A32" s="92" t="s">
        <v>235</v>
      </c>
      <c r="B32" s="92" t="s">
        <v>203</v>
      </c>
      <c r="C32" s="92" t="s">
        <v>84</v>
      </c>
      <c r="D32" s="92" t="s">
        <v>85</v>
      </c>
      <c r="E32" s="92" t="s">
        <v>85</v>
      </c>
      <c r="F32" s="94" t="s">
        <v>23</v>
      </c>
      <c r="G32" s="92" t="s">
        <v>120</v>
      </c>
      <c r="H32" s="92" t="s">
        <v>87</v>
      </c>
      <c r="K32" s="96" t="n">
        <f aca="false">SUMIF(Eventos!A:A,A32,Eventos!G:G)</f>
        <v>0</v>
      </c>
      <c r="L32" s="8"/>
      <c r="O32" s="8"/>
      <c r="Q32" s="95"/>
      <c r="R32" s="95"/>
    </row>
    <row r="33" customFormat="false" ht="15" hidden="false" customHeight="true" outlineLevel="0" collapsed="false">
      <c r="A33" s="92" t="s">
        <v>236</v>
      </c>
      <c r="B33" s="92" t="s">
        <v>211</v>
      </c>
      <c r="C33" s="92" t="s">
        <v>84</v>
      </c>
      <c r="D33" s="92" t="s">
        <v>85</v>
      </c>
      <c r="E33" s="92" t="s">
        <v>85</v>
      </c>
      <c r="F33" s="94" t="s">
        <v>23</v>
      </c>
      <c r="G33" s="92" t="s">
        <v>86</v>
      </c>
      <c r="H33" s="92" t="s">
        <v>87</v>
      </c>
      <c r="K33" s="96" t="n">
        <f aca="false">SUMIF(Eventos!A:A,A33,Eventos!G:G)</f>
        <v>0</v>
      </c>
      <c r="L33" s="8"/>
      <c r="O33" s="8"/>
      <c r="Q33" s="95"/>
      <c r="R33" s="95"/>
    </row>
    <row r="34" customFormat="false" ht="15" hidden="false" customHeight="true" outlineLevel="0" collapsed="false">
      <c r="A34" s="92" t="s">
        <v>237</v>
      </c>
      <c r="B34" s="92" t="s">
        <v>203</v>
      </c>
      <c r="C34" s="92" t="s">
        <v>84</v>
      </c>
      <c r="D34" s="92" t="s">
        <v>85</v>
      </c>
      <c r="E34" s="92" t="s">
        <v>85</v>
      </c>
      <c r="F34" s="94" t="s">
        <v>23</v>
      </c>
      <c r="G34" s="92" t="s">
        <v>94</v>
      </c>
      <c r="H34" s="92" t="s">
        <v>87</v>
      </c>
      <c r="K34" s="96" t="n">
        <f aca="false">SUMIF(Eventos!A:A,A34,Eventos!G:G)</f>
        <v>0</v>
      </c>
      <c r="L34" s="8"/>
      <c r="O34" s="8"/>
      <c r="Q34" s="95"/>
      <c r="R34" s="95"/>
    </row>
    <row r="35" customFormat="false" ht="15" hidden="false" customHeight="true" outlineLevel="0" collapsed="false">
      <c r="A35" s="92" t="s">
        <v>238</v>
      </c>
      <c r="B35" s="92" t="s">
        <v>203</v>
      </c>
      <c r="C35" s="92" t="s">
        <v>84</v>
      </c>
      <c r="D35" s="92" t="s">
        <v>85</v>
      </c>
      <c r="E35" s="92" t="s">
        <v>85</v>
      </c>
      <c r="F35" s="94" t="s">
        <v>23</v>
      </c>
      <c r="G35" s="92" t="s">
        <v>86</v>
      </c>
      <c r="H35" s="92" t="s">
        <v>87</v>
      </c>
      <c r="K35" s="96" t="n">
        <f aca="false">SUMIF(Eventos!A:A,A35,Eventos!G:G)</f>
        <v>0</v>
      </c>
      <c r="L35" s="8"/>
      <c r="O35" s="8"/>
      <c r="Q35" s="95"/>
      <c r="R35" s="95"/>
    </row>
    <row r="36" customFormat="false" ht="15" hidden="false" customHeight="true" outlineLevel="0" collapsed="false">
      <c r="A36" s="92" t="s">
        <v>239</v>
      </c>
      <c r="B36" s="92" t="s">
        <v>203</v>
      </c>
      <c r="C36" s="92" t="s">
        <v>84</v>
      </c>
      <c r="D36" s="92" t="s">
        <v>85</v>
      </c>
      <c r="E36" s="92" t="s">
        <v>85</v>
      </c>
      <c r="F36" s="94" t="s">
        <v>23</v>
      </c>
      <c r="G36" s="92" t="s">
        <v>120</v>
      </c>
      <c r="H36" s="92" t="s">
        <v>87</v>
      </c>
      <c r="K36" s="96" t="n">
        <f aca="false">SUMIF(Eventos!A:A,A36,Eventos!G:G)</f>
        <v>0</v>
      </c>
      <c r="L36" s="8"/>
      <c r="O36" s="8"/>
      <c r="Q36" s="95"/>
      <c r="R36" s="95"/>
    </row>
    <row r="37" customFormat="false" ht="15" hidden="false" customHeight="true" outlineLevel="0" collapsed="false">
      <c r="A37" s="92" t="s">
        <v>240</v>
      </c>
      <c r="B37" s="92" t="s">
        <v>203</v>
      </c>
      <c r="C37" s="92" t="s">
        <v>84</v>
      </c>
      <c r="D37" s="92" t="s">
        <v>85</v>
      </c>
      <c r="E37" s="92" t="s">
        <v>85</v>
      </c>
      <c r="F37" s="94" t="s">
        <v>23</v>
      </c>
      <c r="G37" s="92" t="s">
        <v>120</v>
      </c>
      <c r="H37" s="92" t="s">
        <v>87</v>
      </c>
      <c r="K37" s="96" t="n">
        <f aca="false">SUMIF(Eventos!A:A,A37,Eventos!G:G)</f>
        <v>0</v>
      </c>
      <c r="L37" s="8"/>
      <c r="O37" s="8"/>
      <c r="Q37" s="95"/>
      <c r="R37" s="95"/>
    </row>
    <row r="38" customFormat="false" ht="15" hidden="false" customHeight="true" outlineLevel="0" collapsed="false">
      <c r="A38" s="92" t="s">
        <v>241</v>
      </c>
      <c r="B38" s="92" t="s">
        <v>218</v>
      </c>
      <c r="C38" s="92" t="s">
        <v>84</v>
      </c>
      <c r="D38" s="92" t="s">
        <v>85</v>
      </c>
      <c r="E38" s="92" t="s">
        <v>85</v>
      </c>
      <c r="F38" s="94" t="s">
        <v>23</v>
      </c>
      <c r="G38" s="92" t="s">
        <v>86</v>
      </c>
      <c r="H38" s="92" t="s">
        <v>87</v>
      </c>
      <c r="K38" s="96" t="n">
        <f aca="false">SUMIF(Eventos!A:A,A38,Eventos!G:G)</f>
        <v>0</v>
      </c>
      <c r="L38" s="8"/>
      <c r="O38" s="8"/>
      <c r="Q38" s="95"/>
      <c r="R38" s="95"/>
    </row>
    <row r="39" customFormat="false" ht="15" hidden="false" customHeight="true" outlineLevel="0" collapsed="false">
      <c r="A39" s="92" t="s">
        <v>242</v>
      </c>
      <c r="B39" s="92" t="s">
        <v>203</v>
      </c>
      <c r="C39" s="92" t="s">
        <v>84</v>
      </c>
      <c r="D39" s="92" t="s">
        <v>85</v>
      </c>
      <c r="E39" s="92" t="s">
        <v>85</v>
      </c>
      <c r="F39" s="94" t="s">
        <v>23</v>
      </c>
      <c r="G39" s="92" t="s">
        <v>94</v>
      </c>
      <c r="H39" s="92" t="s">
        <v>87</v>
      </c>
      <c r="K39" s="96" t="n">
        <f aca="false">SUMIF(Eventos!A:A,A39,Eventos!G:G)</f>
        <v>0</v>
      </c>
      <c r="L39" s="8"/>
      <c r="O39" s="8"/>
      <c r="Q39" s="95"/>
      <c r="R39" s="95"/>
    </row>
    <row r="40" customFormat="false" ht="15" hidden="false" customHeight="true" outlineLevel="0" collapsed="false">
      <c r="A40" s="92" t="s">
        <v>243</v>
      </c>
      <c r="B40" s="92" t="s">
        <v>244</v>
      </c>
      <c r="C40" s="92" t="s">
        <v>84</v>
      </c>
      <c r="D40" s="92" t="s">
        <v>85</v>
      </c>
      <c r="E40" s="92" t="s">
        <v>85</v>
      </c>
      <c r="F40" s="94" t="s">
        <v>23</v>
      </c>
      <c r="G40" s="92" t="s">
        <v>86</v>
      </c>
      <c r="H40" s="92" t="s">
        <v>87</v>
      </c>
      <c r="K40" s="96" t="n">
        <f aca="false">SUMIF(Eventos!A:A,A40,Eventos!G:G)</f>
        <v>0</v>
      </c>
      <c r="L40" s="8"/>
      <c r="O40" s="8"/>
      <c r="Q40" s="95"/>
      <c r="R40" s="95"/>
    </row>
    <row r="41" customFormat="false" ht="15" hidden="false" customHeight="true" outlineLevel="0" collapsed="false">
      <c r="A41" s="92" t="s">
        <v>245</v>
      </c>
      <c r="B41" s="92" t="s">
        <v>244</v>
      </c>
      <c r="C41" s="92" t="s">
        <v>100</v>
      </c>
      <c r="D41" s="92" t="s">
        <v>85</v>
      </c>
      <c r="E41" s="92" t="s">
        <v>85</v>
      </c>
      <c r="F41" s="94" t="s">
        <v>23</v>
      </c>
      <c r="G41" s="92" t="s">
        <v>86</v>
      </c>
      <c r="H41" s="92" t="s">
        <v>87</v>
      </c>
      <c r="K41" s="96" t="n">
        <f aca="false">SUMIF(Eventos!A:A,A41,Eventos!G:G)</f>
        <v>0</v>
      </c>
      <c r="L41" s="8"/>
      <c r="O41" s="8"/>
      <c r="Q41" s="95"/>
      <c r="R41" s="95"/>
    </row>
    <row r="42" customFormat="false" ht="15" hidden="false" customHeight="true" outlineLevel="0" collapsed="false">
      <c r="A42" s="92" t="s">
        <v>246</v>
      </c>
      <c r="B42" s="92" t="s">
        <v>203</v>
      </c>
      <c r="C42" s="92" t="s">
        <v>84</v>
      </c>
      <c r="D42" s="92" t="s">
        <v>85</v>
      </c>
      <c r="E42" s="92" t="s">
        <v>85</v>
      </c>
      <c r="F42" s="94" t="s">
        <v>23</v>
      </c>
      <c r="G42" s="92" t="s">
        <v>86</v>
      </c>
      <c r="H42" s="92" t="s">
        <v>87</v>
      </c>
      <c r="K42" s="96" t="n">
        <f aca="false">SUMIF(Eventos!A:A,A42,Eventos!G:G)</f>
        <v>0</v>
      </c>
      <c r="L42" s="8"/>
      <c r="O42" s="8"/>
      <c r="Q42" s="95"/>
      <c r="R42" s="95"/>
    </row>
    <row r="43" customFormat="false" ht="15" hidden="false" customHeight="true" outlineLevel="0" collapsed="false">
      <c r="A43" s="92" t="s">
        <v>247</v>
      </c>
      <c r="B43" s="92" t="s">
        <v>203</v>
      </c>
      <c r="C43" s="92" t="s">
        <v>84</v>
      </c>
      <c r="D43" s="92" t="s">
        <v>85</v>
      </c>
      <c r="E43" s="92" t="s">
        <v>85</v>
      </c>
      <c r="F43" s="94" t="s">
        <v>23</v>
      </c>
      <c r="G43" s="92" t="s">
        <v>86</v>
      </c>
      <c r="H43" s="92" t="s">
        <v>87</v>
      </c>
      <c r="K43" s="96" t="n">
        <f aca="false">SUMIF(Eventos!A:A,A43,Eventos!G:G)</f>
        <v>0</v>
      </c>
      <c r="L43" s="8"/>
      <c r="O43" s="8"/>
      <c r="Q43" s="95"/>
      <c r="R43" s="95"/>
    </row>
    <row r="44" customFormat="false" ht="15" hidden="false" customHeight="true" outlineLevel="0" collapsed="false">
      <c r="A44" s="92" t="s">
        <v>248</v>
      </c>
      <c r="B44" s="92" t="s">
        <v>211</v>
      </c>
      <c r="C44" s="92" t="s">
        <v>84</v>
      </c>
      <c r="D44" s="92" t="s">
        <v>85</v>
      </c>
      <c r="E44" s="92" t="s">
        <v>85</v>
      </c>
      <c r="F44" s="94" t="s">
        <v>23</v>
      </c>
      <c r="G44" s="92" t="s">
        <v>120</v>
      </c>
      <c r="H44" s="92" t="s">
        <v>87</v>
      </c>
      <c r="K44" s="96" t="n">
        <f aca="false">SUMIF(Eventos!A:A,A44,Eventos!G:G)</f>
        <v>0</v>
      </c>
      <c r="L44" s="8"/>
      <c r="O44" s="8"/>
      <c r="Q44" s="95"/>
      <c r="R44" s="95"/>
    </row>
    <row r="45" customFormat="false" ht="15" hidden="false" customHeight="true" outlineLevel="0" collapsed="false">
      <c r="A45" s="92" t="s">
        <v>249</v>
      </c>
      <c r="B45" s="92" t="s">
        <v>211</v>
      </c>
      <c r="C45" s="92" t="s">
        <v>84</v>
      </c>
      <c r="D45" s="92" t="s">
        <v>85</v>
      </c>
      <c r="E45" s="92" t="s">
        <v>85</v>
      </c>
      <c r="F45" s="94" t="s">
        <v>23</v>
      </c>
      <c r="G45" s="92" t="s">
        <v>120</v>
      </c>
      <c r="H45" s="92" t="s">
        <v>87</v>
      </c>
      <c r="K45" s="96" t="n">
        <f aca="false">SUMIF(Eventos!A:A,A45,Eventos!G:G)</f>
        <v>0</v>
      </c>
      <c r="L45" s="8"/>
      <c r="O45" s="8"/>
      <c r="Q45" s="95"/>
      <c r="R45" s="95"/>
    </row>
    <row r="46" customFormat="false" ht="15" hidden="false" customHeight="true" outlineLevel="0" collapsed="false">
      <c r="A46" s="92" t="s">
        <v>250</v>
      </c>
      <c r="B46" s="92" t="s">
        <v>211</v>
      </c>
      <c r="C46" s="92" t="s">
        <v>84</v>
      </c>
      <c r="D46" s="92" t="s">
        <v>85</v>
      </c>
      <c r="E46" s="92" t="s">
        <v>85</v>
      </c>
      <c r="F46" s="94" t="s">
        <v>23</v>
      </c>
      <c r="G46" s="92" t="s">
        <v>120</v>
      </c>
      <c r="H46" s="92" t="s">
        <v>87</v>
      </c>
      <c r="K46" s="96" t="n">
        <f aca="false">SUMIF(Eventos!A:A,A46,Eventos!G:G)</f>
        <v>0</v>
      </c>
      <c r="L46" s="8"/>
      <c r="O46" s="8"/>
      <c r="Q46" s="95"/>
      <c r="R46" s="95"/>
    </row>
    <row r="47" customFormat="false" ht="15" hidden="false" customHeight="true" outlineLevel="0" collapsed="false">
      <c r="A47" s="92" t="s">
        <v>251</v>
      </c>
      <c r="B47" s="92" t="s">
        <v>211</v>
      </c>
      <c r="C47" s="92" t="s">
        <v>84</v>
      </c>
      <c r="D47" s="92" t="s">
        <v>85</v>
      </c>
      <c r="E47" s="92" t="s">
        <v>85</v>
      </c>
      <c r="F47" s="94" t="s">
        <v>23</v>
      </c>
      <c r="G47" s="92" t="s">
        <v>120</v>
      </c>
      <c r="H47" s="92" t="s">
        <v>87</v>
      </c>
      <c r="K47" s="96" t="n">
        <f aca="false">SUMIF(Eventos!A:A,A47,Eventos!G:G)</f>
        <v>0</v>
      </c>
      <c r="L47" s="8"/>
      <c r="O47" s="8"/>
      <c r="Q47" s="95"/>
      <c r="R47" s="95"/>
    </row>
    <row r="48" customFormat="false" ht="15" hidden="false" customHeight="true" outlineLevel="0" collapsed="false">
      <c r="A48" s="92" t="s">
        <v>252</v>
      </c>
      <c r="B48" s="92" t="s">
        <v>211</v>
      </c>
      <c r="C48" s="92" t="s">
        <v>84</v>
      </c>
      <c r="D48" s="92" t="s">
        <v>85</v>
      </c>
      <c r="E48" s="92" t="s">
        <v>85</v>
      </c>
      <c r="F48" s="94" t="s">
        <v>23</v>
      </c>
      <c r="G48" s="92" t="s">
        <v>120</v>
      </c>
      <c r="H48" s="92" t="s">
        <v>87</v>
      </c>
      <c r="K48" s="96" t="n">
        <f aca="false">SUMIF(Eventos!A:A,A48,Eventos!G:G)</f>
        <v>0</v>
      </c>
      <c r="L48" s="8"/>
      <c r="O48" s="8"/>
      <c r="Q48" s="95"/>
      <c r="R48" s="95"/>
    </row>
    <row r="49" customFormat="false" ht="15" hidden="false" customHeight="true" outlineLevel="0" collapsed="false">
      <c r="A49" s="92" t="s">
        <v>253</v>
      </c>
      <c r="B49" s="92" t="s">
        <v>211</v>
      </c>
      <c r="C49" s="92" t="s">
        <v>84</v>
      </c>
      <c r="D49" s="92" t="s">
        <v>85</v>
      </c>
      <c r="E49" s="92" t="s">
        <v>85</v>
      </c>
      <c r="F49" s="94" t="s">
        <v>23</v>
      </c>
      <c r="G49" s="92" t="s">
        <v>120</v>
      </c>
      <c r="H49" s="92" t="s">
        <v>87</v>
      </c>
      <c r="K49" s="96" t="n">
        <f aca="false">SUMIF(Eventos!A:A,A49,Eventos!G:G)</f>
        <v>0</v>
      </c>
      <c r="L49" s="8"/>
      <c r="O49" s="8"/>
      <c r="Q49" s="95"/>
      <c r="R49" s="95"/>
    </row>
    <row r="50" customFormat="false" ht="15" hidden="false" customHeight="true" outlineLevel="0" collapsed="false">
      <c r="A50" s="92" t="s">
        <v>254</v>
      </c>
      <c r="B50" s="92" t="s">
        <v>203</v>
      </c>
      <c r="C50" s="92" t="s">
        <v>84</v>
      </c>
      <c r="D50" s="92" t="s">
        <v>85</v>
      </c>
      <c r="E50" s="92" t="s">
        <v>85</v>
      </c>
      <c r="F50" s="94" t="s">
        <v>23</v>
      </c>
      <c r="G50" s="92" t="s">
        <v>120</v>
      </c>
      <c r="H50" s="92" t="s">
        <v>87</v>
      </c>
      <c r="K50" s="96" t="n">
        <f aca="false">SUMIF(Eventos!A:A,A50,Eventos!G:G)</f>
        <v>0</v>
      </c>
      <c r="L50" s="8"/>
      <c r="O50" s="8"/>
      <c r="Q50" s="95"/>
      <c r="R50" s="95"/>
    </row>
    <row r="51" customFormat="false" ht="15" hidden="false" customHeight="true" outlineLevel="0" collapsed="false">
      <c r="A51" s="92" t="s">
        <v>255</v>
      </c>
      <c r="B51" s="92" t="s">
        <v>203</v>
      </c>
      <c r="C51" s="92" t="s">
        <v>84</v>
      </c>
      <c r="D51" s="92" t="s">
        <v>85</v>
      </c>
      <c r="E51" s="92" t="s">
        <v>85</v>
      </c>
      <c r="F51" s="94" t="s">
        <v>23</v>
      </c>
      <c r="G51" s="92" t="s">
        <v>86</v>
      </c>
      <c r="H51" s="92" t="s">
        <v>87</v>
      </c>
      <c r="K51" s="96" t="n">
        <f aca="false">SUMIF(Eventos!A:A,A51,Eventos!G:G)</f>
        <v>0</v>
      </c>
      <c r="L51" s="8"/>
      <c r="O51" s="8"/>
      <c r="Q51" s="95"/>
      <c r="R51" s="95"/>
    </row>
    <row r="52" customFormat="false" ht="15" hidden="false" customHeight="true" outlineLevel="0" collapsed="false">
      <c r="A52" s="92" t="s">
        <v>256</v>
      </c>
      <c r="B52" s="92" t="s">
        <v>244</v>
      </c>
      <c r="C52" s="92" t="s">
        <v>84</v>
      </c>
      <c r="D52" s="92" t="s">
        <v>85</v>
      </c>
      <c r="E52" s="92" t="s">
        <v>85</v>
      </c>
      <c r="F52" s="94" t="s">
        <v>23</v>
      </c>
      <c r="G52" s="92" t="s">
        <v>86</v>
      </c>
      <c r="H52" s="92" t="s">
        <v>87</v>
      </c>
      <c r="K52" s="96" t="n">
        <f aca="false">SUMIF(Eventos!A:A,A52,Eventos!G:G)</f>
        <v>0</v>
      </c>
      <c r="L52" s="8"/>
      <c r="O52" s="8"/>
      <c r="Q52" s="95"/>
      <c r="R52" s="95"/>
    </row>
    <row r="53" customFormat="false" ht="15" hidden="false" customHeight="true" outlineLevel="0" collapsed="false">
      <c r="A53" s="92" t="s">
        <v>257</v>
      </c>
      <c r="B53" s="92" t="s">
        <v>211</v>
      </c>
      <c r="C53" s="92" t="s">
        <v>84</v>
      </c>
      <c r="D53" s="92" t="s">
        <v>85</v>
      </c>
      <c r="E53" s="92" t="s">
        <v>85</v>
      </c>
      <c r="F53" s="94" t="s">
        <v>23</v>
      </c>
      <c r="G53" s="92" t="s">
        <v>120</v>
      </c>
      <c r="H53" s="92" t="s">
        <v>87</v>
      </c>
      <c r="K53" s="96" t="n">
        <f aca="false">SUMIF(Eventos!A:A,A53,Eventos!G:G)</f>
        <v>0</v>
      </c>
      <c r="L53" s="8"/>
      <c r="O53" s="8"/>
      <c r="Q53" s="95"/>
      <c r="R53" s="95"/>
    </row>
    <row r="54" customFormat="false" ht="15" hidden="false" customHeight="true" outlineLevel="0" collapsed="false">
      <c r="A54" s="92" t="s">
        <v>258</v>
      </c>
      <c r="B54" s="92" t="s">
        <v>244</v>
      </c>
      <c r="C54" s="92" t="s">
        <v>84</v>
      </c>
      <c r="D54" s="92" t="s">
        <v>85</v>
      </c>
      <c r="E54" s="92" t="s">
        <v>85</v>
      </c>
      <c r="F54" s="94" t="s">
        <v>23</v>
      </c>
      <c r="G54" s="92" t="s">
        <v>86</v>
      </c>
      <c r="H54" s="92" t="s">
        <v>87</v>
      </c>
      <c r="K54" s="96" t="n">
        <f aca="false">SUMIF(Eventos!A:A,A54,Eventos!G:G)</f>
        <v>0</v>
      </c>
      <c r="L54" s="8"/>
      <c r="O54" s="8"/>
      <c r="Q54" s="95"/>
      <c r="R54" s="95"/>
    </row>
    <row r="55" customFormat="false" ht="15" hidden="false" customHeight="true" outlineLevel="0" collapsed="false">
      <c r="A55" s="92" t="s">
        <v>259</v>
      </c>
      <c r="B55" s="92" t="s">
        <v>203</v>
      </c>
      <c r="C55" s="92" t="s">
        <v>84</v>
      </c>
      <c r="D55" s="92" t="s">
        <v>85</v>
      </c>
      <c r="E55" s="92" t="s">
        <v>85</v>
      </c>
      <c r="F55" s="94" t="s">
        <v>23</v>
      </c>
      <c r="G55" s="92" t="s">
        <v>86</v>
      </c>
      <c r="H55" s="92" t="s">
        <v>87</v>
      </c>
      <c r="K55" s="96" t="n">
        <f aca="false">SUMIF(Eventos!A:A,A55,Eventos!G:G)</f>
        <v>0</v>
      </c>
      <c r="L55" s="8"/>
      <c r="O55" s="8"/>
      <c r="Q55" s="95"/>
      <c r="R55" s="95"/>
    </row>
    <row r="56" customFormat="false" ht="15" hidden="false" customHeight="true" outlineLevel="0" collapsed="false">
      <c r="A56" s="92" t="s">
        <v>260</v>
      </c>
      <c r="B56" s="92" t="s">
        <v>203</v>
      </c>
      <c r="C56" s="92" t="s">
        <v>84</v>
      </c>
      <c r="D56" s="92" t="s">
        <v>85</v>
      </c>
      <c r="E56" s="92" t="s">
        <v>85</v>
      </c>
      <c r="F56" s="94" t="s">
        <v>23</v>
      </c>
      <c r="G56" s="92" t="s">
        <v>86</v>
      </c>
      <c r="H56" s="92" t="s">
        <v>87</v>
      </c>
      <c r="K56" s="96" t="n">
        <f aca="false">SUMIF(Eventos!A:A,A56,Eventos!G:G)</f>
        <v>0</v>
      </c>
      <c r="L56" s="8"/>
      <c r="O56" s="8"/>
      <c r="Q56" s="95"/>
      <c r="R56" s="95"/>
    </row>
    <row r="57" customFormat="false" ht="15" hidden="false" customHeight="true" outlineLevel="0" collapsed="false">
      <c r="A57" s="92" t="s">
        <v>261</v>
      </c>
      <c r="B57" s="92" t="s">
        <v>244</v>
      </c>
      <c r="C57" s="92" t="s">
        <v>91</v>
      </c>
      <c r="D57" s="92" t="s">
        <v>85</v>
      </c>
      <c r="E57" s="92" t="s">
        <v>85</v>
      </c>
      <c r="F57" s="94" t="s">
        <v>23</v>
      </c>
      <c r="G57" s="92" t="s">
        <v>86</v>
      </c>
      <c r="H57" s="92" t="s">
        <v>87</v>
      </c>
      <c r="K57" s="96" t="n">
        <f aca="false">SUMIF(Eventos!A:A,A57,Eventos!G:G)</f>
        <v>0</v>
      </c>
      <c r="L57" s="8"/>
      <c r="O57" s="8"/>
      <c r="Q57" s="95"/>
      <c r="R57" s="95"/>
    </row>
    <row r="58" customFormat="false" ht="15" hidden="false" customHeight="true" outlineLevel="0" collapsed="false">
      <c r="A58" s="92" t="s">
        <v>262</v>
      </c>
      <c r="B58" s="92" t="s">
        <v>203</v>
      </c>
      <c r="C58" s="92" t="s">
        <v>84</v>
      </c>
      <c r="D58" s="92" t="s">
        <v>85</v>
      </c>
      <c r="E58" s="92" t="s">
        <v>85</v>
      </c>
      <c r="F58" s="94" t="s">
        <v>23</v>
      </c>
      <c r="G58" s="92" t="s">
        <v>120</v>
      </c>
      <c r="H58" s="92" t="s">
        <v>87</v>
      </c>
      <c r="K58" s="96" t="n">
        <f aca="false">SUMIF(Eventos!A:A,A58,Eventos!G:G)</f>
        <v>0</v>
      </c>
      <c r="L58" s="8"/>
      <c r="O58" s="8"/>
      <c r="Q58" s="95"/>
      <c r="R58" s="95"/>
    </row>
    <row r="59" customFormat="false" ht="15" hidden="false" customHeight="true" outlineLevel="0" collapsed="false">
      <c r="A59" s="92" t="s">
        <v>263</v>
      </c>
      <c r="B59" s="92" t="s">
        <v>203</v>
      </c>
      <c r="C59" s="92" t="s">
        <v>84</v>
      </c>
      <c r="D59" s="92" t="s">
        <v>85</v>
      </c>
      <c r="E59" s="92" t="s">
        <v>85</v>
      </c>
      <c r="F59" s="94" t="s">
        <v>23</v>
      </c>
      <c r="G59" s="92" t="s">
        <v>86</v>
      </c>
      <c r="H59" s="92" t="s">
        <v>87</v>
      </c>
      <c r="K59" s="96" t="n">
        <f aca="false">SUMIF(Eventos!A:A,A59,Eventos!G:G)</f>
        <v>0</v>
      </c>
      <c r="L59" s="8"/>
      <c r="O59" s="8"/>
      <c r="Q59" s="95"/>
      <c r="R59" s="95"/>
    </row>
    <row r="60" customFormat="false" ht="15" hidden="false" customHeight="true" outlineLevel="0" collapsed="false">
      <c r="A60" s="92" t="s">
        <v>264</v>
      </c>
      <c r="B60" s="92" t="s">
        <v>211</v>
      </c>
      <c r="C60" s="92" t="s">
        <v>84</v>
      </c>
      <c r="D60" s="92" t="s">
        <v>85</v>
      </c>
      <c r="E60" s="92" t="s">
        <v>85</v>
      </c>
      <c r="F60" s="94" t="s">
        <v>23</v>
      </c>
      <c r="G60" s="92" t="s">
        <v>120</v>
      </c>
      <c r="H60" s="92" t="s">
        <v>87</v>
      </c>
      <c r="K60" s="96" t="n">
        <f aca="false">SUMIF(Eventos!A:A,A60,Eventos!G:G)</f>
        <v>0</v>
      </c>
      <c r="L60" s="8"/>
      <c r="O60" s="8"/>
      <c r="Q60" s="95"/>
      <c r="R60" s="95"/>
    </row>
    <row r="61" customFormat="false" ht="15" hidden="false" customHeight="true" outlineLevel="0" collapsed="false">
      <c r="A61" s="92" t="s">
        <v>265</v>
      </c>
      <c r="B61" s="92" t="s">
        <v>211</v>
      </c>
      <c r="C61" s="92" t="s">
        <v>84</v>
      </c>
      <c r="D61" s="92" t="s">
        <v>85</v>
      </c>
      <c r="E61" s="92" t="s">
        <v>85</v>
      </c>
      <c r="F61" s="94" t="s">
        <v>23</v>
      </c>
      <c r="G61" s="92" t="s">
        <v>103</v>
      </c>
      <c r="H61" s="92" t="s">
        <v>87</v>
      </c>
      <c r="K61" s="96" t="n">
        <f aca="false">SUMIF(Eventos!A:A,A61,Eventos!G:G)</f>
        <v>0</v>
      </c>
      <c r="L61" s="8"/>
      <c r="O61" s="8"/>
      <c r="Q61" s="95"/>
      <c r="R61" s="95"/>
    </row>
    <row r="62" customFormat="false" ht="15" hidden="false" customHeight="true" outlineLevel="0" collapsed="false">
      <c r="A62" s="92" t="s">
        <v>266</v>
      </c>
      <c r="B62" s="92" t="s">
        <v>203</v>
      </c>
      <c r="C62" s="92" t="s">
        <v>84</v>
      </c>
      <c r="D62" s="92" t="s">
        <v>85</v>
      </c>
      <c r="E62" s="92" t="s">
        <v>85</v>
      </c>
      <c r="F62" s="94" t="s">
        <v>23</v>
      </c>
      <c r="G62" s="92" t="s">
        <v>120</v>
      </c>
      <c r="H62" s="92" t="s">
        <v>87</v>
      </c>
      <c r="K62" s="96" t="n">
        <f aca="false">SUMIF(Eventos!A:A,A62,Eventos!G:G)</f>
        <v>0</v>
      </c>
      <c r="L62" s="8"/>
      <c r="O62" s="8"/>
      <c r="Q62" s="95"/>
      <c r="R62" s="95"/>
    </row>
    <row r="63" customFormat="false" ht="15" hidden="false" customHeight="true" outlineLevel="0" collapsed="false">
      <c r="A63" s="92" t="s">
        <v>267</v>
      </c>
      <c r="B63" s="92" t="s">
        <v>203</v>
      </c>
      <c r="C63" s="92" t="s">
        <v>84</v>
      </c>
      <c r="D63" s="92" t="s">
        <v>85</v>
      </c>
      <c r="E63" s="92" t="s">
        <v>85</v>
      </c>
      <c r="F63" s="94" t="s">
        <v>23</v>
      </c>
      <c r="G63" s="92" t="s">
        <v>103</v>
      </c>
      <c r="H63" s="92" t="s">
        <v>87</v>
      </c>
      <c r="K63" s="96" t="n">
        <f aca="false">SUMIF(Eventos!A:A,A63,Eventos!G:G)</f>
        <v>0</v>
      </c>
      <c r="L63" s="8"/>
      <c r="O63" s="8"/>
      <c r="Q63" s="95"/>
      <c r="R63" s="95"/>
    </row>
    <row r="64" customFormat="false" ht="15" hidden="false" customHeight="true" outlineLevel="0" collapsed="false">
      <c r="A64" s="92" t="s">
        <v>268</v>
      </c>
      <c r="B64" s="92" t="s">
        <v>203</v>
      </c>
      <c r="C64" s="92" t="s">
        <v>84</v>
      </c>
      <c r="D64" s="92" t="s">
        <v>85</v>
      </c>
      <c r="E64" s="92" t="s">
        <v>85</v>
      </c>
      <c r="F64" s="94" t="s">
        <v>23</v>
      </c>
      <c r="G64" s="92" t="s">
        <v>120</v>
      </c>
      <c r="H64" s="92" t="s">
        <v>87</v>
      </c>
      <c r="K64" s="96" t="n">
        <f aca="false">SUMIF(Eventos!A:A,A64,Eventos!G:G)</f>
        <v>0</v>
      </c>
      <c r="L64" s="8"/>
      <c r="O64" s="8"/>
      <c r="Q64" s="95"/>
      <c r="R64" s="95"/>
    </row>
    <row r="65" customFormat="false" ht="15" hidden="false" customHeight="true" outlineLevel="0" collapsed="false">
      <c r="A65" s="92" t="s">
        <v>269</v>
      </c>
      <c r="B65" s="92" t="s">
        <v>270</v>
      </c>
      <c r="C65" s="92" t="s">
        <v>91</v>
      </c>
      <c r="D65" s="92" t="s">
        <v>85</v>
      </c>
      <c r="E65" s="92" t="s">
        <v>85</v>
      </c>
      <c r="F65" s="94" t="s">
        <v>23</v>
      </c>
      <c r="G65" s="92" t="s">
        <v>86</v>
      </c>
      <c r="H65" s="92" t="s">
        <v>87</v>
      </c>
      <c r="K65" s="96" t="n">
        <f aca="false">SUMIF(Eventos!A:A,A65,Eventos!G:G)</f>
        <v>0</v>
      </c>
      <c r="L65" s="8"/>
      <c r="O65" s="8"/>
      <c r="Q65" s="95"/>
      <c r="R65" s="95"/>
    </row>
    <row r="66" customFormat="false" ht="15" hidden="false" customHeight="true" outlineLevel="0" collapsed="false">
      <c r="A66" s="92" t="s">
        <v>271</v>
      </c>
      <c r="B66" s="92" t="s">
        <v>211</v>
      </c>
      <c r="C66" s="92" t="s">
        <v>84</v>
      </c>
      <c r="D66" s="92" t="s">
        <v>85</v>
      </c>
      <c r="E66" s="92" t="s">
        <v>85</v>
      </c>
      <c r="F66" s="94" t="s">
        <v>23</v>
      </c>
      <c r="G66" s="92" t="s">
        <v>86</v>
      </c>
      <c r="H66" s="92" t="s">
        <v>87</v>
      </c>
      <c r="K66" s="96" t="n">
        <f aca="false">SUMIF(Eventos!A:A,A66,Eventos!G:G)</f>
        <v>0</v>
      </c>
      <c r="L66" s="8"/>
      <c r="O66" s="8"/>
      <c r="Q66" s="95"/>
      <c r="R66" s="95"/>
    </row>
    <row r="67" customFormat="false" ht="15" hidden="false" customHeight="true" outlineLevel="0" collapsed="false">
      <c r="A67" s="92" t="s">
        <v>272</v>
      </c>
      <c r="B67" s="92" t="s">
        <v>273</v>
      </c>
      <c r="C67" s="92" t="s">
        <v>84</v>
      </c>
      <c r="D67" s="92" t="s">
        <v>85</v>
      </c>
      <c r="E67" s="92" t="s">
        <v>85</v>
      </c>
      <c r="F67" s="94" t="s">
        <v>23</v>
      </c>
      <c r="G67" s="92" t="s">
        <v>86</v>
      </c>
      <c r="H67" s="92" t="s">
        <v>87</v>
      </c>
      <c r="K67" s="96" t="n">
        <f aca="false">SUMIF(Eventos!A:A,A67,Eventos!G:G)</f>
        <v>0</v>
      </c>
      <c r="L67" s="8"/>
      <c r="O67" s="8"/>
      <c r="Q67" s="95"/>
      <c r="R67" s="95"/>
    </row>
    <row r="68" customFormat="false" ht="15" hidden="false" customHeight="true" outlineLevel="0" collapsed="false">
      <c r="A68" s="92" t="s">
        <v>274</v>
      </c>
      <c r="B68" s="92" t="s">
        <v>203</v>
      </c>
      <c r="C68" s="92" t="s">
        <v>84</v>
      </c>
      <c r="D68" s="92" t="s">
        <v>85</v>
      </c>
      <c r="E68" s="92" t="s">
        <v>85</v>
      </c>
      <c r="F68" s="94" t="s">
        <v>23</v>
      </c>
      <c r="G68" s="92" t="s">
        <v>120</v>
      </c>
      <c r="H68" s="92" t="s">
        <v>87</v>
      </c>
      <c r="K68" s="96" t="n">
        <f aca="false">SUMIF(Eventos!A:A,A68,Eventos!G:G)</f>
        <v>0</v>
      </c>
      <c r="L68" s="8"/>
      <c r="O68" s="8"/>
      <c r="Q68" s="95"/>
      <c r="R68" s="95"/>
    </row>
    <row r="69" customFormat="false" ht="15" hidden="false" customHeight="true" outlineLevel="0" collapsed="false">
      <c r="A69" s="92" t="s">
        <v>275</v>
      </c>
      <c r="B69" s="92" t="s">
        <v>276</v>
      </c>
      <c r="C69" s="92" t="s">
        <v>84</v>
      </c>
      <c r="D69" s="92" t="s">
        <v>85</v>
      </c>
      <c r="E69" s="92" t="s">
        <v>85</v>
      </c>
      <c r="F69" s="94" t="s">
        <v>23</v>
      </c>
      <c r="G69" s="92" t="s">
        <v>86</v>
      </c>
      <c r="H69" s="92" t="s">
        <v>87</v>
      </c>
      <c r="K69" s="96" t="n">
        <f aca="false">SUMIF(Eventos!A:A,A69,Eventos!G:G)</f>
        <v>0</v>
      </c>
      <c r="L69" s="8"/>
      <c r="O69" s="8"/>
      <c r="Q69" s="95"/>
      <c r="R69" s="95"/>
    </row>
    <row r="70" customFormat="false" ht="15" hidden="false" customHeight="true" outlineLevel="0" collapsed="false">
      <c r="A70" s="92" t="s">
        <v>277</v>
      </c>
      <c r="B70" s="92" t="s">
        <v>203</v>
      </c>
      <c r="C70" s="92" t="s">
        <v>84</v>
      </c>
      <c r="D70" s="92" t="s">
        <v>85</v>
      </c>
      <c r="E70" s="92" t="s">
        <v>85</v>
      </c>
      <c r="F70" s="94" t="s">
        <v>23</v>
      </c>
      <c r="G70" s="92" t="s">
        <v>103</v>
      </c>
      <c r="H70" s="92" t="s">
        <v>87</v>
      </c>
      <c r="K70" s="96" t="n">
        <f aca="false">SUMIF(Eventos!A:A,A70,Eventos!G:G)</f>
        <v>0</v>
      </c>
      <c r="L70" s="8"/>
      <c r="O70" s="8"/>
      <c r="Q70" s="95"/>
      <c r="R70" s="95"/>
    </row>
    <row r="71" customFormat="false" ht="15" hidden="false" customHeight="true" outlineLevel="0" collapsed="false">
      <c r="A71" s="92" t="s">
        <v>278</v>
      </c>
      <c r="B71" s="92" t="s">
        <v>211</v>
      </c>
      <c r="C71" s="92" t="s">
        <v>84</v>
      </c>
      <c r="D71" s="92" t="s">
        <v>85</v>
      </c>
      <c r="E71" s="92" t="s">
        <v>85</v>
      </c>
      <c r="F71" s="94" t="s">
        <v>23</v>
      </c>
      <c r="G71" s="92" t="s">
        <v>86</v>
      </c>
      <c r="H71" s="92" t="s">
        <v>87</v>
      </c>
      <c r="K71" s="96" t="n">
        <f aca="false">SUMIF(Eventos!A:A,A71,Eventos!G:G)</f>
        <v>0</v>
      </c>
      <c r="L71" s="8"/>
      <c r="O71" s="8"/>
      <c r="Q71" s="95"/>
      <c r="R71" s="95"/>
    </row>
    <row r="72" customFormat="false" ht="15" hidden="false" customHeight="true" outlineLevel="0" collapsed="false">
      <c r="A72" s="92" t="s">
        <v>279</v>
      </c>
      <c r="B72" s="92" t="s">
        <v>273</v>
      </c>
      <c r="C72" s="92" t="s">
        <v>84</v>
      </c>
      <c r="D72" s="92" t="s">
        <v>85</v>
      </c>
      <c r="E72" s="92" t="s">
        <v>85</v>
      </c>
      <c r="F72" s="94" t="s">
        <v>23</v>
      </c>
      <c r="G72" s="92" t="s">
        <v>86</v>
      </c>
      <c r="H72" s="92" t="s">
        <v>87</v>
      </c>
      <c r="K72" s="96" t="n">
        <f aca="false">SUMIF(Eventos!A:A,A72,Eventos!G:G)</f>
        <v>0</v>
      </c>
      <c r="L72" s="8"/>
      <c r="O72" s="8"/>
      <c r="Q72" s="95"/>
      <c r="R72" s="95"/>
    </row>
    <row r="73" customFormat="false" ht="15" hidden="false" customHeight="true" outlineLevel="0" collapsed="false">
      <c r="A73" s="92" t="s">
        <v>280</v>
      </c>
      <c r="B73" s="92" t="s">
        <v>273</v>
      </c>
      <c r="C73" s="92" t="s">
        <v>84</v>
      </c>
      <c r="D73" s="92" t="s">
        <v>85</v>
      </c>
      <c r="E73" s="92" t="s">
        <v>85</v>
      </c>
      <c r="F73" s="94" t="s">
        <v>23</v>
      </c>
      <c r="G73" s="92" t="s">
        <v>86</v>
      </c>
      <c r="H73" s="92" t="s">
        <v>87</v>
      </c>
      <c r="K73" s="96" t="n">
        <f aca="false">SUMIF(Eventos!A:A,A73,Eventos!G:G)</f>
        <v>0</v>
      </c>
      <c r="L73" s="8"/>
      <c r="O73" s="8"/>
      <c r="Q73" s="95"/>
      <c r="R73" s="95"/>
    </row>
    <row r="74" customFormat="false" ht="15" hidden="false" customHeight="true" outlineLevel="0" collapsed="false">
      <c r="A74" s="92" t="s">
        <v>281</v>
      </c>
      <c r="B74" s="92" t="s">
        <v>203</v>
      </c>
      <c r="C74" s="92" t="s">
        <v>84</v>
      </c>
      <c r="D74" s="92" t="s">
        <v>85</v>
      </c>
      <c r="E74" s="92" t="s">
        <v>85</v>
      </c>
      <c r="F74" s="94" t="s">
        <v>23</v>
      </c>
      <c r="G74" s="92" t="s">
        <v>120</v>
      </c>
      <c r="H74" s="92" t="s">
        <v>87</v>
      </c>
      <c r="K74" s="96" t="n">
        <f aca="false">SUMIF(Eventos!A:A,A74,Eventos!G:G)</f>
        <v>0</v>
      </c>
      <c r="L74" s="8"/>
      <c r="O74" s="8"/>
      <c r="Q74" s="95"/>
      <c r="R74" s="95"/>
    </row>
    <row r="75" customFormat="false" ht="15" hidden="false" customHeight="true" outlineLevel="0" collapsed="false">
      <c r="A75" s="92" t="s">
        <v>282</v>
      </c>
      <c r="B75" s="92" t="s">
        <v>203</v>
      </c>
      <c r="C75" s="92" t="s">
        <v>84</v>
      </c>
      <c r="D75" s="92" t="s">
        <v>85</v>
      </c>
      <c r="E75" s="92" t="s">
        <v>85</v>
      </c>
      <c r="F75" s="94" t="s">
        <v>23</v>
      </c>
      <c r="G75" s="92" t="s">
        <v>103</v>
      </c>
      <c r="H75" s="92" t="s">
        <v>87</v>
      </c>
      <c r="K75" s="96" t="n">
        <f aca="false">SUMIF(Eventos!A:A,A75,Eventos!G:G)</f>
        <v>0</v>
      </c>
      <c r="L75" s="8"/>
      <c r="O75" s="8"/>
      <c r="Q75" s="95"/>
      <c r="R75" s="95"/>
    </row>
    <row r="76" customFormat="false" ht="15" hidden="false" customHeight="true" outlineLevel="0" collapsed="false">
      <c r="A76" s="92" t="s">
        <v>283</v>
      </c>
      <c r="B76" s="92" t="s">
        <v>273</v>
      </c>
      <c r="C76" s="92" t="s">
        <v>84</v>
      </c>
      <c r="D76" s="92" t="s">
        <v>85</v>
      </c>
      <c r="E76" s="92" t="s">
        <v>85</v>
      </c>
      <c r="F76" s="94" t="s">
        <v>23</v>
      </c>
      <c r="G76" s="92" t="s">
        <v>86</v>
      </c>
      <c r="H76" s="92" t="s">
        <v>87</v>
      </c>
      <c r="K76" s="96" t="n">
        <f aca="false">SUMIF(Eventos!A:A,A76,Eventos!G:G)</f>
        <v>0</v>
      </c>
      <c r="L76" s="8"/>
      <c r="O76" s="8"/>
      <c r="Q76" s="95"/>
      <c r="R76" s="95"/>
    </row>
    <row r="77" customFormat="false" ht="15" hidden="false" customHeight="true" outlineLevel="0" collapsed="false">
      <c r="A77" s="92" t="s">
        <v>284</v>
      </c>
      <c r="B77" s="92" t="s">
        <v>203</v>
      </c>
      <c r="C77" s="92" t="s">
        <v>84</v>
      </c>
      <c r="D77" s="92" t="s">
        <v>85</v>
      </c>
      <c r="E77" s="92" t="s">
        <v>85</v>
      </c>
      <c r="F77" s="94" t="s">
        <v>23</v>
      </c>
      <c r="G77" s="92" t="s">
        <v>86</v>
      </c>
      <c r="H77" s="92" t="s">
        <v>87</v>
      </c>
      <c r="K77" s="96" t="n">
        <f aca="false">SUMIF(Eventos!A:A,A77,Eventos!G:G)</f>
        <v>0</v>
      </c>
      <c r="L77" s="8"/>
      <c r="O77" s="8"/>
      <c r="Q77" s="95"/>
      <c r="R77" s="95"/>
    </row>
    <row r="78" customFormat="false" ht="15" hidden="false" customHeight="true" outlineLevel="0" collapsed="false">
      <c r="A78" s="92" t="s">
        <v>285</v>
      </c>
      <c r="B78" s="92" t="s">
        <v>270</v>
      </c>
      <c r="C78" s="92" t="s">
        <v>84</v>
      </c>
      <c r="D78" s="92" t="s">
        <v>85</v>
      </c>
      <c r="E78" s="92" t="s">
        <v>85</v>
      </c>
      <c r="F78" s="94" t="s">
        <v>23</v>
      </c>
      <c r="G78" s="92" t="s">
        <v>86</v>
      </c>
      <c r="H78" s="92" t="s">
        <v>87</v>
      </c>
      <c r="K78" s="96" t="n">
        <f aca="false">SUMIF(Eventos!A:A,A78,Eventos!G:G)</f>
        <v>0</v>
      </c>
      <c r="L78" s="8"/>
      <c r="O78" s="8"/>
      <c r="Q78" s="95"/>
      <c r="R78" s="95"/>
    </row>
    <row r="79" customFormat="false" ht="15" hidden="false" customHeight="true" outlineLevel="0" collapsed="false">
      <c r="A79" s="92" t="s">
        <v>286</v>
      </c>
      <c r="B79" s="92" t="s">
        <v>273</v>
      </c>
      <c r="C79" s="92" t="s">
        <v>84</v>
      </c>
      <c r="D79" s="92" t="s">
        <v>85</v>
      </c>
      <c r="E79" s="92" t="s">
        <v>85</v>
      </c>
      <c r="F79" s="94" t="s">
        <v>23</v>
      </c>
      <c r="G79" s="92" t="s">
        <v>86</v>
      </c>
      <c r="H79" s="92" t="s">
        <v>87</v>
      </c>
      <c r="K79" s="96" t="n">
        <f aca="false">SUMIF(Eventos!A:A,A79,Eventos!G:G)</f>
        <v>0</v>
      </c>
      <c r="L79" s="8"/>
      <c r="O79" s="8"/>
      <c r="Q79" s="95"/>
      <c r="R79" s="95"/>
    </row>
    <row r="80" customFormat="false" ht="15" hidden="false" customHeight="true" outlineLevel="0" collapsed="false">
      <c r="A80" s="92" t="s">
        <v>287</v>
      </c>
      <c r="B80" s="92" t="s">
        <v>211</v>
      </c>
      <c r="C80" s="92" t="s">
        <v>84</v>
      </c>
      <c r="D80" s="92" t="s">
        <v>85</v>
      </c>
      <c r="E80" s="92" t="s">
        <v>85</v>
      </c>
      <c r="F80" s="94" t="s">
        <v>23</v>
      </c>
      <c r="G80" s="92" t="s">
        <v>86</v>
      </c>
      <c r="H80" s="92" t="s">
        <v>87</v>
      </c>
      <c r="K80" s="96" t="n">
        <f aca="false">SUMIF(Eventos!A:A,A80,Eventos!G:G)</f>
        <v>0</v>
      </c>
      <c r="L80" s="8"/>
      <c r="O80" s="8"/>
      <c r="Q80" s="95"/>
      <c r="R80" s="95"/>
    </row>
    <row r="81" customFormat="false" ht="15" hidden="false" customHeight="true" outlineLevel="0" collapsed="false">
      <c r="A81" s="92" t="s">
        <v>288</v>
      </c>
      <c r="B81" s="92" t="s">
        <v>273</v>
      </c>
      <c r="C81" s="92" t="s">
        <v>84</v>
      </c>
      <c r="D81" s="92" t="s">
        <v>85</v>
      </c>
      <c r="E81" s="92" t="s">
        <v>85</v>
      </c>
      <c r="F81" s="94" t="s">
        <v>23</v>
      </c>
      <c r="G81" s="92" t="s">
        <v>86</v>
      </c>
      <c r="H81" s="92" t="s">
        <v>87</v>
      </c>
      <c r="K81" s="96" t="n">
        <f aca="false">SUMIF(Eventos!A:A,A81,Eventos!G:G)</f>
        <v>0</v>
      </c>
      <c r="L81" s="8"/>
      <c r="O81" s="8"/>
      <c r="Q81" s="95"/>
      <c r="R81" s="95"/>
    </row>
    <row r="82" customFormat="false" ht="15" hidden="false" customHeight="true" outlineLevel="0" collapsed="false">
      <c r="A82" s="92" t="s">
        <v>289</v>
      </c>
      <c r="B82" s="92" t="s">
        <v>244</v>
      </c>
      <c r="C82" s="92" t="s">
        <v>84</v>
      </c>
      <c r="D82" s="92" t="s">
        <v>85</v>
      </c>
      <c r="E82" s="92" t="s">
        <v>85</v>
      </c>
      <c r="F82" s="94" t="s">
        <v>23</v>
      </c>
      <c r="G82" s="92" t="s">
        <v>86</v>
      </c>
      <c r="H82" s="92" t="s">
        <v>87</v>
      </c>
      <c r="K82" s="96" t="n">
        <f aca="false">SUMIF(Eventos!A:A,A82,Eventos!G:G)</f>
        <v>0</v>
      </c>
      <c r="L82" s="8"/>
      <c r="O82" s="8"/>
      <c r="Q82" s="95"/>
      <c r="R82" s="95"/>
    </row>
    <row r="83" customFormat="false" ht="15" hidden="false" customHeight="true" outlineLevel="0" collapsed="false">
      <c r="A83" s="92" t="s">
        <v>290</v>
      </c>
      <c r="B83" s="92" t="s">
        <v>244</v>
      </c>
      <c r="C83" s="92" t="s">
        <v>84</v>
      </c>
      <c r="D83" s="92" t="s">
        <v>85</v>
      </c>
      <c r="E83" s="92" t="s">
        <v>85</v>
      </c>
      <c r="F83" s="94" t="s">
        <v>23</v>
      </c>
      <c r="G83" s="92" t="s">
        <v>86</v>
      </c>
      <c r="H83" s="92" t="s">
        <v>87</v>
      </c>
      <c r="K83" s="96" t="n">
        <f aca="false">SUMIF(Eventos!A:A,A83,Eventos!G:G)</f>
        <v>0</v>
      </c>
      <c r="L83" s="8"/>
      <c r="O83" s="8"/>
      <c r="Q83" s="95"/>
      <c r="R83" s="95"/>
    </row>
    <row r="84" customFormat="false" ht="15" hidden="false" customHeight="true" outlineLevel="0" collapsed="false">
      <c r="A84" s="92" t="s">
        <v>291</v>
      </c>
      <c r="B84" s="92" t="s">
        <v>244</v>
      </c>
      <c r="C84" s="92" t="s">
        <v>84</v>
      </c>
      <c r="D84" s="92" t="s">
        <v>85</v>
      </c>
      <c r="E84" s="92" t="s">
        <v>85</v>
      </c>
      <c r="F84" s="94" t="s">
        <v>23</v>
      </c>
      <c r="G84" s="92" t="s">
        <v>86</v>
      </c>
      <c r="H84" s="92" t="s">
        <v>87</v>
      </c>
      <c r="K84" s="96" t="n">
        <f aca="false">SUMIF(Eventos!A:A,A84,Eventos!G:G)</f>
        <v>0</v>
      </c>
      <c r="L84" s="8"/>
      <c r="O84" s="8"/>
      <c r="Q84" s="95"/>
      <c r="R84" s="95"/>
    </row>
    <row r="85" customFormat="false" ht="15" hidden="false" customHeight="true" outlineLevel="0" collapsed="false">
      <c r="A85" s="92" t="s">
        <v>292</v>
      </c>
      <c r="B85" s="92" t="s">
        <v>244</v>
      </c>
      <c r="C85" s="92" t="s">
        <v>84</v>
      </c>
      <c r="D85" s="92" t="s">
        <v>85</v>
      </c>
      <c r="E85" s="92" t="s">
        <v>85</v>
      </c>
      <c r="F85" s="94" t="s">
        <v>23</v>
      </c>
      <c r="G85" s="92" t="s">
        <v>86</v>
      </c>
      <c r="H85" s="92" t="s">
        <v>87</v>
      </c>
      <c r="K85" s="96" t="n">
        <f aca="false">SUMIF(Eventos!A:A,A85,Eventos!G:G)</f>
        <v>0</v>
      </c>
      <c r="L85" s="8"/>
      <c r="O85" s="8"/>
      <c r="Q85" s="95"/>
      <c r="R85" s="95"/>
    </row>
    <row r="86" customFormat="false" ht="15" hidden="false" customHeight="true" outlineLevel="0" collapsed="false">
      <c r="A86" s="92" t="s">
        <v>293</v>
      </c>
      <c r="B86" s="92" t="s">
        <v>276</v>
      </c>
      <c r="C86" s="92" t="s">
        <v>84</v>
      </c>
      <c r="D86" s="92" t="s">
        <v>85</v>
      </c>
      <c r="E86" s="92" t="s">
        <v>85</v>
      </c>
      <c r="F86" s="94" t="s">
        <v>23</v>
      </c>
      <c r="G86" s="92" t="s">
        <v>86</v>
      </c>
      <c r="H86" s="92" t="s">
        <v>87</v>
      </c>
      <c r="K86" s="96" t="n">
        <f aca="false">SUMIF(Eventos!A:A,A86,Eventos!G:G)</f>
        <v>0</v>
      </c>
      <c r="L86" s="8"/>
      <c r="O86" s="8"/>
      <c r="Q86" s="95"/>
      <c r="R86" s="95"/>
    </row>
    <row r="87" customFormat="false" ht="15" hidden="false" customHeight="true" outlineLevel="0" collapsed="false">
      <c r="A87" s="92" t="s">
        <v>294</v>
      </c>
      <c r="B87" s="92" t="s">
        <v>273</v>
      </c>
      <c r="C87" s="92" t="s">
        <v>84</v>
      </c>
      <c r="D87" s="92" t="s">
        <v>85</v>
      </c>
      <c r="E87" s="92" t="s">
        <v>85</v>
      </c>
      <c r="F87" s="94" t="s">
        <v>23</v>
      </c>
      <c r="G87" s="92" t="s">
        <v>86</v>
      </c>
      <c r="H87" s="92" t="s">
        <v>87</v>
      </c>
      <c r="K87" s="96" t="n">
        <f aca="false">SUMIF(Eventos!A:A,A87,Eventos!G:G)</f>
        <v>0</v>
      </c>
      <c r="L87" s="8"/>
      <c r="O87" s="8"/>
      <c r="Q87" s="95"/>
      <c r="R87" s="95"/>
    </row>
    <row r="88" customFormat="false" ht="15" hidden="false" customHeight="true" outlineLevel="0" collapsed="false">
      <c r="A88" s="92" t="s">
        <v>295</v>
      </c>
      <c r="B88" s="92" t="s">
        <v>203</v>
      </c>
      <c r="C88" s="92" t="s">
        <v>84</v>
      </c>
      <c r="D88" s="92" t="s">
        <v>85</v>
      </c>
      <c r="E88" s="92" t="s">
        <v>85</v>
      </c>
      <c r="F88" s="94" t="s">
        <v>23</v>
      </c>
      <c r="G88" s="92" t="s">
        <v>86</v>
      </c>
      <c r="H88" s="92" t="s">
        <v>87</v>
      </c>
      <c r="K88" s="96" t="n">
        <f aca="false">SUMIF(Eventos!A:A,A88,Eventos!G:G)</f>
        <v>0</v>
      </c>
      <c r="L88" s="8"/>
      <c r="O88" s="8"/>
      <c r="Q88" s="95"/>
      <c r="R88" s="95"/>
    </row>
    <row r="89" customFormat="false" ht="15" hidden="false" customHeight="true" outlineLevel="0" collapsed="false">
      <c r="A89" s="92" t="s">
        <v>296</v>
      </c>
      <c r="B89" s="92" t="s">
        <v>276</v>
      </c>
      <c r="C89" s="92" t="s">
        <v>84</v>
      </c>
      <c r="D89" s="92" t="s">
        <v>85</v>
      </c>
      <c r="E89" s="92" t="s">
        <v>85</v>
      </c>
      <c r="F89" s="94" t="s">
        <v>23</v>
      </c>
      <c r="G89" s="92" t="s">
        <v>86</v>
      </c>
      <c r="H89" s="92" t="s">
        <v>87</v>
      </c>
      <c r="K89" s="96" t="n">
        <f aca="false">SUMIF(Eventos!A:A,A89,Eventos!G:G)</f>
        <v>0</v>
      </c>
      <c r="L89" s="8"/>
      <c r="O89" s="8"/>
      <c r="Q89" s="95"/>
      <c r="R89" s="95"/>
    </row>
    <row r="90" customFormat="false" ht="15" hidden="false" customHeight="true" outlineLevel="0" collapsed="false">
      <c r="A90" s="92" t="s">
        <v>297</v>
      </c>
      <c r="B90" s="92" t="s">
        <v>276</v>
      </c>
      <c r="C90" s="92" t="s">
        <v>84</v>
      </c>
      <c r="D90" s="92" t="s">
        <v>85</v>
      </c>
      <c r="E90" s="92" t="s">
        <v>85</v>
      </c>
      <c r="F90" s="94" t="s">
        <v>23</v>
      </c>
      <c r="G90" s="92" t="s">
        <v>86</v>
      </c>
      <c r="H90" s="92" t="s">
        <v>87</v>
      </c>
      <c r="K90" s="96" t="n">
        <f aca="false">SUMIF(Eventos!A:A,A90,Eventos!G:G)</f>
        <v>0</v>
      </c>
      <c r="L90" s="8"/>
      <c r="O90" s="8"/>
      <c r="Q90" s="95"/>
      <c r="R90" s="95"/>
    </row>
    <row r="91" customFormat="false" ht="15" hidden="false" customHeight="true" outlineLevel="0" collapsed="false">
      <c r="A91" s="92" t="s">
        <v>298</v>
      </c>
      <c r="B91" s="92" t="s">
        <v>273</v>
      </c>
      <c r="C91" s="92" t="s">
        <v>84</v>
      </c>
      <c r="D91" s="92" t="s">
        <v>85</v>
      </c>
      <c r="E91" s="92" t="s">
        <v>85</v>
      </c>
      <c r="F91" s="94" t="s">
        <v>23</v>
      </c>
      <c r="G91" s="92" t="s">
        <v>86</v>
      </c>
      <c r="H91" s="92" t="s">
        <v>87</v>
      </c>
      <c r="K91" s="96" t="n">
        <f aca="false">SUMIF(Eventos!A:A,A91,Eventos!G:G)</f>
        <v>0</v>
      </c>
      <c r="L91" s="8"/>
      <c r="O91" s="8"/>
      <c r="Q91" s="95"/>
      <c r="R91" s="95"/>
    </row>
    <row r="92" customFormat="false" ht="15" hidden="false" customHeight="true" outlineLevel="0" collapsed="false">
      <c r="A92" s="92" t="s">
        <v>299</v>
      </c>
      <c r="B92" s="92" t="s">
        <v>276</v>
      </c>
      <c r="C92" s="92" t="s">
        <v>84</v>
      </c>
      <c r="D92" s="92" t="s">
        <v>85</v>
      </c>
      <c r="E92" s="92" t="s">
        <v>85</v>
      </c>
      <c r="F92" s="94" t="s">
        <v>23</v>
      </c>
      <c r="G92" s="92" t="s">
        <v>86</v>
      </c>
      <c r="H92" s="92" t="s">
        <v>87</v>
      </c>
      <c r="K92" s="96" t="n">
        <f aca="false">SUMIF(Eventos!A:A,A92,Eventos!G:G)</f>
        <v>0</v>
      </c>
      <c r="L92" s="8"/>
      <c r="O92" s="8"/>
      <c r="Q92" s="95"/>
      <c r="R92" s="95"/>
    </row>
    <row r="93" customFormat="false" ht="15" hidden="false" customHeight="true" outlineLevel="0" collapsed="false">
      <c r="A93" s="92" t="s">
        <v>300</v>
      </c>
      <c r="B93" s="92" t="s">
        <v>276</v>
      </c>
      <c r="C93" s="92" t="s">
        <v>84</v>
      </c>
      <c r="D93" s="92" t="s">
        <v>85</v>
      </c>
      <c r="E93" s="92" t="s">
        <v>85</v>
      </c>
      <c r="F93" s="94" t="s">
        <v>23</v>
      </c>
      <c r="G93" s="92" t="s">
        <v>86</v>
      </c>
      <c r="H93" s="92" t="s">
        <v>87</v>
      </c>
      <c r="K93" s="96" t="n">
        <f aca="false">SUMIF(Eventos!A:A,A93,Eventos!G:G)</f>
        <v>0</v>
      </c>
      <c r="L93" s="8"/>
      <c r="O93" s="8"/>
      <c r="Q93" s="95"/>
      <c r="R93" s="95"/>
    </row>
    <row r="94" customFormat="false" ht="15" hidden="false" customHeight="true" outlineLevel="0" collapsed="false">
      <c r="A94" s="92" t="s">
        <v>301</v>
      </c>
      <c r="B94" s="92" t="s">
        <v>270</v>
      </c>
      <c r="C94" s="92" t="s">
        <v>84</v>
      </c>
      <c r="D94" s="92" t="s">
        <v>85</v>
      </c>
      <c r="E94" s="92" t="s">
        <v>85</v>
      </c>
      <c r="F94" s="94" t="s">
        <v>23</v>
      </c>
      <c r="G94" s="92" t="s">
        <v>86</v>
      </c>
      <c r="H94" s="92" t="s">
        <v>87</v>
      </c>
      <c r="K94" s="96" t="n">
        <f aca="false">SUMIF(Eventos!A:A,A94,Eventos!G:G)</f>
        <v>0</v>
      </c>
      <c r="L94" s="8"/>
      <c r="O94" s="8"/>
      <c r="Q94" s="95"/>
      <c r="R94" s="95"/>
    </row>
    <row r="95" customFormat="false" ht="15" hidden="false" customHeight="true" outlineLevel="0" collapsed="false">
      <c r="A95" s="92" t="s">
        <v>302</v>
      </c>
      <c r="B95" s="92" t="s">
        <v>203</v>
      </c>
      <c r="C95" s="92" t="s">
        <v>84</v>
      </c>
      <c r="D95" s="92" t="s">
        <v>85</v>
      </c>
      <c r="E95" s="92" t="s">
        <v>85</v>
      </c>
      <c r="F95" s="94" t="s">
        <v>23</v>
      </c>
      <c r="G95" s="92" t="s">
        <v>86</v>
      </c>
      <c r="H95" s="92" t="s">
        <v>87</v>
      </c>
      <c r="K95" s="96" t="n">
        <f aca="false">SUMIF(Eventos!A:A,A95,Eventos!G:G)</f>
        <v>0</v>
      </c>
      <c r="L95" s="8"/>
      <c r="O95" s="8"/>
      <c r="Q95" s="95"/>
      <c r="R95" s="95"/>
    </row>
    <row r="96" customFormat="false" ht="15" hidden="false" customHeight="true" outlineLevel="0" collapsed="false">
      <c r="A96" s="92" t="s">
        <v>303</v>
      </c>
      <c r="B96" s="92" t="s">
        <v>273</v>
      </c>
      <c r="C96" s="92" t="s">
        <v>84</v>
      </c>
      <c r="D96" s="92" t="s">
        <v>85</v>
      </c>
      <c r="E96" s="92" t="s">
        <v>85</v>
      </c>
      <c r="F96" s="94" t="s">
        <v>23</v>
      </c>
      <c r="G96" s="92" t="s">
        <v>86</v>
      </c>
      <c r="H96" s="92" t="s">
        <v>87</v>
      </c>
      <c r="K96" s="96" t="n">
        <f aca="false">SUMIF(Eventos!A:A,A96,Eventos!G:G)</f>
        <v>0</v>
      </c>
      <c r="L96" s="8"/>
      <c r="O96" s="8"/>
      <c r="Q96" s="95"/>
      <c r="R96" s="95"/>
    </row>
    <row r="97" customFormat="false" ht="15" hidden="false" customHeight="true" outlineLevel="0" collapsed="false">
      <c r="A97" s="92" t="s">
        <v>304</v>
      </c>
      <c r="B97" s="92" t="s">
        <v>270</v>
      </c>
      <c r="C97" s="92" t="s">
        <v>84</v>
      </c>
      <c r="D97" s="92" t="s">
        <v>85</v>
      </c>
      <c r="E97" s="92" t="s">
        <v>85</v>
      </c>
      <c r="F97" s="94" t="s">
        <v>23</v>
      </c>
      <c r="G97" s="92" t="s">
        <v>86</v>
      </c>
      <c r="H97" s="92" t="s">
        <v>87</v>
      </c>
      <c r="K97" s="96" t="n">
        <f aca="false">SUMIF(Eventos!A:A,A97,Eventos!G:G)</f>
        <v>0</v>
      </c>
      <c r="L97" s="8"/>
      <c r="O97" s="8"/>
      <c r="Q97" s="95"/>
      <c r="R97" s="95"/>
    </row>
    <row r="98" customFormat="false" ht="15" hidden="false" customHeight="true" outlineLevel="0" collapsed="false">
      <c r="A98" s="92" t="s">
        <v>305</v>
      </c>
      <c r="B98" s="92" t="s">
        <v>273</v>
      </c>
      <c r="C98" s="92" t="s">
        <v>84</v>
      </c>
      <c r="D98" s="92" t="s">
        <v>85</v>
      </c>
      <c r="E98" s="92" t="s">
        <v>85</v>
      </c>
      <c r="F98" s="94" t="s">
        <v>23</v>
      </c>
      <c r="G98" s="92" t="s">
        <v>86</v>
      </c>
      <c r="H98" s="92" t="s">
        <v>87</v>
      </c>
      <c r="K98" s="96" t="n">
        <f aca="false">SUMIF(Eventos!A:A,A98,Eventos!G:G)</f>
        <v>0</v>
      </c>
      <c r="L98" s="8"/>
      <c r="O98" s="8"/>
      <c r="Q98" s="95"/>
      <c r="R98" s="95"/>
    </row>
    <row r="99" customFormat="false" ht="15" hidden="false" customHeight="true" outlineLevel="0" collapsed="false">
      <c r="A99" s="92" t="s">
        <v>306</v>
      </c>
      <c r="B99" s="92" t="s">
        <v>276</v>
      </c>
      <c r="C99" s="92" t="s">
        <v>84</v>
      </c>
      <c r="D99" s="92" t="s">
        <v>85</v>
      </c>
      <c r="E99" s="92" t="s">
        <v>85</v>
      </c>
      <c r="F99" s="94" t="s">
        <v>23</v>
      </c>
      <c r="G99" s="92" t="s">
        <v>86</v>
      </c>
      <c r="H99" s="92" t="s">
        <v>87</v>
      </c>
      <c r="K99" s="96" t="n">
        <f aca="false">SUMIF(Eventos!A:A,A99,Eventos!G:G)</f>
        <v>0</v>
      </c>
      <c r="L99" s="8"/>
      <c r="O99" s="8"/>
      <c r="Q99" s="95"/>
      <c r="R99" s="95"/>
    </row>
    <row r="100" customFormat="false" ht="15" hidden="false" customHeight="true" outlineLevel="0" collapsed="false">
      <c r="A100" s="92" t="s">
        <v>307</v>
      </c>
      <c r="B100" s="92" t="s">
        <v>276</v>
      </c>
      <c r="C100" s="92" t="s">
        <v>84</v>
      </c>
      <c r="D100" s="92" t="s">
        <v>85</v>
      </c>
      <c r="E100" s="92" t="s">
        <v>85</v>
      </c>
      <c r="F100" s="94" t="s">
        <v>23</v>
      </c>
      <c r="G100" s="92" t="s">
        <v>86</v>
      </c>
      <c r="H100" s="92" t="s">
        <v>87</v>
      </c>
      <c r="K100" s="96" t="n">
        <f aca="false">SUMIF(Eventos!A:A,A100,Eventos!G:G)</f>
        <v>0</v>
      </c>
      <c r="L100" s="8"/>
      <c r="O100" s="8"/>
      <c r="Q100" s="95"/>
      <c r="R100" s="95"/>
    </row>
    <row r="101" customFormat="false" ht="15" hidden="false" customHeight="true" outlineLevel="0" collapsed="false">
      <c r="A101" s="92" t="s">
        <v>308</v>
      </c>
      <c r="B101" s="92" t="s">
        <v>273</v>
      </c>
      <c r="C101" s="92" t="s">
        <v>84</v>
      </c>
      <c r="D101" s="92" t="s">
        <v>85</v>
      </c>
      <c r="E101" s="92" t="s">
        <v>85</v>
      </c>
      <c r="F101" s="94" t="s">
        <v>23</v>
      </c>
      <c r="G101" s="92" t="s">
        <v>86</v>
      </c>
      <c r="H101" s="92" t="s">
        <v>87</v>
      </c>
      <c r="K101" s="96" t="n">
        <f aca="false">SUMIF(Eventos!A:A,A101,Eventos!G:G)</f>
        <v>0</v>
      </c>
      <c r="L101" s="8"/>
      <c r="O101" s="8"/>
      <c r="Q101" s="95"/>
      <c r="R101" s="95"/>
    </row>
    <row r="102" customFormat="false" ht="15" hidden="false" customHeight="true" outlineLevel="0" collapsed="false">
      <c r="A102" s="92" t="s">
        <v>309</v>
      </c>
      <c r="B102" s="92" t="s">
        <v>203</v>
      </c>
      <c r="C102" s="92" t="s">
        <v>84</v>
      </c>
      <c r="D102" s="92" t="s">
        <v>85</v>
      </c>
      <c r="E102" s="92" t="s">
        <v>85</v>
      </c>
      <c r="F102" s="94" t="s">
        <v>23</v>
      </c>
      <c r="G102" s="92" t="s">
        <v>120</v>
      </c>
      <c r="H102" s="92" t="s">
        <v>87</v>
      </c>
      <c r="K102" s="96" t="n">
        <f aca="false">SUMIF(Eventos!A:A,A102,Eventos!G:G)</f>
        <v>0</v>
      </c>
      <c r="L102" s="8"/>
      <c r="O102" s="8"/>
      <c r="Q102" s="95"/>
      <c r="R102" s="95"/>
    </row>
    <row r="103" customFormat="false" ht="15" hidden="false" customHeight="true" outlineLevel="0" collapsed="false">
      <c r="A103" s="92" t="s">
        <v>310</v>
      </c>
      <c r="B103" s="92" t="s">
        <v>273</v>
      </c>
      <c r="C103" s="92" t="s">
        <v>84</v>
      </c>
      <c r="D103" s="92" t="s">
        <v>85</v>
      </c>
      <c r="E103" s="92" t="s">
        <v>85</v>
      </c>
      <c r="F103" s="94" t="s">
        <v>23</v>
      </c>
      <c r="G103" s="92" t="s">
        <v>86</v>
      </c>
      <c r="H103" s="92" t="s">
        <v>87</v>
      </c>
      <c r="K103" s="96" t="n">
        <f aca="false">SUMIF(Eventos!A:A,A103,Eventos!G:G)</f>
        <v>0</v>
      </c>
      <c r="L103" s="8"/>
      <c r="O103" s="8"/>
      <c r="Q103" s="95"/>
      <c r="R103" s="95"/>
    </row>
    <row r="104" customFormat="false" ht="15" hidden="false" customHeight="true" outlineLevel="0" collapsed="false">
      <c r="A104" s="92" t="s">
        <v>311</v>
      </c>
      <c r="B104" s="92" t="s">
        <v>273</v>
      </c>
      <c r="C104" s="92" t="s">
        <v>91</v>
      </c>
      <c r="D104" s="92" t="s">
        <v>85</v>
      </c>
      <c r="E104" s="92" t="s">
        <v>85</v>
      </c>
      <c r="F104" s="94" t="s">
        <v>23</v>
      </c>
      <c r="G104" s="92" t="s">
        <v>86</v>
      </c>
      <c r="H104" s="92" t="s">
        <v>87</v>
      </c>
      <c r="K104" s="96" t="n">
        <f aca="false">SUMIF(Eventos!A:A,A104,Eventos!G:G)</f>
        <v>0</v>
      </c>
      <c r="L104" s="8"/>
      <c r="O104" s="8"/>
      <c r="Q104" s="95"/>
      <c r="R104" s="95"/>
    </row>
    <row r="105" customFormat="false" ht="15" hidden="false" customHeight="true" outlineLevel="0" collapsed="false">
      <c r="A105" s="92" t="s">
        <v>312</v>
      </c>
      <c r="B105" s="92" t="s">
        <v>273</v>
      </c>
      <c r="C105" s="92" t="s">
        <v>84</v>
      </c>
      <c r="D105" s="92" t="s">
        <v>85</v>
      </c>
      <c r="E105" s="92" t="s">
        <v>85</v>
      </c>
      <c r="F105" s="94" t="s">
        <v>23</v>
      </c>
      <c r="G105" s="92" t="s">
        <v>86</v>
      </c>
      <c r="H105" s="92" t="s">
        <v>87</v>
      </c>
      <c r="K105" s="96" t="n">
        <f aca="false">SUMIF(Eventos!A:A,A105,Eventos!G:G)</f>
        <v>0</v>
      </c>
      <c r="L105" s="8"/>
      <c r="O105" s="8"/>
      <c r="Q105" s="95"/>
      <c r="R105" s="95"/>
    </row>
    <row r="106" customFormat="false" ht="15" hidden="false" customHeight="true" outlineLevel="0" collapsed="false">
      <c r="A106" s="92" t="s">
        <v>313</v>
      </c>
      <c r="B106" s="92" t="s">
        <v>203</v>
      </c>
      <c r="C106" s="92" t="s">
        <v>100</v>
      </c>
      <c r="D106" s="92" t="s">
        <v>85</v>
      </c>
      <c r="E106" s="92" t="s">
        <v>85</v>
      </c>
      <c r="F106" s="94" t="s">
        <v>23</v>
      </c>
      <c r="G106" s="92" t="s">
        <v>112</v>
      </c>
      <c r="H106" s="92" t="s">
        <v>87</v>
      </c>
      <c r="K106" s="96" t="n">
        <f aca="false">SUMIF(Eventos!A:A,A106,Eventos!G:G)</f>
        <v>0</v>
      </c>
      <c r="L106" s="8"/>
      <c r="O106" s="8"/>
      <c r="Q106" s="95"/>
      <c r="R106" s="95"/>
    </row>
    <row r="107" customFormat="false" ht="15" hidden="false" customHeight="true" outlineLevel="0" collapsed="false">
      <c r="A107" s="92" t="s">
        <v>314</v>
      </c>
      <c r="B107" s="92" t="s">
        <v>273</v>
      </c>
      <c r="C107" s="92" t="s">
        <v>100</v>
      </c>
      <c r="D107" s="92" t="s">
        <v>85</v>
      </c>
      <c r="E107" s="92" t="s">
        <v>85</v>
      </c>
      <c r="F107" s="94" t="s">
        <v>23</v>
      </c>
      <c r="G107" s="92" t="s">
        <v>86</v>
      </c>
      <c r="H107" s="92" t="s">
        <v>87</v>
      </c>
      <c r="K107" s="96" t="n">
        <f aca="false">SUMIF(Eventos!A:A,A107,Eventos!G:G)</f>
        <v>0</v>
      </c>
      <c r="L107" s="8"/>
      <c r="O107" s="8"/>
      <c r="Q107" s="95"/>
      <c r="R107" s="95"/>
    </row>
    <row r="108" customFormat="false" ht="15" hidden="false" customHeight="true" outlineLevel="0" collapsed="false">
      <c r="A108" s="92" t="s">
        <v>315</v>
      </c>
      <c r="B108" s="92" t="s">
        <v>276</v>
      </c>
      <c r="C108" s="92" t="s">
        <v>84</v>
      </c>
      <c r="D108" s="92" t="s">
        <v>85</v>
      </c>
      <c r="E108" s="92" t="s">
        <v>85</v>
      </c>
      <c r="F108" s="94" t="s">
        <v>23</v>
      </c>
      <c r="G108" s="92" t="s">
        <v>86</v>
      </c>
      <c r="H108" s="92" t="s">
        <v>87</v>
      </c>
      <c r="K108" s="96" t="n">
        <f aca="false">SUMIF(Eventos!A:A,A108,Eventos!G:G)</f>
        <v>0</v>
      </c>
      <c r="L108" s="8"/>
      <c r="O108" s="8"/>
      <c r="Q108" s="95"/>
      <c r="R108" s="95"/>
    </row>
    <row r="109" customFormat="false" ht="15" hidden="false" customHeight="true" outlineLevel="0" collapsed="false">
      <c r="A109" s="92" t="s">
        <v>316</v>
      </c>
      <c r="B109" s="92" t="s">
        <v>203</v>
      </c>
      <c r="C109" s="92" t="s">
        <v>91</v>
      </c>
      <c r="D109" s="92" t="s">
        <v>85</v>
      </c>
      <c r="E109" s="92" t="s">
        <v>85</v>
      </c>
      <c r="F109" s="94" t="s">
        <v>23</v>
      </c>
      <c r="G109" s="92" t="s">
        <v>86</v>
      </c>
      <c r="H109" s="92" t="s">
        <v>87</v>
      </c>
      <c r="K109" s="96" t="n">
        <f aca="false">SUMIF(Eventos!A:A,A109,Eventos!G:G)</f>
        <v>0</v>
      </c>
      <c r="L109" s="8"/>
      <c r="O109" s="8"/>
      <c r="Q109" s="95"/>
      <c r="R109" s="95"/>
    </row>
    <row r="110" customFormat="false" ht="15" hidden="false" customHeight="true" outlineLevel="0" collapsed="false">
      <c r="A110" s="92" t="s">
        <v>317</v>
      </c>
      <c r="B110" s="92" t="s">
        <v>273</v>
      </c>
      <c r="C110" s="92" t="s">
        <v>84</v>
      </c>
      <c r="D110" s="92" t="s">
        <v>85</v>
      </c>
      <c r="E110" s="92" t="s">
        <v>85</v>
      </c>
      <c r="F110" s="94" t="s">
        <v>23</v>
      </c>
      <c r="G110" s="92" t="s">
        <v>86</v>
      </c>
      <c r="H110" s="92" t="s">
        <v>87</v>
      </c>
      <c r="K110" s="96" t="n">
        <f aca="false">SUMIF(Eventos!A:A,A110,Eventos!G:G)</f>
        <v>0</v>
      </c>
      <c r="L110" s="8"/>
      <c r="O110" s="8"/>
      <c r="Q110" s="95"/>
      <c r="R110" s="95"/>
    </row>
    <row r="111" customFormat="false" ht="15" hidden="false" customHeight="true" outlineLevel="0" collapsed="false">
      <c r="A111" s="92" t="s">
        <v>318</v>
      </c>
      <c r="B111" s="92" t="s">
        <v>273</v>
      </c>
      <c r="C111" s="92" t="s">
        <v>91</v>
      </c>
      <c r="D111" s="92" t="s">
        <v>85</v>
      </c>
      <c r="E111" s="92" t="s">
        <v>85</v>
      </c>
      <c r="F111" s="94" t="s">
        <v>23</v>
      </c>
      <c r="G111" s="92" t="s">
        <v>86</v>
      </c>
      <c r="H111" s="92" t="s">
        <v>87</v>
      </c>
      <c r="K111" s="96" t="n">
        <f aca="false">SUMIF(Eventos!A:A,A111,Eventos!G:G)</f>
        <v>0</v>
      </c>
      <c r="L111" s="8"/>
      <c r="O111" s="8"/>
      <c r="Q111" s="95"/>
      <c r="R111" s="95"/>
    </row>
    <row r="112" customFormat="false" ht="15" hidden="false" customHeight="true" outlineLevel="0" collapsed="false">
      <c r="A112" s="92" t="s">
        <v>319</v>
      </c>
      <c r="B112" s="92" t="s">
        <v>203</v>
      </c>
      <c r="C112" s="92" t="s">
        <v>84</v>
      </c>
      <c r="D112" s="92" t="s">
        <v>85</v>
      </c>
      <c r="E112" s="92" t="s">
        <v>85</v>
      </c>
      <c r="F112" s="94" t="s">
        <v>23</v>
      </c>
      <c r="G112" s="92" t="s">
        <v>86</v>
      </c>
      <c r="H112" s="92" t="s">
        <v>87</v>
      </c>
      <c r="K112" s="96" t="n">
        <f aca="false">SUMIF(Eventos!A:A,A112,Eventos!G:G)</f>
        <v>0</v>
      </c>
      <c r="L112" s="8"/>
      <c r="O112" s="8"/>
      <c r="Q112" s="95"/>
      <c r="R112" s="95"/>
    </row>
    <row r="113" customFormat="false" ht="15" hidden="false" customHeight="true" outlineLevel="0" collapsed="false">
      <c r="A113" s="92" t="s">
        <v>320</v>
      </c>
      <c r="B113" s="92" t="s">
        <v>273</v>
      </c>
      <c r="C113" s="92" t="s">
        <v>84</v>
      </c>
      <c r="D113" s="92" t="s">
        <v>85</v>
      </c>
      <c r="E113" s="92" t="s">
        <v>85</v>
      </c>
      <c r="F113" s="94" t="s">
        <v>23</v>
      </c>
      <c r="G113" s="92" t="s">
        <v>86</v>
      </c>
      <c r="H113" s="92" t="s">
        <v>87</v>
      </c>
      <c r="K113" s="96" t="n">
        <f aca="false">SUMIF(Eventos!A:A,A113,Eventos!G:G)</f>
        <v>0</v>
      </c>
      <c r="L113" s="8"/>
      <c r="O113" s="8"/>
      <c r="Q113" s="95"/>
      <c r="R113" s="95"/>
    </row>
    <row r="114" customFormat="false" ht="15" hidden="false" customHeight="true" outlineLevel="0" collapsed="false">
      <c r="A114" s="92" t="s">
        <v>321</v>
      </c>
      <c r="B114" s="92" t="s">
        <v>276</v>
      </c>
      <c r="C114" s="92" t="s">
        <v>84</v>
      </c>
      <c r="D114" s="92" t="s">
        <v>85</v>
      </c>
      <c r="E114" s="92" t="s">
        <v>85</v>
      </c>
      <c r="F114" s="94" t="s">
        <v>23</v>
      </c>
      <c r="G114" s="92" t="s">
        <v>86</v>
      </c>
      <c r="H114" s="92" t="s">
        <v>87</v>
      </c>
      <c r="K114" s="96" t="n">
        <f aca="false">SUMIF(Eventos!A:A,A114,Eventos!G:G)</f>
        <v>0</v>
      </c>
      <c r="L114" s="8"/>
      <c r="O114" s="8"/>
      <c r="Q114" s="95"/>
      <c r="R114" s="95"/>
    </row>
    <row r="115" customFormat="false" ht="15" hidden="false" customHeight="true" outlineLevel="0" collapsed="false">
      <c r="A115" s="92" t="s">
        <v>322</v>
      </c>
      <c r="B115" s="92" t="s">
        <v>203</v>
      </c>
      <c r="C115" s="92" t="s">
        <v>84</v>
      </c>
      <c r="D115" s="92" t="s">
        <v>85</v>
      </c>
      <c r="E115" s="92" t="s">
        <v>85</v>
      </c>
      <c r="F115" s="94" t="s">
        <v>23</v>
      </c>
      <c r="G115" s="92" t="s">
        <v>120</v>
      </c>
      <c r="H115" s="92" t="s">
        <v>87</v>
      </c>
      <c r="K115" s="96" t="n">
        <f aca="false">SUMIF(Eventos!A:A,A115,Eventos!G:G)</f>
        <v>0</v>
      </c>
      <c r="L115" s="8"/>
      <c r="O115" s="8"/>
      <c r="Q115" s="95"/>
      <c r="R115" s="95"/>
    </row>
    <row r="116" customFormat="false" ht="15" hidden="false" customHeight="true" outlineLevel="0" collapsed="false">
      <c r="A116" s="92" t="s">
        <v>323</v>
      </c>
      <c r="B116" s="92" t="s">
        <v>203</v>
      </c>
      <c r="C116" s="92" t="s">
        <v>91</v>
      </c>
      <c r="D116" s="92" t="s">
        <v>85</v>
      </c>
      <c r="E116" s="92" t="s">
        <v>85</v>
      </c>
      <c r="F116" s="94" t="s">
        <v>23</v>
      </c>
      <c r="G116" s="92" t="s">
        <v>94</v>
      </c>
      <c r="H116" s="92" t="s">
        <v>87</v>
      </c>
      <c r="K116" s="96" t="n">
        <f aca="false">SUMIF(Eventos!A:A,A116,Eventos!G:G)</f>
        <v>0</v>
      </c>
      <c r="L116" s="8"/>
      <c r="O116" s="8"/>
      <c r="Q116" s="95"/>
      <c r="R116" s="95"/>
    </row>
    <row r="117" customFormat="false" ht="15" hidden="false" customHeight="true" outlineLevel="0" collapsed="false">
      <c r="A117" s="92" t="s">
        <v>324</v>
      </c>
      <c r="B117" s="92" t="s">
        <v>273</v>
      </c>
      <c r="C117" s="92" t="s">
        <v>84</v>
      </c>
      <c r="D117" s="92" t="s">
        <v>85</v>
      </c>
      <c r="E117" s="92" t="s">
        <v>85</v>
      </c>
      <c r="F117" s="94" t="s">
        <v>23</v>
      </c>
      <c r="G117" s="92" t="s">
        <v>86</v>
      </c>
      <c r="H117" s="92" t="s">
        <v>87</v>
      </c>
      <c r="K117" s="96" t="n">
        <f aca="false">SUMIF(Eventos!A:A,A117,Eventos!G:G)</f>
        <v>0</v>
      </c>
      <c r="L117" s="8"/>
      <c r="O117" s="8"/>
      <c r="Q117" s="95"/>
      <c r="R117" s="95"/>
    </row>
    <row r="118" customFormat="false" ht="15" hidden="false" customHeight="true" outlineLevel="0" collapsed="false">
      <c r="A118" s="92" t="s">
        <v>325</v>
      </c>
      <c r="B118" s="92" t="s">
        <v>276</v>
      </c>
      <c r="C118" s="92" t="s">
        <v>84</v>
      </c>
      <c r="D118" s="92" t="s">
        <v>85</v>
      </c>
      <c r="E118" s="92" t="s">
        <v>85</v>
      </c>
      <c r="F118" s="94" t="s">
        <v>23</v>
      </c>
      <c r="G118" s="92" t="s">
        <v>86</v>
      </c>
      <c r="H118" s="92" t="s">
        <v>87</v>
      </c>
      <c r="K118" s="96" t="n">
        <f aca="false">SUMIF(Eventos!A:A,A118,Eventos!G:G)</f>
        <v>0</v>
      </c>
      <c r="L118" s="8"/>
      <c r="O118" s="8"/>
      <c r="Q118" s="95"/>
      <c r="R118" s="95"/>
    </row>
    <row r="119" customFormat="false" ht="15" hidden="false" customHeight="true" outlineLevel="0" collapsed="false">
      <c r="A119" s="92" t="s">
        <v>326</v>
      </c>
      <c r="B119" s="92" t="s">
        <v>273</v>
      </c>
      <c r="C119" s="92" t="s">
        <v>91</v>
      </c>
      <c r="D119" s="92" t="s">
        <v>85</v>
      </c>
      <c r="E119" s="92" t="s">
        <v>85</v>
      </c>
      <c r="F119" s="94" t="s">
        <v>23</v>
      </c>
      <c r="G119" s="92" t="s">
        <v>86</v>
      </c>
      <c r="H119" s="92" t="s">
        <v>87</v>
      </c>
      <c r="K119" s="96" t="n">
        <f aca="false">SUMIF(Eventos!A:A,A119,Eventos!G:G)</f>
        <v>0</v>
      </c>
      <c r="L119" s="8"/>
      <c r="O119" s="8"/>
      <c r="Q119" s="95"/>
      <c r="R119" s="95"/>
    </row>
    <row r="120" customFormat="false" ht="15" hidden="false" customHeight="true" outlineLevel="0" collapsed="false">
      <c r="A120" s="92" t="s">
        <v>327</v>
      </c>
      <c r="B120" s="92" t="s">
        <v>273</v>
      </c>
      <c r="C120" s="92" t="s">
        <v>84</v>
      </c>
      <c r="D120" s="92" t="s">
        <v>85</v>
      </c>
      <c r="E120" s="92" t="s">
        <v>85</v>
      </c>
      <c r="F120" s="94" t="s">
        <v>23</v>
      </c>
      <c r="G120" s="92" t="s">
        <v>86</v>
      </c>
      <c r="H120" s="92" t="s">
        <v>87</v>
      </c>
      <c r="K120" s="96" t="n">
        <f aca="false">SUMIF(Eventos!A:A,A120,Eventos!G:G)</f>
        <v>0</v>
      </c>
      <c r="L120" s="8"/>
      <c r="O120" s="8"/>
      <c r="Q120" s="95"/>
      <c r="R120" s="95"/>
    </row>
    <row r="121" customFormat="false" ht="15" hidden="false" customHeight="true" outlineLevel="0" collapsed="false">
      <c r="A121" s="92" t="s">
        <v>328</v>
      </c>
      <c r="B121" s="92" t="s">
        <v>211</v>
      </c>
      <c r="C121" s="92" t="s">
        <v>84</v>
      </c>
      <c r="D121" s="92" t="s">
        <v>85</v>
      </c>
      <c r="E121" s="92" t="s">
        <v>85</v>
      </c>
      <c r="F121" s="94" t="s">
        <v>23</v>
      </c>
      <c r="G121" s="92" t="s">
        <v>103</v>
      </c>
      <c r="H121" s="92" t="s">
        <v>87</v>
      </c>
      <c r="K121" s="96" t="n">
        <f aca="false">SUMIF(Eventos!A:A,A121,Eventos!G:G)</f>
        <v>0</v>
      </c>
      <c r="L121" s="8"/>
      <c r="O121" s="8"/>
      <c r="Q121" s="95"/>
      <c r="R121" s="95"/>
    </row>
    <row r="122" customFormat="false" ht="15" hidden="false" customHeight="true" outlineLevel="0" collapsed="false">
      <c r="A122" s="92" t="s">
        <v>329</v>
      </c>
      <c r="B122" s="92" t="s">
        <v>273</v>
      </c>
      <c r="C122" s="92" t="s">
        <v>84</v>
      </c>
      <c r="D122" s="92" t="s">
        <v>85</v>
      </c>
      <c r="E122" s="92" t="s">
        <v>85</v>
      </c>
      <c r="F122" s="94" t="s">
        <v>23</v>
      </c>
      <c r="G122" s="92" t="s">
        <v>86</v>
      </c>
      <c r="H122" s="92" t="s">
        <v>87</v>
      </c>
      <c r="K122" s="96" t="n">
        <f aca="false">SUMIF(Eventos!A:A,A122,Eventos!G:G)</f>
        <v>0</v>
      </c>
      <c r="L122" s="8"/>
      <c r="O122" s="8"/>
      <c r="Q122" s="95"/>
      <c r="R122" s="95"/>
    </row>
    <row r="123" customFormat="false" ht="15" hidden="false" customHeight="true" outlineLevel="0" collapsed="false">
      <c r="A123" s="92" t="s">
        <v>330</v>
      </c>
      <c r="B123" s="92" t="s">
        <v>273</v>
      </c>
      <c r="C123" s="92" t="s">
        <v>84</v>
      </c>
      <c r="D123" s="92" t="s">
        <v>85</v>
      </c>
      <c r="E123" s="92" t="s">
        <v>85</v>
      </c>
      <c r="F123" s="94" t="s">
        <v>23</v>
      </c>
      <c r="G123" s="92" t="s">
        <v>86</v>
      </c>
      <c r="H123" s="92" t="s">
        <v>87</v>
      </c>
      <c r="K123" s="96" t="n">
        <f aca="false">SUMIF(Eventos!A:A,A123,Eventos!G:G)</f>
        <v>0</v>
      </c>
      <c r="L123" s="8"/>
      <c r="O123" s="8"/>
      <c r="Q123" s="95"/>
      <c r="R123" s="95"/>
    </row>
    <row r="124" customFormat="false" ht="15" hidden="false" customHeight="true" outlineLevel="0" collapsed="false">
      <c r="A124" s="92" t="s">
        <v>331</v>
      </c>
      <c r="B124" s="92" t="s">
        <v>276</v>
      </c>
      <c r="C124" s="92" t="s">
        <v>91</v>
      </c>
      <c r="D124" s="92" t="s">
        <v>85</v>
      </c>
      <c r="E124" s="92" t="s">
        <v>85</v>
      </c>
      <c r="F124" s="94" t="s">
        <v>23</v>
      </c>
      <c r="G124" s="92" t="s">
        <v>86</v>
      </c>
      <c r="H124" s="92" t="s">
        <v>87</v>
      </c>
      <c r="K124" s="96" t="n">
        <f aca="false">SUMIF(Eventos!A:A,A124,Eventos!G:G)</f>
        <v>0</v>
      </c>
      <c r="L124" s="8"/>
      <c r="O124" s="8"/>
      <c r="Q124" s="95"/>
      <c r="R124" s="95"/>
    </row>
    <row r="125" customFormat="false" ht="15" hidden="false" customHeight="true" outlineLevel="0" collapsed="false">
      <c r="A125" s="92" t="s">
        <v>332</v>
      </c>
      <c r="B125" s="92" t="s">
        <v>276</v>
      </c>
      <c r="C125" s="92" t="s">
        <v>84</v>
      </c>
      <c r="D125" s="92" t="s">
        <v>85</v>
      </c>
      <c r="E125" s="92" t="s">
        <v>85</v>
      </c>
      <c r="F125" s="94" t="s">
        <v>23</v>
      </c>
      <c r="G125" s="92" t="s">
        <v>86</v>
      </c>
      <c r="H125" s="92" t="s">
        <v>87</v>
      </c>
      <c r="K125" s="96" t="n">
        <f aca="false">SUMIF(Eventos!A:A,A125,Eventos!G:G)</f>
        <v>0</v>
      </c>
      <c r="L125" s="8"/>
      <c r="O125" s="8"/>
      <c r="Q125" s="95"/>
      <c r="R125" s="95"/>
    </row>
    <row r="126" customFormat="false" ht="15" hidden="false" customHeight="true" outlineLevel="0" collapsed="false">
      <c r="A126" s="92" t="s">
        <v>333</v>
      </c>
      <c r="B126" s="92" t="s">
        <v>203</v>
      </c>
      <c r="C126" s="92" t="s">
        <v>91</v>
      </c>
      <c r="D126" s="92" t="s">
        <v>85</v>
      </c>
      <c r="E126" s="92" t="s">
        <v>85</v>
      </c>
      <c r="F126" s="94" t="s">
        <v>23</v>
      </c>
      <c r="G126" s="92" t="s">
        <v>86</v>
      </c>
      <c r="H126" s="92" t="s">
        <v>87</v>
      </c>
      <c r="K126" s="96" t="n">
        <f aca="false">SUMIF(Eventos!A:A,A126,Eventos!G:G)</f>
        <v>0</v>
      </c>
      <c r="L126" s="8"/>
      <c r="O126" s="8"/>
      <c r="Q126" s="95"/>
      <c r="R126" s="95"/>
    </row>
    <row r="127" customFormat="false" ht="15" hidden="false" customHeight="true" outlineLevel="0" collapsed="false">
      <c r="A127" s="92" t="s">
        <v>334</v>
      </c>
      <c r="B127" s="92" t="s">
        <v>203</v>
      </c>
      <c r="C127" s="92" t="s">
        <v>91</v>
      </c>
      <c r="D127" s="92" t="s">
        <v>85</v>
      </c>
      <c r="E127" s="92" t="s">
        <v>85</v>
      </c>
      <c r="F127" s="94" t="s">
        <v>23</v>
      </c>
      <c r="G127" s="92" t="s">
        <v>86</v>
      </c>
      <c r="H127" s="92" t="s">
        <v>87</v>
      </c>
      <c r="K127" s="96" t="n">
        <f aca="false">SUMIF(Eventos!A:A,A127,Eventos!G:G)</f>
        <v>0</v>
      </c>
      <c r="L127" s="8"/>
      <c r="O127" s="8"/>
      <c r="Q127" s="95"/>
      <c r="R127" s="95"/>
    </row>
    <row r="128" customFormat="false" ht="15" hidden="false" customHeight="true" outlineLevel="0" collapsed="false">
      <c r="A128" s="92" t="s">
        <v>335</v>
      </c>
      <c r="B128" s="92" t="s">
        <v>273</v>
      </c>
      <c r="C128" s="92" t="s">
        <v>84</v>
      </c>
      <c r="D128" s="92" t="s">
        <v>85</v>
      </c>
      <c r="E128" s="92" t="s">
        <v>85</v>
      </c>
      <c r="F128" s="94" t="s">
        <v>23</v>
      </c>
      <c r="G128" s="92" t="s">
        <v>86</v>
      </c>
      <c r="H128" s="92" t="s">
        <v>87</v>
      </c>
      <c r="K128" s="96" t="n">
        <f aca="false">SUMIF(Eventos!A:A,A128,Eventos!G:G)</f>
        <v>0</v>
      </c>
      <c r="L128" s="8"/>
      <c r="O128" s="8"/>
      <c r="Q128" s="95"/>
      <c r="R128" s="95"/>
    </row>
    <row r="129" customFormat="false" ht="15" hidden="false" customHeight="true" outlineLevel="0" collapsed="false">
      <c r="A129" s="92" t="s">
        <v>336</v>
      </c>
      <c r="B129" s="92" t="s">
        <v>203</v>
      </c>
      <c r="C129" s="92" t="s">
        <v>91</v>
      </c>
      <c r="D129" s="92" t="s">
        <v>85</v>
      </c>
      <c r="E129" s="92" t="s">
        <v>85</v>
      </c>
      <c r="F129" s="94" t="s">
        <v>23</v>
      </c>
      <c r="G129" s="92" t="s">
        <v>86</v>
      </c>
      <c r="H129" s="92" t="s">
        <v>87</v>
      </c>
      <c r="K129" s="96" t="n">
        <f aca="false">SUMIF(Eventos!A:A,A129,Eventos!G:G)</f>
        <v>0</v>
      </c>
      <c r="L129" s="8"/>
      <c r="O129" s="8"/>
      <c r="Q129" s="95"/>
      <c r="R129" s="95"/>
    </row>
    <row r="130" customFormat="false" ht="15" hidden="false" customHeight="true" outlineLevel="0" collapsed="false">
      <c r="A130" s="92" t="s">
        <v>337</v>
      </c>
      <c r="B130" s="92" t="s">
        <v>273</v>
      </c>
      <c r="C130" s="92" t="s">
        <v>91</v>
      </c>
      <c r="D130" s="92" t="s">
        <v>85</v>
      </c>
      <c r="E130" s="92" t="s">
        <v>85</v>
      </c>
      <c r="F130" s="94" t="s">
        <v>23</v>
      </c>
      <c r="G130" s="92" t="s">
        <v>86</v>
      </c>
      <c r="H130" s="92" t="s">
        <v>87</v>
      </c>
      <c r="K130" s="96" t="n">
        <f aca="false">SUMIF(Eventos!A:A,A130,Eventos!G:G)</f>
        <v>0</v>
      </c>
      <c r="L130" s="8"/>
      <c r="O130" s="8"/>
      <c r="Q130" s="95"/>
      <c r="R130" s="95"/>
    </row>
    <row r="131" customFormat="false" ht="15" hidden="false" customHeight="true" outlineLevel="0" collapsed="false">
      <c r="A131" s="92" t="s">
        <v>338</v>
      </c>
      <c r="B131" s="92" t="s">
        <v>273</v>
      </c>
      <c r="C131" s="92" t="s">
        <v>84</v>
      </c>
      <c r="D131" s="92" t="s">
        <v>85</v>
      </c>
      <c r="E131" s="92" t="s">
        <v>85</v>
      </c>
      <c r="F131" s="94" t="s">
        <v>23</v>
      </c>
      <c r="G131" s="92" t="s">
        <v>86</v>
      </c>
      <c r="H131" s="92" t="s">
        <v>87</v>
      </c>
      <c r="K131" s="96" t="n">
        <f aca="false">SUMIF(Eventos!A:A,A131,Eventos!G:G)</f>
        <v>0</v>
      </c>
      <c r="L131" s="8"/>
      <c r="O131" s="8"/>
      <c r="Q131" s="95"/>
      <c r="R131" s="95"/>
    </row>
    <row r="132" customFormat="false" ht="15" hidden="false" customHeight="true" outlineLevel="0" collapsed="false">
      <c r="A132" s="92" t="s">
        <v>339</v>
      </c>
      <c r="B132" s="92" t="s">
        <v>276</v>
      </c>
      <c r="C132" s="92" t="s">
        <v>84</v>
      </c>
      <c r="D132" s="92" t="s">
        <v>85</v>
      </c>
      <c r="E132" s="92" t="s">
        <v>85</v>
      </c>
      <c r="F132" s="94" t="s">
        <v>23</v>
      </c>
      <c r="G132" s="92" t="s">
        <v>86</v>
      </c>
      <c r="H132" s="92" t="s">
        <v>87</v>
      </c>
      <c r="K132" s="96" t="n">
        <f aca="false">SUMIF(Eventos!A:A,A132,Eventos!G:G)</f>
        <v>0</v>
      </c>
      <c r="L132" s="8"/>
      <c r="O132" s="8"/>
      <c r="Q132" s="95"/>
      <c r="R132" s="95"/>
    </row>
    <row r="133" customFormat="false" ht="15" hidden="false" customHeight="true" outlineLevel="0" collapsed="false">
      <c r="A133" s="92" t="s">
        <v>340</v>
      </c>
      <c r="B133" s="92" t="s">
        <v>203</v>
      </c>
      <c r="C133" s="92" t="s">
        <v>84</v>
      </c>
      <c r="D133" s="92" t="s">
        <v>85</v>
      </c>
      <c r="E133" s="92" t="s">
        <v>85</v>
      </c>
      <c r="F133" s="94" t="s">
        <v>23</v>
      </c>
      <c r="G133" s="92" t="s">
        <v>86</v>
      </c>
      <c r="H133" s="92" t="s">
        <v>87</v>
      </c>
      <c r="K133" s="96" t="n">
        <f aca="false">SUMIF(Eventos!A:A,A133,Eventos!G:G)</f>
        <v>0</v>
      </c>
      <c r="L133" s="8"/>
      <c r="O133" s="8"/>
      <c r="Q133" s="95"/>
      <c r="R133" s="95"/>
    </row>
    <row r="134" customFormat="false" ht="15" hidden="false" customHeight="true" outlineLevel="0" collapsed="false">
      <c r="A134" s="92" t="s">
        <v>341</v>
      </c>
      <c r="B134" s="92" t="s">
        <v>203</v>
      </c>
      <c r="C134" s="92" t="s">
        <v>84</v>
      </c>
      <c r="D134" s="92" t="s">
        <v>85</v>
      </c>
      <c r="E134" s="92" t="s">
        <v>85</v>
      </c>
      <c r="F134" s="94" t="s">
        <v>23</v>
      </c>
      <c r="G134" s="92" t="s">
        <v>94</v>
      </c>
      <c r="H134" s="92" t="s">
        <v>87</v>
      </c>
      <c r="K134" s="96" t="n">
        <f aca="false">SUMIF(Eventos!A:A,A134,Eventos!G:G)</f>
        <v>0</v>
      </c>
      <c r="L134" s="8"/>
      <c r="O134" s="8"/>
      <c r="Q134" s="95"/>
      <c r="R134" s="95"/>
    </row>
    <row r="135" customFormat="false" ht="15" hidden="false" customHeight="true" outlineLevel="0" collapsed="false">
      <c r="A135" s="92" t="s">
        <v>342</v>
      </c>
      <c r="B135" s="92" t="s">
        <v>343</v>
      </c>
      <c r="C135" s="92" t="s">
        <v>84</v>
      </c>
      <c r="D135" s="92" t="s">
        <v>85</v>
      </c>
      <c r="E135" s="92" t="s">
        <v>85</v>
      </c>
      <c r="F135" s="94" t="s">
        <v>23</v>
      </c>
      <c r="G135" s="92" t="s">
        <v>120</v>
      </c>
      <c r="H135" s="92" t="s">
        <v>87</v>
      </c>
      <c r="K135" s="96" t="n">
        <f aca="false">SUMIF(Eventos!A:A,A135,Eventos!G:G)</f>
        <v>0</v>
      </c>
      <c r="L135" s="8"/>
      <c r="O135" s="8"/>
      <c r="Q135" s="95"/>
      <c r="R135" s="95"/>
    </row>
    <row r="136" customFormat="false" ht="15" hidden="false" customHeight="true" outlineLevel="0" collapsed="false">
      <c r="A136" s="92" t="s">
        <v>344</v>
      </c>
      <c r="B136" s="92" t="s">
        <v>343</v>
      </c>
      <c r="C136" s="92" t="s">
        <v>84</v>
      </c>
      <c r="D136" s="92" t="s">
        <v>85</v>
      </c>
      <c r="E136" s="92" t="s">
        <v>85</v>
      </c>
      <c r="F136" s="94" t="s">
        <v>23</v>
      </c>
      <c r="G136" s="92" t="s">
        <v>86</v>
      </c>
      <c r="H136" s="92" t="s">
        <v>87</v>
      </c>
      <c r="K136" s="96" t="n">
        <f aca="false">SUMIF(Eventos!A:A,A136,Eventos!G:G)</f>
        <v>0</v>
      </c>
      <c r="L136" s="8"/>
      <c r="O136" s="8"/>
      <c r="Q136" s="95"/>
      <c r="R136" s="95"/>
    </row>
    <row r="137" customFormat="false" ht="15" hidden="false" customHeight="true" outlineLevel="0" collapsed="false">
      <c r="A137" s="92" t="s">
        <v>345</v>
      </c>
      <c r="B137" s="92" t="s">
        <v>203</v>
      </c>
      <c r="C137" s="92" t="s">
        <v>84</v>
      </c>
      <c r="D137" s="92" t="s">
        <v>85</v>
      </c>
      <c r="E137" s="92" t="s">
        <v>85</v>
      </c>
      <c r="F137" s="94" t="s">
        <v>23</v>
      </c>
      <c r="G137" s="92" t="s">
        <v>86</v>
      </c>
      <c r="H137" s="92" t="s">
        <v>87</v>
      </c>
      <c r="K137" s="96" t="n">
        <f aca="false">SUMIF(Eventos!A:A,A137,Eventos!G:G)</f>
        <v>0</v>
      </c>
      <c r="L137" s="8"/>
      <c r="O137" s="8"/>
      <c r="Q137" s="95"/>
      <c r="R137" s="95"/>
    </row>
    <row r="138" customFormat="false" ht="15" hidden="false" customHeight="true" outlineLevel="0" collapsed="false">
      <c r="A138" s="92" t="s">
        <v>346</v>
      </c>
      <c r="B138" s="92" t="s">
        <v>273</v>
      </c>
      <c r="C138" s="92" t="s">
        <v>84</v>
      </c>
      <c r="D138" s="92" t="s">
        <v>85</v>
      </c>
      <c r="E138" s="92" t="s">
        <v>85</v>
      </c>
      <c r="F138" s="94" t="s">
        <v>23</v>
      </c>
      <c r="G138" s="92" t="s">
        <v>94</v>
      </c>
      <c r="H138" s="92" t="s">
        <v>87</v>
      </c>
      <c r="K138" s="96" t="n">
        <f aca="false">SUMIF(Eventos!A:A,A138,Eventos!G:G)</f>
        <v>0</v>
      </c>
      <c r="L138" s="8"/>
      <c r="O138" s="8"/>
      <c r="Q138" s="95"/>
      <c r="R138" s="95"/>
    </row>
    <row r="139" customFormat="false" ht="15" hidden="false" customHeight="true" outlineLevel="0" collapsed="false">
      <c r="A139" s="92" t="s">
        <v>347</v>
      </c>
      <c r="B139" s="92" t="s">
        <v>276</v>
      </c>
      <c r="C139" s="92" t="s">
        <v>84</v>
      </c>
      <c r="D139" s="92" t="s">
        <v>85</v>
      </c>
      <c r="E139" s="92" t="s">
        <v>85</v>
      </c>
      <c r="F139" s="94" t="s">
        <v>23</v>
      </c>
      <c r="G139" s="92" t="s">
        <v>86</v>
      </c>
      <c r="H139" s="92" t="s">
        <v>87</v>
      </c>
      <c r="K139" s="96" t="n">
        <f aca="false">SUMIF(Eventos!A:A,A139,Eventos!G:G)</f>
        <v>0</v>
      </c>
      <c r="L139" s="8"/>
      <c r="O139" s="8"/>
      <c r="Q139" s="95"/>
      <c r="R139" s="95"/>
    </row>
    <row r="140" customFormat="false" ht="15" hidden="false" customHeight="true" outlineLevel="0" collapsed="false">
      <c r="A140" s="92" t="s">
        <v>348</v>
      </c>
      <c r="B140" s="92" t="s">
        <v>203</v>
      </c>
      <c r="C140" s="92" t="s">
        <v>84</v>
      </c>
      <c r="D140" s="92" t="s">
        <v>85</v>
      </c>
      <c r="E140" s="92" t="s">
        <v>85</v>
      </c>
      <c r="F140" s="94" t="s">
        <v>23</v>
      </c>
      <c r="G140" s="92" t="s">
        <v>86</v>
      </c>
      <c r="H140" s="92" t="s">
        <v>87</v>
      </c>
      <c r="K140" s="96" t="n">
        <f aca="false">SUMIF(Eventos!A:A,A140,Eventos!G:G)</f>
        <v>0</v>
      </c>
      <c r="L140" s="8"/>
      <c r="O140" s="8"/>
      <c r="Q140" s="95"/>
      <c r="R140" s="95"/>
    </row>
    <row r="141" customFormat="false" ht="15" hidden="false" customHeight="true" outlineLevel="0" collapsed="false">
      <c r="A141" s="92" t="s">
        <v>349</v>
      </c>
      <c r="B141" s="92" t="s">
        <v>276</v>
      </c>
      <c r="C141" s="92" t="s">
        <v>84</v>
      </c>
      <c r="D141" s="92" t="s">
        <v>85</v>
      </c>
      <c r="E141" s="92" t="s">
        <v>85</v>
      </c>
      <c r="F141" s="94" t="s">
        <v>23</v>
      </c>
      <c r="G141" s="92" t="s">
        <v>86</v>
      </c>
      <c r="H141" s="92" t="s">
        <v>87</v>
      </c>
      <c r="K141" s="96" t="n">
        <f aca="false">SUMIF(Eventos!A:A,A141,Eventos!G:G)</f>
        <v>0</v>
      </c>
      <c r="L141" s="8"/>
      <c r="O141" s="8"/>
      <c r="Q141" s="95"/>
      <c r="R141" s="95"/>
    </row>
    <row r="142" customFormat="false" ht="15" hidden="false" customHeight="true" outlineLevel="0" collapsed="false">
      <c r="A142" s="92" t="s">
        <v>350</v>
      </c>
      <c r="B142" s="92" t="s">
        <v>273</v>
      </c>
      <c r="C142" s="92" t="s">
        <v>91</v>
      </c>
      <c r="D142" s="92" t="s">
        <v>85</v>
      </c>
      <c r="E142" s="92" t="s">
        <v>85</v>
      </c>
      <c r="F142" s="94" t="s">
        <v>23</v>
      </c>
      <c r="G142" s="92" t="s">
        <v>86</v>
      </c>
      <c r="H142" s="92" t="s">
        <v>87</v>
      </c>
      <c r="K142" s="96" t="n">
        <f aca="false">SUMIF(Eventos!A:A,A142,Eventos!G:G)</f>
        <v>0</v>
      </c>
      <c r="L142" s="8"/>
      <c r="O142" s="8"/>
      <c r="Q142" s="95"/>
      <c r="R142" s="95"/>
    </row>
    <row r="143" customFormat="false" ht="15" hidden="false" customHeight="true" outlineLevel="0" collapsed="false">
      <c r="A143" s="92" t="s">
        <v>351</v>
      </c>
      <c r="B143" s="92" t="s">
        <v>203</v>
      </c>
      <c r="C143" s="92" t="s">
        <v>84</v>
      </c>
      <c r="D143" s="92" t="s">
        <v>85</v>
      </c>
      <c r="E143" s="92" t="s">
        <v>85</v>
      </c>
      <c r="F143" s="94" t="s">
        <v>23</v>
      </c>
      <c r="G143" s="92" t="s">
        <v>103</v>
      </c>
      <c r="H143" s="92" t="s">
        <v>87</v>
      </c>
      <c r="K143" s="96" t="n">
        <f aca="false">SUMIF(Eventos!A:A,A143,Eventos!G:G)</f>
        <v>0</v>
      </c>
      <c r="L143" s="8"/>
      <c r="O143" s="8"/>
      <c r="Q143" s="95"/>
      <c r="R143" s="95"/>
    </row>
    <row r="144" customFormat="false" ht="15" hidden="false" customHeight="true" outlineLevel="0" collapsed="false">
      <c r="A144" s="92" t="s">
        <v>352</v>
      </c>
      <c r="B144" s="92" t="s">
        <v>276</v>
      </c>
      <c r="C144" s="92" t="s">
        <v>84</v>
      </c>
      <c r="D144" s="92" t="s">
        <v>85</v>
      </c>
      <c r="E144" s="92" t="s">
        <v>85</v>
      </c>
      <c r="F144" s="94" t="s">
        <v>23</v>
      </c>
      <c r="G144" s="92" t="s">
        <v>86</v>
      </c>
      <c r="H144" s="92" t="s">
        <v>87</v>
      </c>
      <c r="K144" s="96" t="n">
        <f aca="false">SUMIF(Eventos!A:A,A144,Eventos!G:G)</f>
        <v>0</v>
      </c>
      <c r="L144" s="8"/>
      <c r="O144" s="8"/>
      <c r="Q144" s="95"/>
      <c r="R144" s="95"/>
    </row>
    <row r="145" customFormat="false" ht="15" hidden="false" customHeight="true" outlineLevel="0" collapsed="false">
      <c r="A145" s="92" t="s">
        <v>353</v>
      </c>
      <c r="B145" s="92" t="s">
        <v>276</v>
      </c>
      <c r="C145" s="92" t="s">
        <v>84</v>
      </c>
      <c r="D145" s="92" t="s">
        <v>85</v>
      </c>
      <c r="E145" s="92" t="s">
        <v>85</v>
      </c>
      <c r="F145" s="94" t="s">
        <v>23</v>
      </c>
      <c r="G145" s="92" t="s">
        <v>86</v>
      </c>
      <c r="H145" s="92" t="s">
        <v>87</v>
      </c>
      <c r="K145" s="96" t="n">
        <f aca="false">SUMIF(Eventos!A:A,A145,Eventos!G:G)</f>
        <v>0</v>
      </c>
      <c r="L145" s="8"/>
      <c r="O145" s="8"/>
      <c r="Q145" s="95"/>
      <c r="R145" s="95"/>
    </row>
    <row r="146" customFormat="false" ht="15" hidden="false" customHeight="true" outlineLevel="0" collapsed="false">
      <c r="A146" s="92" t="s">
        <v>354</v>
      </c>
      <c r="B146" s="92" t="s">
        <v>273</v>
      </c>
      <c r="C146" s="92" t="s">
        <v>84</v>
      </c>
      <c r="D146" s="92" t="s">
        <v>85</v>
      </c>
      <c r="E146" s="92" t="s">
        <v>85</v>
      </c>
      <c r="F146" s="94" t="s">
        <v>23</v>
      </c>
      <c r="G146" s="92" t="s">
        <v>86</v>
      </c>
      <c r="H146" s="92" t="s">
        <v>87</v>
      </c>
      <c r="K146" s="96" t="n">
        <f aca="false">SUMIF(Eventos!A:A,A146,Eventos!G:G)</f>
        <v>0</v>
      </c>
      <c r="L146" s="8"/>
      <c r="O146" s="8"/>
      <c r="Q146" s="95"/>
      <c r="R146" s="95"/>
    </row>
    <row r="147" customFormat="false" ht="15" hidden="false" customHeight="true" outlineLevel="0" collapsed="false">
      <c r="A147" s="92" t="s">
        <v>355</v>
      </c>
      <c r="B147" s="92" t="s">
        <v>211</v>
      </c>
      <c r="C147" s="92" t="s">
        <v>84</v>
      </c>
      <c r="D147" s="92" t="s">
        <v>85</v>
      </c>
      <c r="E147" s="92" t="s">
        <v>85</v>
      </c>
      <c r="F147" s="94" t="s">
        <v>23</v>
      </c>
      <c r="G147" s="92" t="s">
        <v>120</v>
      </c>
      <c r="H147" s="92" t="s">
        <v>87</v>
      </c>
      <c r="K147" s="96" t="n">
        <f aca="false">SUMIF(Eventos!A:A,A147,Eventos!G:G)</f>
        <v>0</v>
      </c>
      <c r="L147" s="8"/>
      <c r="O147" s="8"/>
      <c r="Q147" s="95"/>
      <c r="R147" s="95"/>
    </row>
    <row r="148" customFormat="false" ht="15" hidden="false" customHeight="true" outlineLevel="0" collapsed="false">
      <c r="A148" s="92" t="s">
        <v>356</v>
      </c>
      <c r="B148" s="92" t="s">
        <v>211</v>
      </c>
      <c r="C148" s="92" t="s">
        <v>84</v>
      </c>
      <c r="D148" s="92" t="s">
        <v>85</v>
      </c>
      <c r="E148" s="92" t="s">
        <v>85</v>
      </c>
      <c r="F148" s="94" t="s">
        <v>23</v>
      </c>
      <c r="G148" s="92" t="s">
        <v>103</v>
      </c>
      <c r="H148" s="92" t="s">
        <v>87</v>
      </c>
      <c r="K148" s="96" t="n">
        <f aca="false">SUMIF(Eventos!A:A,A148,Eventos!G:G)</f>
        <v>0</v>
      </c>
      <c r="L148" s="8"/>
      <c r="O148" s="8"/>
      <c r="Q148" s="95"/>
      <c r="R148" s="95"/>
    </row>
    <row r="149" customFormat="false" ht="15" hidden="false" customHeight="true" outlineLevel="0" collapsed="false">
      <c r="A149" s="92" t="s">
        <v>357</v>
      </c>
      <c r="B149" s="92" t="s">
        <v>276</v>
      </c>
      <c r="C149" s="92" t="s">
        <v>84</v>
      </c>
      <c r="D149" s="92" t="s">
        <v>85</v>
      </c>
      <c r="E149" s="92" t="s">
        <v>85</v>
      </c>
      <c r="F149" s="94" t="s">
        <v>23</v>
      </c>
      <c r="G149" s="92" t="s">
        <v>86</v>
      </c>
      <c r="H149" s="92" t="s">
        <v>87</v>
      </c>
      <c r="K149" s="96" t="n">
        <f aca="false">SUMIF(Eventos!A:A,A149,Eventos!G:G)</f>
        <v>0</v>
      </c>
      <c r="L149" s="8"/>
      <c r="O149" s="8"/>
      <c r="Q149" s="95"/>
      <c r="R149" s="95"/>
    </row>
    <row r="150" customFormat="false" ht="15" hidden="false" customHeight="true" outlineLevel="0" collapsed="false">
      <c r="A150" s="92" t="s">
        <v>358</v>
      </c>
      <c r="B150" s="92" t="s">
        <v>276</v>
      </c>
      <c r="C150" s="92" t="s">
        <v>84</v>
      </c>
      <c r="D150" s="92" t="s">
        <v>85</v>
      </c>
      <c r="E150" s="92" t="s">
        <v>85</v>
      </c>
      <c r="F150" s="94" t="s">
        <v>23</v>
      </c>
      <c r="G150" s="92" t="s">
        <v>86</v>
      </c>
      <c r="H150" s="92" t="s">
        <v>87</v>
      </c>
      <c r="K150" s="96" t="n">
        <f aca="false">SUMIF(Eventos!A:A,A150,Eventos!G:G)</f>
        <v>0</v>
      </c>
      <c r="L150" s="8"/>
      <c r="O150" s="8"/>
      <c r="Q150" s="95"/>
      <c r="R150" s="95"/>
    </row>
    <row r="151" customFormat="false" ht="15" hidden="false" customHeight="true" outlineLevel="0" collapsed="false">
      <c r="A151" s="92" t="s">
        <v>359</v>
      </c>
      <c r="B151" s="92" t="s">
        <v>276</v>
      </c>
      <c r="C151" s="92" t="s">
        <v>84</v>
      </c>
      <c r="D151" s="92" t="s">
        <v>85</v>
      </c>
      <c r="E151" s="92" t="s">
        <v>85</v>
      </c>
      <c r="F151" s="94" t="s">
        <v>23</v>
      </c>
      <c r="G151" s="92" t="s">
        <v>86</v>
      </c>
      <c r="H151" s="92" t="s">
        <v>87</v>
      </c>
      <c r="K151" s="96" t="n">
        <f aca="false">SUMIF(Eventos!A:A,A151,Eventos!G:G)</f>
        <v>0</v>
      </c>
      <c r="L151" s="8"/>
      <c r="O151" s="8"/>
      <c r="Q151" s="95"/>
      <c r="R151" s="95"/>
    </row>
    <row r="152" customFormat="false" ht="15" hidden="false" customHeight="true" outlineLevel="0" collapsed="false">
      <c r="A152" s="92" t="s">
        <v>360</v>
      </c>
      <c r="B152" s="92" t="s">
        <v>276</v>
      </c>
      <c r="C152" s="92" t="s">
        <v>84</v>
      </c>
      <c r="D152" s="92" t="s">
        <v>85</v>
      </c>
      <c r="E152" s="92" t="s">
        <v>85</v>
      </c>
      <c r="F152" s="94" t="s">
        <v>23</v>
      </c>
      <c r="G152" s="92" t="s">
        <v>86</v>
      </c>
      <c r="H152" s="92" t="s">
        <v>87</v>
      </c>
      <c r="K152" s="96" t="n">
        <f aca="false">SUMIF(Eventos!A:A,A152,Eventos!G:G)</f>
        <v>0</v>
      </c>
      <c r="L152" s="8"/>
      <c r="O152" s="8"/>
      <c r="Q152" s="95"/>
      <c r="R152" s="95"/>
    </row>
    <row r="153" customFormat="false" ht="15" hidden="false" customHeight="true" outlineLevel="0" collapsed="false">
      <c r="A153" s="92" t="s">
        <v>361</v>
      </c>
      <c r="B153" s="92" t="s">
        <v>273</v>
      </c>
      <c r="C153" s="92" t="s">
        <v>91</v>
      </c>
      <c r="D153" s="92" t="s">
        <v>85</v>
      </c>
      <c r="E153" s="92" t="s">
        <v>85</v>
      </c>
      <c r="F153" s="94" t="s">
        <v>23</v>
      </c>
      <c r="G153" s="92" t="s">
        <v>86</v>
      </c>
      <c r="H153" s="92" t="s">
        <v>87</v>
      </c>
      <c r="K153" s="96" t="n">
        <f aca="false">SUMIF(Eventos!A:A,A153,Eventos!G:G)</f>
        <v>0</v>
      </c>
      <c r="L153" s="8"/>
      <c r="O153" s="8"/>
      <c r="Q153" s="95"/>
      <c r="R153" s="95"/>
    </row>
    <row r="154" customFormat="false" ht="15" hidden="false" customHeight="true" outlineLevel="0" collapsed="false">
      <c r="A154" s="92" t="s">
        <v>362</v>
      </c>
      <c r="B154" s="92" t="s">
        <v>276</v>
      </c>
      <c r="C154" s="92" t="s">
        <v>84</v>
      </c>
      <c r="D154" s="92" t="s">
        <v>85</v>
      </c>
      <c r="E154" s="92" t="s">
        <v>85</v>
      </c>
      <c r="F154" s="94" t="s">
        <v>23</v>
      </c>
      <c r="G154" s="92" t="s">
        <v>86</v>
      </c>
      <c r="H154" s="92" t="s">
        <v>87</v>
      </c>
      <c r="K154" s="96" t="n">
        <f aca="false">SUMIF(Eventos!A:A,A154,Eventos!G:G)</f>
        <v>0</v>
      </c>
      <c r="L154" s="8"/>
      <c r="O154" s="8"/>
      <c r="Q154" s="95"/>
      <c r="R154" s="95"/>
    </row>
    <row r="155" customFormat="false" ht="15" hidden="false" customHeight="true" outlineLevel="0" collapsed="false">
      <c r="A155" s="92" t="s">
        <v>363</v>
      </c>
      <c r="B155" s="92" t="s">
        <v>273</v>
      </c>
      <c r="C155" s="92" t="s">
        <v>84</v>
      </c>
      <c r="D155" s="92" t="s">
        <v>85</v>
      </c>
      <c r="E155" s="92" t="s">
        <v>85</v>
      </c>
      <c r="F155" s="94" t="s">
        <v>23</v>
      </c>
      <c r="G155" s="92" t="s">
        <v>86</v>
      </c>
      <c r="H155" s="92" t="s">
        <v>87</v>
      </c>
      <c r="K155" s="96" t="n">
        <f aca="false">SUMIF(Eventos!A:A,A155,Eventos!G:G)</f>
        <v>0</v>
      </c>
      <c r="L155" s="8"/>
      <c r="O155" s="8"/>
      <c r="Q155" s="95"/>
      <c r="R155" s="95"/>
    </row>
    <row r="156" customFormat="false" ht="15" hidden="false" customHeight="true" outlineLevel="0" collapsed="false">
      <c r="A156" s="92" t="s">
        <v>364</v>
      </c>
      <c r="B156" s="92" t="s">
        <v>211</v>
      </c>
      <c r="C156" s="92" t="s">
        <v>84</v>
      </c>
      <c r="D156" s="92" t="s">
        <v>85</v>
      </c>
      <c r="E156" s="92" t="s">
        <v>85</v>
      </c>
      <c r="F156" s="94" t="s">
        <v>23</v>
      </c>
      <c r="G156" s="92" t="s">
        <v>103</v>
      </c>
      <c r="H156" s="92" t="s">
        <v>87</v>
      </c>
      <c r="K156" s="96" t="n">
        <f aca="false">SUMIF(Eventos!A:A,A156,Eventos!G:G)</f>
        <v>0</v>
      </c>
      <c r="L156" s="8"/>
      <c r="O156" s="8"/>
      <c r="Q156" s="95"/>
      <c r="R156" s="95"/>
    </row>
    <row r="157" customFormat="false" ht="15" hidden="false" customHeight="true" outlineLevel="0" collapsed="false">
      <c r="A157" s="92" t="s">
        <v>365</v>
      </c>
      <c r="B157" s="92" t="s">
        <v>203</v>
      </c>
      <c r="C157" s="92" t="s">
        <v>84</v>
      </c>
      <c r="D157" s="92" t="s">
        <v>85</v>
      </c>
      <c r="E157" s="92" t="s">
        <v>85</v>
      </c>
      <c r="F157" s="94" t="s">
        <v>23</v>
      </c>
      <c r="G157" s="92" t="s">
        <v>86</v>
      </c>
      <c r="H157" s="92" t="s">
        <v>87</v>
      </c>
      <c r="K157" s="96" t="n">
        <f aca="false">SUMIF(Eventos!A:A,A157,Eventos!G:G)</f>
        <v>0</v>
      </c>
      <c r="L157" s="8"/>
      <c r="O157" s="8"/>
      <c r="Q157" s="95"/>
      <c r="R157" s="95"/>
    </row>
    <row r="158" customFormat="false" ht="15" hidden="false" customHeight="true" outlineLevel="0" collapsed="false">
      <c r="A158" s="92" t="s">
        <v>366</v>
      </c>
      <c r="B158" s="92" t="s">
        <v>343</v>
      </c>
      <c r="C158" s="92" t="s">
        <v>84</v>
      </c>
      <c r="D158" s="92" t="s">
        <v>85</v>
      </c>
      <c r="E158" s="92" t="s">
        <v>85</v>
      </c>
      <c r="F158" s="94" t="s">
        <v>23</v>
      </c>
      <c r="G158" s="92" t="s">
        <v>120</v>
      </c>
      <c r="H158" s="92" t="s">
        <v>87</v>
      </c>
      <c r="K158" s="96" t="n">
        <f aca="false">SUMIF(Eventos!A:A,A158,Eventos!G:G)</f>
        <v>0</v>
      </c>
      <c r="L158" s="8"/>
      <c r="O158" s="8"/>
      <c r="Q158" s="95"/>
      <c r="R158" s="95"/>
    </row>
    <row r="159" customFormat="false" ht="15" hidden="false" customHeight="true" outlineLevel="0" collapsed="false">
      <c r="A159" s="92" t="s">
        <v>367</v>
      </c>
      <c r="B159" s="92" t="s">
        <v>203</v>
      </c>
      <c r="C159" s="92" t="s">
        <v>91</v>
      </c>
      <c r="D159" s="92" t="s">
        <v>85</v>
      </c>
      <c r="E159" s="92" t="s">
        <v>85</v>
      </c>
      <c r="F159" s="94" t="s">
        <v>23</v>
      </c>
      <c r="G159" s="92" t="s">
        <v>86</v>
      </c>
      <c r="H159" s="92" t="s">
        <v>87</v>
      </c>
      <c r="K159" s="96" t="n">
        <f aca="false">SUMIF(Eventos!A:A,A159,Eventos!G:G)</f>
        <v>0</v>
      </c>
      <c r="L159" s="8"/>
      <c r="O159" s="8"/>
      <c r="Q159" s="95"/>
      <c r="R159" s="95"/>
    </row>
    <row r="160" customFormat="false" ht="15" hidden="false" customHeight="true" outlineLevel="0" collapsed="false">
      <c r="A160" s="92" t="s">
        <v>368</v>
      </c>
      <c r="B160" s="92" t="s">
        <v>369</v>
      </c>
      <c r="C160" s="92" t="s">
        <v>84</v>
      </c>
      <c r="D160" s="92" t="s">
        <v>85</v>
      </c>
      <c r="E160" s="92" t="s">
        <v>85</v>
      </c>
      <c r="F160" s="94" t="s">
        <v>23</v>
      </c>
      <c r="G160" s="92" t="s">
        <v>86</v>
      </c>
      <c r="H160" s="92" t="s">
        <v>87</v>
      </c>
      <c r="K160" s="96" t="n">
        <f aca="false">SUMIF(Eventos!A:A,A160,Eventos!G:G)</f>
        <v>0</v>
      </c>
      <c r="L160" s="8"/>
      <c r="O160" s="8"/>
      <c r="Q160" s="95"/>
      <c r="R160" s="95"/>
    </row>
    <row r="161" customFormat="false" ht="15" hidden="false" customHeight="true" outlineLevel="0" collapsed="false">
      <c r="A161" s="92" t="s">
        <v>370</v>
      </c>
      <c r="B161" s="92" t="s">
        <v>369</v>
      </c>
      <c r="C161" s="92" t="s">
        <v>84</v>
      </c>
      <c r="D161" s="92" t="s">
        <v>85</v>
      </c>
      <c r="E161" s="92" t="s">
        <v>85</v>
      </c>
      <c r="F161" s="94" t="s">
        <v>23</v>
      </c>
      <c r="G161" s="92" t="s">
        <v>86</v>
      </c>
      <c r="H161" s="92" t="s">
        <v>87</v>
      </c>
      <c r="K161" s="96" t="n">
        <f aca="false">SUMIF(Eventos!A:A,A161,Eventos!G:G)</f>
        <v>0</v>
      </c>
      <c r="L161" s="8"/>
      <c r="O161" s="8"/>
      <c r="Q161" s="95"/>
      <c r="R161" s="95"/>
    </row>
    <row r="162" customFormat="false" ht="15" hidden="false" customHeight="true" outlineLevel="0" collapsed="false">
      <c r="A162" s="92" t="s">
        <v>371</v>
      </c>
      <c r="B162" s="92" t="s">
        <v>343</v>
      </c>
      <c r="C162" s="92" t="s">
        <v>84</v>
      </c>
      <c r="D162" s="92" t="s">
        <v>85</v>
      </c>
      <c r="E162" s="92" t="s">
        <v>85</v>
      </c>
      <c r="F162" s="94" t="s">
        <v>23</v>
      </c>
      <c r="G162" s="92" t="s">
        <v>86</v>
      </c>
      <c r="H162" s="92" t="s">
        <v>87</v>
      </c>
      <c r="K162" s="96" t="n">
        <f aca="false">SUMIF(Eventos!A:A,A162,Eventos!G:G)</f>
        <v>0</v>
      </c>
      <c r="L162" s="8"/>
      <c r="O162" s="8"/>
      <c r="Q162" s="95"/>
      <c r="R162" s="95"/>
    </row>
    <row r="163" customFormat="false" ht="15" hidden="false" customHeight="true" outlineLevel="0" collapsed="false">
      <c r="A163" s="92" t="s">
        <v>372</v>
      </c>
      <c r="B163" s="92" t="s">
        <v>203</v>
      </c>
      <c r="C163" s="92" t="s">
        <v>84</v>
      </c>
      <c r="D163" s="92" t="s">
        <v>85</v>
      </c>
      <c r="E163" s="92" t="s">
        <v>85</v>
      </c>
      <c r="F163" s="94" t="s">
        <v>23</v>
      </c>
      <c r="G163" s="92" t="s">
        <v>103</v>
      </c>
      <c r="H163" s="92" t="s">
        <v>87</v>
      </c>
      <c r="K163" s="96" t="n">
        <f aca="false">SUMIF(Eventos!A:A,A163,Eventos!G:G)</f>
        <v>0</v>
      </c>
      <c r="L163" s="8"/>
      <c r="O163" s="8"/>
      <c r="Q163" s="95"/>
      <c r="R163" s="95"/>
    </row>
    <row r="164" customFormat="false" ht="15" hidden="false" customHeight="true" outlineLevel="0" collapsed="false">
      <c r="A164" s="92" t="s">
        <v>373</v>
      </c>
      <c r="B164" s="92" t="s">
        <v>343</v>
      </c>
      <c r="C164" s="92" t="s">
        <v>84</v>
      </c>
      <c r="D164" s="92" t="s">
        <v>85</v>
      </c>
      <c r="E164" s="92" t="s">
        <v>85</v>
      </c>
      <c r="F164" s="94" t="s">
        <v>23</v>
      </c>
      <c r="G164" s="92" t="s">
        <v>86</v>
      </c>
      <c r="H164" s="92" t="s">
        <v>87</v>
      </c>
      <c r="K164" s="96" t="n">
        <f aca="false">SUMIF(Eventos!A:A,A164,Eventos!G:G)</f>
        <v>0</v>
      </c>
      <c r="L164" s="8"/>
      <c r="O164" s="8"/>
      <c r="Q164" s="95"/>
      <c r="R164" s="95"/>
    </row>
    <row r="165" customFormat="false" ht="15" hidden="false" customHeight="true" outlineLevel="0" collapsed="false">
      <c r="A165" s="92" t="s">
        <v>374</v>
      </c>
      <c r="B165" s="92" t="s">
        <v>343</v>
      </c>
      <c r="C165" s="92" t="s">
        <v>84</v>
      </c>
      <c r="D165" s="92" t="s">
        <v>85</v>
      </c>
      <c r="E165" s="92" t="s">
        <v>85</v>
      </c>
      <c r="F165" s="94" t="s">
        <v>23</v>
      </c>
      <c r="G165" s="92" t="s">
        <v>86</v>
      </c>
      <c r="H165" s="92" t="s">
        <v>87</v>
      </c>
      <c r="K165" s="96" t="n">
        <f aca="false">SUMIF(Eventos!A:A,A165,Eventos!G:G)</f>
        <v>0</v>
      </c>
      <c r="L165" s="8"/>
      <c r="O165" s="8"/>
      <c r="Q165" s="95"/>
      <c r="R165" s="95"/>
    </row>
    <row r="166" customFormat="false" ht="15" hidden="false" customHeight="true" outlineLevel="0" collapsed="false">
      <c r="A166" s="92" t="s">
        <v>375</v>
      </c>
      <c r="B166" s="92" t="s">
        <v>343</v>
      </c>
      <c r="C166" s="92" t="s">
        <v>91</v>
      </c>
      <c r="D166" s="92" t="s">
        <v>85</v>
      </c>
      <c r="E166" s="92" t="s">
        <v>85</v>
      </c>
      <c r="F166" s="94" t="s">
        <v>23</v>
      </c>
      <c r="G166" s="92" t="s">
        <v>86</v>
      </c>
      <c r="H166" s="92" t="s">
        <v>87</v>
      </c>
      <c r="K166" s="96" t="n">
        <f aca="false">SUMIF(Eventos!A:A,A166,Eventos!G:G)</f>
        <v>0</v>
      </c>
      <c r="L166" s="8"/>
      <c r="O166" s="8"/>
      <c r="Q166" s="95"/>
      <c r="R166" s="95"/>
    </row>
    <row r="167" customFormat="false" ht="15" hidden="false" customHeight="true" outlineLevel="0" collapsed="false">
      <c r="A167" s="92" t="s">
        <v>376</v>
      </c>
      <c r="B167" s="92" t="s">
        <v>369</v>
      </c>
      <c r="C167" s="92" t="s">
        <v>84</v>
      </c>
      <c r="D167" s="92" t="s">
        <v>85</v>
      </c>
      <c r="E167" s="92" t="s">
        <v>85</v>
      </c>
      <c r="F167" s="94" t="s">
        <v>23</v>
      </c>
      <c r="G167" s="92" t="s">
        <v>86</v>
      </c>
      <c r="H167" s="92" t="s">
        <v>87</v>
      </c>
      <c r="K167" s="96" t="n">
        <f aca="false">SUMIF(Eventos!A:A,A167,Eventos!G:G)</f>
        <v>0</v>
      </c>
      <c r="L167" s="8"/>
      <c r="O167" s="8"/>
      <c r="Q167" s="95"/>
      <c r="R167" s="95"/>
    </row>
    <row r="168" customFormat="false" ht="15" hidden="false" customHeight="true" outlineLevel="0" collapsed="false">
      <c r="A168" s="92" t="s">
        <v>377</v>
      </c>
      <c r="B168" s="92" t="s">
        <v>369</v>
      </c>
      <c r="C168" s="92" t="s">
        <v>84</v>
      </c>
      <c r="D168" s="92" t="s">
        <v>85</v>
      </c>
      <c r="E168" s="92" t="s">
        <v>85</v>
      </c>
      <c r="F168" s="94" t="s">
        <v>23</v>
      </c>
      <c r="G168" s="92" t="s">
        <v>86</v>
      </c>
      <c r="H168" s="92" t="s">
        <v>87</v>
      </c>
      <c r="K168" s="96" t="n">
        <f aca="false">SUMIF(Eventos!A:A,A168,Eventos!G:G)</f>
        <v>0</v>
      </c>
      <c r="L168" s="8"/>
      <c r="O168" s="8"/>
      <c r="Q168" s="95"/>
      <c r="R168" s="95"/>
    </row>
    <row r="169" customFormat="false" ht="15" hidden="false" customHeight="true" outlineLevel="0" collapsed="false">
      <c r="A169" s="92" t="s">
        <v>378</v>
      </c>
      <c r="B169" s="92" t="s">
        <v>369</v>
      </c>
      <c r="C169" s="92" t="s">
        <v>84</v>
      </c>
      <c r="D169" s="92" t="s">
        <v>85</v>
      </c>
      <c r="E169" s="92" t="s">
        <v>85</v>
      </c>
      <c r="F169" s="94" t="s">
        <v>23</v>
      </c>
      <c r="G169" s="92" t="s">
        <v>86</v>
      </c>
      <c r="H169" s="92" t="s">
        <v>87</v>
      </c>
      <c r="K169" s="96" t="n">
        <f aca="false">SUMIF(Eventos!A:A,A169,Eventos!G:G)</f>
        <v>0</v>
      </c>
      <c r="L169" s="8"/>
      <c r="O169" s="8"/>
      <c r="Q169" s="95"/>
      <c r="R169" s="95"/>
    </row>
    <row r="170" customFormat="false" ht="15" hidden="false" customHeight="true" outlineLevel="0" collapsed="false">
      <c r="A170" s="92" t="s">
        <v>379</v>
      </c>
      <c r="B170" s="92" t="s">
        <v>380</v>
      </c>
      <c r="C170" s="92" t="s">
        <v>91</v>
      </c>
      <c r="D170" s="92" t="s">
        <v>85</v>
      </c>
      <c r="E170" s="92" t="s">
        <v>85</v>
      </c>
      <c r="F170" s="94" t="s">
        <v>23</v>
      </c>
      <c r="G170" s="92" t="s">
        <v>86</v>
      </c>
      <c r="H170" s="92" t="s">
        <v>87</v>
      </c>
      <c r="K170" s="96" t="n">
        <f aca="false">SUMIF(Eventos!A:A,A170,Eventos!G:G)</f>
        <v>0</v>
      </c>
      <c r="L170" s="8"/>
      <c r="O170" s="8"/>
      <c r="Q170" s="95"/>
      <c r="R170" s="95"/>
    </row>
    <row r="171" customFormat="false" ht="15" hidden="false" customHeight="true" outlineLevel="0" collapsed="false">
      <c r="A171" s="92" t="s">
        <v>381</v>
      </c>
      <c r="B171" s="92" t="s">
        <v>380</v>
      </c>
      <c r="C171" s="92" t="s">
        <v>84</v>
      </c>
      <c r="D171" s="92" t="s">
        <v>85</v>
      </c>
      <c r="E171" s="92" t="s">
        <v>85</v>
      </c>
      <c r="F171" s="94" t="s">
        <v>23</v>
      </c>
      <c r="G171" s="92" t="s">
        <v>86</v>
      </c>
      <c r="H171" s="92" t="s">
        <v>87</v>
      </c>
      <c r="K171" s="96" t="n">
        <f aca="false">SUMIF(Eventos!A:A,A171,Eventos!G:G)</f>
        <v>0</v>
      </c>
      <c r="L171" s="8"/>
      <c r="O171" s="8"/>
      <c r="Q171" s="95"/>
      <c r="R171" s="95"/>
    </row>
    <row r="172" customFormat="false" ht="15" hidden="false" customHeight="true" outlineLevel="0" collapsed="false">
      <c r="A172" s="92" t="s">
        <v>382</v>
      </c>
      <c r="B172" s="92" t="s">
        <v>380</v>
      </c>
      <c r="C172" s="92" t="s">
        <v>84</v>
      </c>
      <c r="D172" s="92" t="s">
        <v>85</v>
      </c>
      <c r="E172" s="92" t="s">
        <v>85</v>
      </c>
      <c r="F172" s="94" t="s">
        <v>23</v>
      </c>
      <c r="G172" s="92" t="s">
        <v>86</v>
      </c>
      <c r="H172" s="92" t="s">
        <v>87</v>
      </c>
      <c r="K172" s="96" t="n">
        <f aca="false">SUMIF(Eventos!A:A,A172,Eventos!G:G)</f>
        <v>0</v>
      </c>
      <c r="L172" s="8"/>
      <c r="O172" s="8"/>
      <c r="Q172" s="95"/>
      <c r="R172" s="95"/>
    </row>
    <row r="173" customFormat="false" ht="15" hidden="false" customHeight="true" outlineLevel="0" collapsed="false">
      <c r="A173" s="92" t="s">
        <v>383</v>
      </c>
      <c r="B173" s="92" t="s">
        <v>211</v>
      </c>
      <c r="C173" s="92" t="s">
        <v>84</v>
      </c>
      <c r="D173" s="92" t="s">
        <v>85</v>
      </c>
      <c r="E173" s="92" t="s">
        <v>85</v>
      </c>
      <c r="F173" s="94" t="s">
        <v>23</v>
      </c>
      <c r="G173" s="92" t="s">
        <v>120</v>
      </c>
      <c r="H173" s="92" t="s">
        <v>87</v>
      </c>
      <c r="K173" s="96" t="n">
        <f aca="false">SUMIF(Eventos!A:A,A173,Eventos!G:G)</f>
        <v>0</v>
      </c>
      <c r="L173" s="8"/>
      <c r="O173" s="8"/>
      <c r="Q173" s="95"/>
      <c r="R173" s="95"/>
    </row>
    <row r="174" customFormat="false" ht="15" hidden="false" customHeight="true" outlineLevel="0" collapsed="false">
      <c r="A174" s="92" t="s">
        <v>384</v>
      </c>
      <c r="B174" s="92" t="s">
        <v>369</v>
      </c>
      <c r="C174" s="92" t="s">
        <v>84</v>
      </c>
      <c r="D174" s="92" t="s">
        <v>85</v>
      </c>
      <c r="E174" s="92" t="s">
        <v>85</v>
      </c>
      <c r="F174" s="94" t="s">
        <v>23</v>
      </c>
      <c r="G174" s="92" t="s">
        <v>86</v>
      </c>
      <c r="H174" s="92" t="s">
        <v>87</v>
      </c>
      <c r="K174" s="96" t="n">
        <f aca="false">SUMIF(Eventos!A:A,A174,Eventos!G:G)</f>
        <v>0</v>
      </c>
      <c r="L174" s="8"/>
      <c r="O174" s="8"/>
      <c r="Q174" s="95"/>
      <c r="R174" s="95"/>
    </row>
    <row r="175" customFormat="false" ht="15" hidden="false" customHeight="true" outlineLevel="0" collapsed="false">
      <c r="A175" s="92" t="s">
        <v>385</v>
      </c>
      <c r="B175" s="92" t="s">
        <v>369</v>
      </c>
      <c r="C175" s="92" t="s">
        <v>91</v>
      </c>
      <c r="D175" s="92" t="s">
        <v>85</v>
      </c>
      <c r="E175" s="92" t="s">
        <v>85</v>
      </c>
      <c r="F175" s="94" t="s">
        <v>23</v>
      </c>
      <c r="G175" s="92" t="s">
        <v>86</v>
      </c>
      <c r="H175" s="92" t="s">
        <v>87</v>
      </c>
      <c r="K175" s="96" t="n">
        <f aca="false">SUMIF(Eventos!A:A,A175,Eventos!G:G)</f>
        <v>0</v>
      </c>
      <c r="L175" s="8"/>
      <c r="O175" s="8"/>
      <c r="Q175" s="95"/>
      <c r="R175" s="95"/>
    </row>
    <row r="176" customFormat="false" ht="15" hidden="false" customHeight="true" outlineLevel="0" collapsed="false">
      <c r="A176" s="92" t="s">
        <v>386</v>
      </c>
      <c r="B176" s="92" t="s">
        <v>369</v>
      </c>
      <c r="C176" s="92" t="s">
        <v>84</v>
      </c>
      <c r="D176" s="92" t="s">
        <v>85</v>
      </c>
      <c r="E176" s="92" t="s">
        <v>85</v>
      </c>
      <c r="F176" s="94" t="s">
        <v>23</v>
      </c>
      <c r="G176" s="92" t="s">
        <v>86</v>
      </c>
      <c r="H176" s="92" t="s">
        <v>87</v>
      </c>
      <c r="K176" s="96" t="n">
        <f aca="false">SUMIF(Eventos!A:A,A176,Eventos!G:G)</f>
        <v>0</v>
      </c>
      <c r="L176" s="8"/>
      <c r="O176" s="8"/>
      <c r="Q176" s="95"/>
      <c r="R176" s="95"/>
    </row>
    <row r="177" customFormat="false" ht="15" hidden="false" customHeight="true" outlineLevel="0" collapsed="false">
      <c r="A177" s="92" t="s">
        <v>387</v>
      </c>
      <c r="B177" s="92" t="s">
        <v>369</v>
      </c>
      <c r="C177" s="92" t="s">
        <v>84</v>
      </c>
      <c r="D177" s="92" t="s">
        <v>85</v>
      </c>
      <c r="E177" s="92" t="s">
        <v>85</v>
      </c>
      <c r="F177" s="94" t="s">
        <v>23</v>
      </c>
      <c r="G177" s="92" t="s">
        <v>86</v>
      </c>
      <c r="H177" s="92" t="s">
        <v>87</v>
      </c>
      <c r="K177" s="96" t="n">
        <f aca="false">SUMIF(Eventos!A:A,A177,Eventos!G:G)</f>
        <v>0</v>
      </c>
      <c r="L177" s="8"/>
      <c r="O177" s="8"/>
      <c r="Q177" s="95"/>
      <c r="R177" s="95"/>
    </row>
    <row r="178" customFormat="false" ht="15" hidden="false" customHeight="true" outlineLevel="0" collapsed="false">
      <c r="A178" s="92" t="s">
        <v>388</v>
      </c>
      <c r="B178" s="92" t="s">
        <v>276</v>
      </c>
      <c r="C178" s="92" t="s">
        <v>91</v>
      </c>
      <c r="D178" s="92" t="s">
        <v>85</v>
      </c>
      <c r="E178" s="92" t="s">
        <v>85</v>
      </c>
      <c r="F178" s="94" t="s">
        <v>23</v>
      </c>
      <c r="G178" s="92" t="s">
        <v>86</v>
      </c>
      <c r="H178" s="92" t="s">
        <v>87</v>
      </c>
      <c r="K178" s="96" t="n">
        <f aca="false">SUMIF(Eventos!A:A,A178,Eventos!G:G)</f>
        <v>0</v>
      </c>
      <c r="L178" s="8"/>
      <c r="O178" s="8"/>
      <c r="Q178" s="95"/>
      <c r="R178" s="95"/>
    </row>
    <row r="179" customFormat="false" ht="15" hidden="false" customHeight="true" outlineLevel="0" collapsed="false">
      <c r="A179" s="92" t="s">
        <v>389</v>
      </c>
      <c r="B179" s="92" t="s">
        <v>380</v>
      </c>
      <c r="C179" s="92" t="s">
        <v>84</v>
      </c>
      <c r="D179" s="92" t="s">
        <v>85</v>
      </c>
      <c r="E179" s="92" t="s">
        <v>85</v>
      </c>
      <c r="F179" s="94" t="s">
        <v>23</v>
      </c>
      <c r="G179" s="92" t="s">
        <v>120</v>
      </c>
      <c r="H179" s="92" t="s">
        <v>87</v>
      </c>
      <c r="K179" s="96" t="n">
        <f aca="false">SUMIF(Eventos!A:A,A179,Eventos!G:G)</f>
        <v>0</v>
      </c>
      <c r="L179" s="8"/>
      <c r="O179" s="8"/>
      <c r="Q179" s="95"/>
      <c r="R179" s="95"/>
    </row>
    <row r="180" customFormat="false" ht="15" hidden="false" customHeight="true" outlineLevel="0" collapsed="false">
      <c r="A180" s="92" t="s">
        <v>390</v>
      </c>
      <c r="B180" s="92" t="s">
        <v>380</v>
      </c>
      <c r="C180" s="92" t="s">
        <v>91</v>
      </c>
      <c r="D180" s="92" t="s">
        <v>85</v>
      </c>
      <c r="E180" s="92" t="s">
        <v>85</v>
      </c>
      <c r="F180" s="94" t="s">
        <v>23</v>
      </c>
      <c r="G180" s="92" t="s">
        <v>86</v>
      </c>
      <c r="H180" s="92" t="s">
        <v>87</v>
      </c>
      <c r="K180" s="96" t="n">
        <f aca="false">SUMIF(Eventos!A:A,A180,Eventos!G:G)</f>
        <v>0</v>
      </c>
      <c r="L180" s="8"/>
      <c r="O180" s="8"/>
      <c r="Q180" s="95"/>
      <c r="R180" s="95"/>
    </row>
    <row r="181" customFormat="false" ht="15" hidden="false" customHeight="true" outlineLevel="0" collapsed="false">
      <c r="A181" s="92" t="s">
        <v>391</v>
      </c>
      <c r="B181" s="92" t="s">
        <v>276</v>
      </c>
      <c r="C181" s="92" t="s">
        <v>91</v>
      </c>
      <c r="D181" s="92" t="s">
        <v>85</v>
      </c>
      <c r="E181" s="92" t="s">
        <v>85</v>
      </c>
      <c r="F181" s="94" t="s">
        <v>23</v>
      </c>
      <c r="G181" s="92" t="s">
        <v>86</v>
      </c>
      <c r="H181" s="92" t="s">
        <v>87</v>
      </c>
      <c r="K181" s="96" t="n">
        <f aca="false">SUMIF(Eventos!A:A,A181,Eventos!G:G)</f>
        <v>0</v>
      </c>
      <c r="L181" s="8"/>
      <c r="O181" s="8"/>
      <c r="Q181" s="95"/>
      <c r="R181" s="95"/>
    </row>
    <row r="182" customFormat="false" ht="15" hidden="false" customHeight="true" outlineLevel="0" collapsed="false">
      <c r="A182" s="92" t="s">
        <v>392</v>
      </c>
      <c r="B182" s="92" t="s">
        <v>276</v>
      </c>
      <c r="C182" s="92" t="s">
        <v>84</v>
      </c>
      <c r="D182" s="92" t="s">
        <v>85</v>
      </c>
      <c r="E182" s="92" t="s">
        <v>85</v>
      </c>
      <c r="F182" s="94" t="s">
        <v>23</v>
      </c>
      <c r="G182" s="92" t="s">
        <v>86</v>
      </c>
      <c r="H182" s="92" t="s">
        <v>87</v>
      </c>
      <c r="K182" s="96" t="n">
        <f aca="false">SUMIF(Eventos!A:A,A182,Eventos!G:G)</f>
        <v>0</v>
      </c>
      <c r="L182" s="8"/>
      <c r="O182" s="8"/>
      <c r="Q182" s="95"/>
      <c r="R182" s="95"/>
    </row>
    <row r="183" customFormat="false" ht="15" hidden="false" customHeight="true" outlineLevel="0" collapsed="false">
      <c r="A183" s="92" t="s">
        <v>393</v>
      </c>
      <c r="B183" s="92" t="s">
        <v>380</v>
      </c>
      <c r="C183" s="92" t="s">
        <v>84</v>
      </c>
      <c r="D183" s="92" t="s">
        <v>85</v>
      </c>
      <c r="E183" s="92" t="s">
        <v>85</v>
      </c>
      <c r="F183" s="94" t="s">
        <v>23</v>
      </c>
      <c r="G183" s="92" t="s">
        <v>86</v>
      </c>
      <c r="H183" s="92" t="s">
        <v>87</v>
      </c>
      <c r="K183" s="96" t="n">
        <f aca="false">SUMIF(Eventos!A:A,A183,Eventos!G:G)</f>
        <v>0</v>
      </c>
      <c r="L183" s="8"/>
      <c r="O183" s="8"/>
      <c r="Q183" s="95"/>
      <c r="R183" s="95"/>
    </row>
    <row r="184" customFormat="false" ht="15" hidden="false" customHeight="true" outlineLevel="0" collapsed="false">
      <c r="A184" s="92" t="s">
        <v>394</v>
      </c>
      <c r="B184" s="92" t="s">
        <v>380</v>
      </c>
      <c r="C184" s="92" t="s">
        <v>84</v>
      </c>
      <c r="D184" s="92" t="s">
        <v>85</v>
      </c>
      <c r="E184" s="92" t="s">
        <v>85</v>
      </c>
      <c r="F184" s="94" t="s">
        <v>23</v>
      </c>
      <c r="G184" s="92" t="s">
        <v>86</v>
      </c>
      <c r="H184" s="92" t="s">
        <v>87</v>
      </c>
      <c r="K184" s="96" t="n">
        <f aca="false">SUMIF(Eventos!A:A,A184,Eventos!G:G)</f>
        <v>0</v>
      </c>
      <c r="L184" s="8"/>
      <c r="O184" s="8"/>
      <c r="Q184" s="95"/>
      <c r="R184" s="95"/>
    </row>
    <row r="185" customFormat="false" ht="15" hidden="false" customHeight="true" outlineLevel="0" collapsed="false">
      <c r="A185" s="92" t="s">
        <v>395</v>
      </c>
      <c r="B185" s="92" t="s">
        <v>276</v>
      </c>
      <c r="C185" s="92" t="s">
        <v>84</v>
      </c>
      <c r="D185" s="92" t="s">
        <v>85</v>
      </c>
      <c r="E185" s="92" t="s">
        <v>85</v>
      </c>
      <c r="F185" s="94" t="s">
        <v>23</v>
      </c>
      <c r="G185" s="92" t="s">
        <v>86</v>
      </c>
      <c r="H185" s="92" t="s">
        <v>87</v>
      </c>
      <c r="K185" s="96" t="n">
        <f aca="false">SUMIF(Eventos!A:A,A185,Eventos!G:G)</f>
        <v>0</v>
      </c>
      <c r="L185" s="8"/>
      <c r="O185" s="8"/>
      <c r="Q185" s="95"/>
      <c r="R185" s="95"/>
    </row>
    <row r="186" customFormat="false" ht="15" hidden="false" customHeight="true" outlineLevel="0" collapsed="false">
      <c r="A186" s="92" t="s">
        <v>396</v>
      </c>
      <c r="B186" s="92" t="s">
        <v>380</v>
      </c>
      <c r="C186" s="92" t="s">
        <v>84</v>
      </c>
      <c r="D186" s="92" t="s">
        <v>85</v>
      </c>
      <c r="E186" s="92" t="s">
        <v>85</v>
      </c>
      <c r="F186" s="94" t="s">
        <v>23</v>
      </c>
      <c r="G186" s="92" t="s">
        <v>86</v>
      </c>
      <c r="H186" s="92" t="s">
        <v>87</v>
      </c>
      <c r="K186" s="96" t="n">
        <f aca="false">SUMIF(Eventos!A:A,A186,Eventos!G:G)</f>
        <v>0</v>
      </c>
      <c r="L186" s="8"/>
      <c r="O186" s="8"/>
      <c r="Q186" s="95"/>
      <c r="R186" s="95"/>
    </row>
    <row r="187" customFormat="false" ht="15" hidden="false" customHeight="true" outlineLevel="0" collapsed="false">
      <c r="A187" s="92" t="s">
        <v>397</v>
      </c>
      <c r="B187" s="92" t="s">
        <v>203</v>
      </c>
      <c r="C187" s="92" t="s">
        <v>91</v>
      </c>
      <c r="D187" s="92" t="s">
        <v>85</v>
      </c>
      <c r="E187" s="92" t="s">
        <v>85</v>
      </c>
      <c r="F187" s="94" t="s">
        <v>23</v>
      </c>
      <c r="G187" s="92" t="s">
        <v>86</v>
      </c>
      <c r="H187" s="92" t="s">
        <v>87</v>
      </c>
      <c r="K187" s="96" t="n">
        <f aca="false">SUMIF(Eventos!A:A,A187,Eventos!G:G)</f>
        <v>0</v>
      </c>
      <c r="L187" s="8"/>
      <c r="O187" s="8"/>
      <c r="Q187" s="95"/>
      <c r="R187" s="95"/>
    </row>
    <row r="188" customFormat="false" ht="15" hidden="false" customHeight="true" outlineLevel="0" collapsed="false">
      <c r="A188" s="92" t="s">
        <v>398</v>
      </c>
      <c r="B188" s="92" t="s">
        <v>380</v>
      </c>
      <c r="C188" s="92" t="s">
        <v>84</v>
      </c>
      <c r="D188" s="92" t="s">
        <v>85</v>
      </c>
      <c r="E188" s="92" t="s">
        <v>85</v>
      </c>
      <c r="F188" s="94" t="s">
        <v>23</v>
      </c>
      <c r="G188" s="92" t="s">
        <v>86</v>
      </c>
      <c r="H188" s="92" t="s">
        <v>87</v>
      </c>
      <c r="K188" s="96" t="n">
        <f aca="false">SUMIF(Eventos!A:A,A188,Eventos!G:G)</f>
        <v>0</v>
      </c>
      <c r="L188" s="8"/>
      <c r="O188" s="8"/>
      <c r="Q188" s="95"/>
      <c r="R188" s="95"/>
    </row>
    <row r="189" customFormat="false" ht="15" hidden="false" customHeight="true" outlineLevel="0" collapsed="false">
      <c r="A189" s="92" t="s">
        <v>399</v>
      </c>
      <c r="B189" s="92" t="s">
        <v>380</v>
      </c>
      <c r="C189" s="92" t="s">
        <v>84</v>
      </c>
      <c r="D189" s="92" t="s">
        <v>85</v>
      </c>
      <c r="E189" s="92" t="s">
        <v>85</v>
      </c>
      <c r="F189" s="94" t="s">
        <v>23</v>
      </c>
      <c r="G189" s="92" t="s">
        <v>86</v>
      </c>
      <c r="H189" s="92" t="s">
        <v>87</v>
      </c>
      <c r="K189" s="96" t="n">
        <f aca="false">SUMIF(Eventos!A:A,A189,Eventos!G:G)</f>
        <v>0</v>
      </c>
      <c r="L189" s="8"/>
      <c r="O189" s="8"/>
      <c r="Q189" s="95"/>
      <c r="R189" s="95"/>
    </row>
    <row r="190" customFormat="false" ht="15" hidden="false" customHeight="true" outlineLevel="0" collapsed="false">
      <c r="A190" s="92" t="s">
        <v>400</v>
      </c>
      <c r="B190" s="92" t="s">
        <v>380</v>
      </c>
      <c r="C190" s="92" t="s">
        <v>84</v>
      </c>
      <c r="D190" s="92" t="s">
        <v>85</v>
      </c>
      <c r="E190" s="92" t="s">
        <v>85</v>
      </c>
      <c r="F190" s="94" t="s">
        <v>23</v>
      </c>
      <c r="G190" s="92" t="s">
        <v>86</v>
      </c>
      <c r="H190" s="92" t="s">
        <v>87</v>
      </c>
      <c r="K190" s="96" t="n">
        <f aca="false">SUMIF(Eventos!A:A,A190,Eventos!G:G)</f>
        <v>0</v>
      </c>
      <c r="L190" s="8"/>
      <c r="O190" s="8"/>
      <c r="Q190" s="95"/>
      <c r="R190" s="95"/>
    </row>
    <row r="191" customFormat="false" ht="15" hidden="false" customHeight="true" outlineLevel="0" collapsed="false">
      <c r="A191" s="92" t="s">
        <v>401</v>
      </c>
      <c r="B191" s="92" t="s">
        <v>380</v>
      </c>
      <c r="C191" s="92" t="s">
        <v>84</v>
      </c>
      <c r="D191" s="92" t="s">
        <v>85</v>
      </c>
      <c r="E191" s="92" t="s">
        <v>85</v>
      </c>
      <c r="F191" s="94" t="s">
        <v>23</v>
      </c>
      <c r="G191" s="92" t="s">
        <v>86</v>
      </c>
      <c r="H191" s="92" t="s">
        <v>87</v>
      </c>
      <c r="K191" s="96" t="n">
        <f aca="false">SUMIF(Eventos!A:A,A191,Eventos!G:G)</f>
        <v>0</v>
      </c>
      <c r="L191" s="8"/>
      <c r="O191" s="8"/>
      <c r="Q191" s="95"/>
      <c r="R191" s="95"/>
    </row>
    <row r="192" customFormat="false" ht="15" hidden="false" customHeight="true" outlineLevel="0" collapsed="false">
      <c r="A192" s="92" t="s">
        <v>402</v>
      </c>
      <c r="B192" s="92" t="s">
        <v>276</v>
      </c>
      <c r="C192" s="92" t="s">
        <v>84</v>
      </c>
      <c r="D192" s="92" t="s">
        <v>85</v>
      </c>
      <c r="E192" s="92" t="s">
        <v>85</v>
      </c>
      <c r="F192" s="94" t="s">
        <v>23</v>
      </c>
      <c r="G192" s="92" t="s">
        <v>86</v>
      </c>
      <c r="H192" s="92" t="s">
        <v>87</v>
      </c>
      <c r="K192" s="96" t="n">
        <f aca="false">SUMIF(Eventos!A:A,A192,Eventos!G:G)</f>
        <v>0</v>
      </c>
      <c r="L192" s="8"/>
      <c r="O192" s="8"/>
      <c r="Q192" s="95"/>
      <c r="R192" s="95"/>
    </row>
    <row r="193" customFormat="false" ht="15" hidden="false" customHeight="true" outlineLevel="0" collapsed="false">
      <c r="A193" s="92" t="s">
        <v>403</v>
      </c>
      <c r="B193" s="92" t="s">
        <v>276</v>
      </c>
      <c r="C193" s="92" t="s">
        <v>84</v>
      </c>
      <c r="D193" s="92" t="s">
        <v>85</v>
      </c>
      <c r="E193" s="92" t="s">
        <v>85</v>
      </c>
      <c r="F193" s="94" t="s">
        <v>23</v>
      </c>
      <c r="G193" s="92" t="s">
        <v>86</v>
      </c>
      <c r="H193" s="92" t="s">
        <v>87</v>
      </c>
      <c r="K193" s="96" t="n">
        <f aca="false">SUMIF(Eventos!A:A,A193,Eventos!G:G)</f>
        <v>0</v>
      </c>
      <c r="L193" s="8"/>
      <c r="O193" s="8"/>
      <c r="Q193" s="95"/>
      <c r="R193" s="95"/>
    </row>
    <row r="194" customFormat="false" ht="15" hidden="false" customHeight="true" outlineLevel="0" collapsed="false">
      <c r="A194" s="92" t="s">
        <v>404</v>
      </c>
      <c r="B194" s="92" t="s">
        <v>369</v>
      </c>
      <c r="C194" s="92" t="s">
        <v>84</v>
      </c>
      <c r="D194" s="92" t="s">
        <v>85</v>
      </c>
      <c r="E194" s="92" t="s">
        <v>85</v>
      </c>
      <c r="F194" s="94" t="s">
        <v>23</v>
      </c>
      <c r="G194" s="92" t="s">
        <v>86</v>
      </c>
      <c r="H194" s="92" t="s">
        <v>87</v>
      </c>
      <c r="K194" s="96" t="n">
        <f aca="false">SUMIF(Eventos!A:A,A194,Eventos!G:G)</f>
        <v>0</v>
      </c>
      <c r="L194" s="8"/>
      <c r="O194" s="8"/>
      <c r="Q194" s="95"/>
      <c r="R194" s="95"/>
    </row>
    <row r="195" customFormat="false" ht="15" hidden="false" customHeight="true" outlineLevel="0" collapsed="false">
      <c r="A195" s="92" t="s">
        <v>405</v>
      </c>
      <c r="B195" s="92" t="s">
        <v>203</v>
      </c>
      <c r="C195" s="92" t="s">
        <v>84</v>
      </c>
      <c r="D195" s="92" t="s">
        <v>85</v>
      </c>
      <c r="E195" s="92" t="s">
        <v>85</v>
      </c>
      <c r="F195" s="94" t="s">
        <v>23</v>
      </c>
      <c r="G195" s="92" t="s">
        <v>86</v>
      </c>
      <c r="H195" s="92" t="s">
        <v>87</v>
      </c>
      <c r="K195" s="96" t="n">
        <f aca="false">SUMIF(Eventos!A:A,A195,Eventos!G:G)</f>
        <v>0</v>
      </c>
      <c r="L195" s="8"/>
      <c r="O195" s="8"/>
      <c r="Q195" s="95"/>
      <c r="R195" s="95"/>
    </row>
    <row r="196" customFormat="false" ht="15" hidden="false" customHeight="true" outlineLevel="0" collapsed="false">
      <c r="A196" s="92" t="s">
        <v>406</v>
      </c>
      <c r="B196" s="92" t="s">
        <v>380</v>
      </c>
      <c r="C196" s="92" t="s">
        <v>84</v>
      </c>
      <c r="D196" s="92" t="s">
        <v>85</v>
      </c>
      <c r="E196" s="92" t="s">
        <v>85</v>
      </c>
      <c r="F196" s="94" t="s">
        <v>23</v>
      </c>
      <c r="G196" s="92" t="s">
        <v>86</v>
      </c>
      <c r="H196" s="92" t="s">
        <v>87</v>
      </c>
      <c r="K196" s="96" t="n">
        <f aca="false">SUMIF(Eventos!A:A,A196,Eventos!G:G)</f>
        <v>0</v>
      </c>
      <c r="L196" s="8"/>
      <c r="O196" s="8"/>
      <c r="Q196" s="95"/>
      <c r="R196" s="95"/>
    </row>
    <row r="197" customFormat="false" ht="15" hidden="false" customHeight="true" outlineLevel="0" collapsed="false">
      <c r="A197" s="92" t="s">
        <v>407</v>
      </c>
      <c r="B197" s="92" t="s">
        <v>408</v>
      </c>
      <c r="C197" s="92" t="s">
        <v>84</v>
      </c>
      <c r="D197" s="92" t="s">
        <v>85</v>
      </c>
      <c r="E197" s="92" t="s">
        <v>85</v>
      </c>
      <c r="F197" s="94" t="s">
        <v>23</v>
      </c>
      <c r="G197" s="92" t="s">
        <v>86</v>
      </c>
      <c r="H197" s="92" t="s">
        <v>87</v>
      </c>
      <c r="K197" s="96" t="n">
        <f aca="false">SUMIF(Eventos!A:A,A197,Eventos!G:G)</f>
        <v>0</v>
      </c>
      <c r="L197" s="8"/>
      <c r="O197" s="8"/>
      <c r="Q197" s="95"/>
      <c r="R197" s="95"/>
    </row>
    <row r="198" customFormat="false" ht="15" hidden="false" customHeight="true" outlineLevel="0" collapsed="false">
      <c r="A198" s="92" t="s">
        <v>409</v>
      </c>
      <c r="B198" s="92" t="s">
        <v>276</v>
      </c>
      <c r="C198" s="92" t="s">
        <v>84</v>
      </c>
      <c r="D198" s="92" t="s">
        <v>85</v>
      </c>
      <c r="E198" s="92" t="s">
        <v>85</v>
      </c>
      <c r="F198" s="94" t="s">
        <v>23</v>
      </c>
      <c r="G198" s="92" t="s">
        <v>86</v>
      </c>
      <c r="H198" s="92" t="s">
        <v>87</v>
      </c>
      <c r="K198" s="96" t="n">
        <f aca="false">SUMIF(Eventos!A:A,A198,Eventos!G:G)</f>
        <v>0</v>
      </c>
      <c r="L198" s="8"/>
      <c r="O198" s="8"/>
      <c r="Q198" s="95"/>
      <c r="R198" s="95"/>
    </row>
    <row r="199" customFormat="false" ht="15" hidden="false" customHeight="true" outlineLevel="0" collapsed="false">
      <c r="A199" s="92" t="s">
        <v>410</v>
      </c>
      <c r="B199" s="92" t="s">
        <v>203</v>
      </c>
      <c r="C199" s="92" t="s">
        <v>91</v>
      </c>
      <c r="D199" s="92" t="s">
        <v>85</v>
      </c>
      <c r="E199" s="92" t="s">
        <v>85</v>
      </c>
      <c r="F199" s="94" t="s">
        <v>23</v>
      </c>
      <c r="G199" s="92" t="s">
        <v>86</v>
      </c>
      <c r="H199" s="92" t="s">
        <v>87</v>
      </c>
      <c r="K199" s="96" t="n">
        <f aca="false">SUMIF(Eventos!A:A,A199,Eventos!G:G)</f>
        <v>0</v>
      </c>
      <c r="L199" s="8"/>
      <c r="O199" s="8"/>
      <c r="Q199" s="95"/>
      <c r="R199" s="95"/>
    </row>
    <row r="200" customFormat="false" ht="15" hidden="false" customHeight="true" outlineLevel="0" collapsed="false">
      <c r="A200" s="92" t="s">
        <v>411</v>
      </c>
      <c r="B200" s="92" t="s">
        <v>380</v>
      </c>
      <c r="C200" s="92" t="s">
        <v>84</v>
      </c>
      <c r="D200" s="92" t="s">
        <v>85</v>
      </c>
      <c r="E200" s="92" t="s">
        <v>85</v>
      </c>
      <c r="F200" s="94" t="s">
        <v>23</v>
      </c>
      <c r="G200" s="92" t="s">
        <v>86</v>
      </c>
      <c r="H200" s="92" t="s">
        <v>87</v>
      </c>
      <c r="K200" s="96" t="n">
        <f aca="false">SUMIF(Eventos!A:A,A200,Eventos!G:G)</f>
        <v>0</v>
      </c>
      <c r="L200" s="8"/>
      <c r="O200" s="8"/>
      <c r="Q200" s="95"/>
      <c r="R200" s="95"/>
    </row>
    <row r="201" customFormat="false" ht="15" hidden="false" customHeight="true" outlineLevel="0" collapsed="false">
      <c r="A201" s="92" t="s">
        <v>412</v>
      </c>
      <c r="B201" s="92" t="s">
        <v>276</v>
      </c>
      <c r="C201" s="92" t="s">
        <v>84</v>
      </c>
      <c r="D201" s="92" t="s">
        <v>85</v>
      </c>
      <c r="E201" s="92" t="s">
        <v>85</v>
      </c>
      <c r="F201" s="94" t="s">
        <v>23</v>
      </c>
      <c r="G201" s="92" t="s">
        <v>86</v>
      </c>
      <c r="H201" s="92" t="s">
        <v>87</v>
      </c>
      <c r="K201" s="96" t="n">
        <f aca="false">SUMIF(Eventos!A:A,A201,Eventos!G:G)</f>
        <v>0</v>
      </c>
      <c r="L201" s="8"/>
      <c r="O201" s="8"/>
      <c r="Q201" s="95"/>
      <c r="R201" s="95"/>
    </row>
    <row r="202" customFormat="false" ht="15" hidden="false" customHeight="true" outlineLevel="0" collapsed="false">
      <c r="A202" s="92" t="s">
        <v>413</v>
      </c>
      <c r="B202" s="92" t="s">
        <v>276</v>
      </c>
      <c r="C202" s="92" t="s">
        <v>84</v>
      </c>
      <c r="D202" s="92" t="s">
        <v>85</v>
      </c>
      <c r="E202" s="92" t="s">
        <v>85</v>
      </c>
      <c r="F202" s="94" t="s">
        <v>23</v>
      </c>
      <c r="G202" s="92" t="s">
        <v>86</v>
      </c>
      <c r="H202" s="92" t="s">
        <v>87</v>
      </c>
      <c r="K202" s="96" t="n">
        <f aca="false">SUMIF(Eventos!A:A,A202,Eventos!G:G)</f>
        <v>0</v>
      </c>
      <c r="L202" s="8"/>
      <c r="O202" s="8"/>
      <c r="Q202" s="95"/>
      <c r="R202" s="95"/>
    </row>
    <row r="203" customFormat="false" ht="15" hidden="false" customHeight="true" outlineLevel="0" collapsed="false">
      <c r="A203" s="92" t="s">
        <v>414</v>
      </c>
      <c r="B203" s="92" t="s">
        <v>380</v>
      </c>
      <c r="C203" s="92" t="s">
        <v>84</v>
      </c>
      <c r="D203" s="92" t="s">
        <v>85</v>
      </c>
      <c r="E203" s="92" t="s">
        <v>85</v>
      </c>
      <c r="F203" s="94" t="s">
        <v>23</v>
      </c>
      <c r="G203" s="92" t="s">
        <v>86</v>
      </c>
      <c r="H203" s="92" t="s">
        <v>87</v>
      </c>
      <c r="K203" s="96" t="n">
        <f aca="false">SUMIF(Eventos!A:A,A203,Eventos!G:G)</f>
        <v>0</v>
      </c>
      <c r="L203" s="8"/>
      <c r="O203" s="8"/>
      <c r="Q203" s="95"/>
      <c r="R203" s="95"/>
    </row>
    <row r="204" customFormat="false" ht="15" hidden="false" customHeight="true" outlineLevel="0" collapsed="false">
      <c r="A204" s="92" t="s">
        <v>415</v>
      </c>
      <c r="B204" s="92" t="s">
        <v>380</v>
      </c>
      <c r="C204" s="92" t="s">
        <v>84</v>
      </c>
      <c r="D204" s="92" t="s">
        <v>85</v>
      </c>
      <c r="E204" s="92" t="s">
        <v>85</v>
      </c>
      <c r="F204" s="94" t="s">
        <v>23</v>
      </c>
      <c r="G204" s="92" t="s">
        <v>86</v>
      </c>
      <c r="H204" s="92" t="s">
        <v>87</v>
      </c>
      <c r="K204" s="96" t="n">
        <f aca="false">SUMIF(Eventos!A:A,A204,Eventos!G:G)</f>
        <v>0</v>
      </c>
      <c r="L204" s="8"/>
      <c r="O204" s="8"/>
      <c r="Q204" s="95"/>
      <c r="R204" s="95"/>
    </row>
    <row r="205" customFormat="false" ht="15" hidden="false" customHeight="true" outlineLevel="0" collapsed="false">
      <c r="A205" s="92" t="s">
        <v>416</v>
      </c>
      <c r="B205" s="92" t="s">
        <v>380</v>
      </c>
      <c r="C205" s="92" t="s">
        <v>84</v>
      </c>
      <c r="D205" s="92" t="s">
        <v>85</v>
      </c>
      <c r="E205" s="92" t="s">
        <v>85</v>
      </c>
      <c r="F205" s="94" t="s">
        <v>23</v>
      </c>
      <c r="G205" s="92" t="s">
        <v>86</v>
      </c>
      <c r="H205" s="92" t="s">
        <v>87</v>
      </c>
      <c r="K205" s="96" t="n">
        <f aca="false">SUMIF(Eventos!A:A,A205,Eventos!G:G)</f>
        <v>0</v>
      </c>
      <c r="L205" s="8"/>
      <c r="O205" s="8"/>
      <c r="Q205" s="95"/>
      <c r="R205" s="95"/>
    </row>
    <row r="206" customFormat="false" ht="15" hidden="false" customHeight="true" outlineLevel="0" collapsed="false">
      <c r="A206" s="92" t="s">
        <v>417</v>
      </c>
      <c r="B206" s="92" t="s">
        <v>380</v>
      </c>
      <c r="C206" s="92" t="s">
        <v>84</v>
      </c>
      <c r="D206" s="92" t="s">
        <v>85</v>
      </c>
      <c r="E206" s="92" t="s">
        <v>85</v>
      </c>
      <c r="F206" s="94" t="s">
        <v>23</v>
      </c>
      <c r="G206" s="92" t="s">
        <v>86</v>
      </c>
      <c r="H206" s="92" t="s">
        <v>87</v>
      </c>
      <c r="K206" s="96" t="n">
        <f aca="false">SUMIF(Eventos!A:A,A206,Eventos!G:G)</f>
        <v>0</v>
      </c>
      <c r="L206" s="8"/>
      <c r="O206" s="8"/>
      <c r="Q206" s="95"/>
      <c r="R206" s="95"/>
    </row>
    <row r="207" customFormat="false" ht="15" hidden="false" customHeight="true" outlineLevel="0" collapsed="false">
      <c r="A207" s="92" t="s">
        <v>418</v>
      </c>
      <c r="B207" s="92" t="s">
        <v>276</v>
      </c>
      <c r="C207" s="92" t="s">
        <v>91</v>
      </c>
      <c r="D207" s="92" t="s">
        <v>85</v>
      </c>
      <c r="E207" s="92" t="s">
        <v>85</v>
      </c>
      <c r="F207" s="94" t="s">
        <v>23</v>
      </c>
      <c r="G207" s="92" t="s">
        <v>86</v>
      </c>
      <c r="H207" s="92" t="s">
        <v>87</v>
      </c>
      <c r="K207" s="96" t="n">
        <f aca="false">SUMIF(Eventos!A:A,A207,Eventos!G:G)</f>
        <v>0</v>
      </c>
      <c r="L207" s="8"/>
      <c r="O207" s="8"/>
      <c r="Q207" s="95"/>
      <c r="R207" s="95"/>
    </row>
    <row r="208" customFormat="false" ht="15" hidden="false" customHeight="true" outlineLevel="0" collapsed="false">
      <c r="A208" s="92" t="s">
        <v>419</v>
      </c>
      <c r="B208" s="92" t="s">
        <v>369</v>
      </c>
      <c r="C208" s="92" t="s">
        <v>91</v>
      </c>
      <c r="D208" s="92" t="s">
        <v>85</v>
      </c>
      <c r="E208" s="92" t="s">
        <v>85</v>
      </c>
      <c r="F208" s="94" t="s">
        <v>23</v>
      </c>
      <c r="G208" s="92" t="s">
        <v>86</v>
      </c>
      <c r="H208" s="92" t="s">
        <v>87</v>
      </c>
      <c r="K208" s="96" t="n">
        <f aca="false">SUMIF(Eventos!A:A,A208,Eventos!G:G)</f>
        <v>0</v>
      </c>
      <c r="L208" s="8"/>
      <c r="O208" s="8"/>
      <c r="Q208" s="95"/>
      <c r="R208" s="95"/>
    </row>
    <row r="209" customFormat="false" ht="15" hidden="false" customHeight="true" outlineLevel="0" collapsed="false">
      <c r="A209" s="92" t="s">
        <v>420</v>
      </c>
      <c r="B209" s="92" t="s">
        <v>369</v>
      </c>
      <c r="C209" s="92" t="s">
        <v>84</v>
      </c>
      <c r="D209" s="92" t="s">
        <v>85</v>
      </c>
      <c r="E209" s="92" t="s">
        <v>85</v>
      </c>
      <c r="F209" s="94" t="s">
        <v>23</v>
      </c>
      <c r="G209" s="92" t="s">
        <v>86</v>
      </c>
      <c r="H209" s="92" t="s">
        <v>87</v>
      </c>
      <c r="K209" s="96" t="n">
        <f aca="false">SUMIF(Eventos!A:A,A209,Eventos!G:G)</f>
        <v>0</v>
      </c>
      <c r="L209" s="8"/>
      <c r="O209" s="8"/>
      <c r="Q209" s="95"/>
      <c r="R209" s="95"/>
    </row>
    <row r="210" customFormat="false" ht="15" hidden="false" customHeight="true" outlineLevel="0" collapsed="false">
      <c r="A210" s="92" t="s">
        <v>421</v>
      </c>
      <c r="B210" s="92" t="s">
        <v>380</v>
      </c>
      <c r="C210" s="92" t="s">
        <v>84</v>
      </c>
      <c r="D210" s="92" t="s">
        <v>85</v>
      </c>
      <c r="E210" s="92" t="s">
        <v>85</v>
      </c>
      <c r="F210" s="94" t="s">
        <v>23</v>
      </c>
      <c r="G210" s="92" t="s">
        <v>86</v>
      </c>
      <c r="H210" s="92" t="s">
        <v>87</v>
      </c>
      <c r="K210" s="96" t="n">
        <f aca="false">SUMIF(Eventos!A:A,A210,Eventos!G:G)</f>
        <v>0</v>
      </c>
      <c r="L210" s="8"/>
      <c r="O210" s="8"/>
      <c r="Q210" s="95"/>
      <c r="R210" s="95"/>
    </row>
    <row r="211" customFormat="false" ht="15" hidden="false" customHeight="true" outlineLevel="0" collapsed="false">
      <c r="A211" s="92" t="s">
        <v>422</v>
      </c>
      <c r="B211" s="92" t="s">
        <v>380</v>
      </c>
      <c r="C211" s="92" t="s">
        <v>84</v>
      </c>
      <c r="D211" s="92" t="s">
        <v>85</v>
      </c>
      <c r="E211" s="92" t="s">
        <v>85</v>
      </c>
      <c r="F211" s="94" t="s">
        <v>23</v>
      </c>
      <c r="G211" s="92" t="s">
        <v>86</v>
      </c>
      <c r="H211" s="92" t="s">
        <v>87</v>
      </c>
      <c r="K211" s="96" t="n">
        <f aca="false">SUMIF(Eventos!A:A,A211,Eventos!G:G)</f>
        <v>0</v>
      </c>
      <c r="L211" s="8"/>
      <c r="O211" s="8"/>
      <c r="Q211" s="95"/>
      <c r="R211" s="95"/>
    </row>
    <row r="212" customFormat="false" ht="15" hidden="false" customHeight="true" outlineLevel="0" collapsed="false">
      <c r="A212" s="92" t="s">
        <v>423</v>
      </c>
      <c r="B212" s="92" t="s">
        <v>369</v>
      </c>
      <c r="C212" s="92" t="s">
        <v>91</v>
      </c>
      <c r="D212" s="92" t="s">
        <v>85</v>
      </c>
      <c r="E212" s="92" t="s">
        <v>85</v>
      </c>
      <c r="F212" s="94" t="s">
        <v>23</v>
      </c>
      <c r="G212" s="92" t="s">
        <v>86</v>
      </c>
      <c r="H212" s="92" t="s">
        <v>87</v>
      </c>
      <c r="K212" s="96" t="n">
        <f aca="false">SUMIF(Eventos!A:A,A212,Eventos!G:G)</f>
        <v>0</v>
      </c>
      <c r="L212" s="8"/>
      <c r="O212" s="8"/>
      <c r="Q212" s="95"/>
      <c r="R212" s="95"/>
    </row>
    <row r="213" customFormat="false" ht="15" hidden="false" customHeight="true" outlineLevel="0" collapsed="false">
      <c r="A213" s="92" t="s">
        <v>424</v>
      </c>
      <c r="B213" s="92" t="s">
        <v>380</v>
      </c>
      <c r="C213" s="92" t="s">
        <v>91</v>
      </c>
      <c r="D213" s="92" t="s">
        <v>85</v>
      </c>
      <c r="E213" s="92" t="s">
        <v>85</v>
      </c>
      <c r="F213" s="94" t="s">
        <v>23</v>
      </c>
      <c r="G213" s="92" t="s">
        <v>86</v>
      </c>
      <c r="H213" s="92" t="s">
        <v>87</v>
      </c>
      <c r="K213" s="96" t="n">
        <f aca="false">SUMIF(Eventos!A:A,A213,Eventos!G:G)</f>
        <v>0</v>
      </c>
      <c r="L213" s="8"/>
      <c r="O213" s="8"/>
      <c r="Q213" s="95"/>
      <c r="R213" s="95"/>
    </row>
    <row r="214" customFormat="false" ht="15" hidden="false" customHeight="true" outlineLevel="0" collapsed="false">
      <c r="A214" s="92" t="s">
        <v>425</v>
      </c>
      <c r="B214" s="92" t="s">
        <v>380</v>
      </c>
      <c r="C214" s="92" t="s">
        <v>91</v>
      </c>
      <c r="D214" s="92" t="s">
        <v>85</v>
      </c>
      <c r="E214" s="92" t="s">
        <v>85</v>
      </c>
      <c r="F214" s="94" t="s">
        <v>23</v>
      </c>
      <c r="G214" s="92" t="s">
        <v>86</v>
      </c>
      <c r="H214" s="92" t="s">
        <v>87</v>
      </c>
      <c r="K214" s="96" t="n">
        <f aca="false">SUMIF(Eventos!A:A,A214,Eventos!G:G)</f>
        <v>0</v>
      </c>
      <c r="L214" s="8"/>
      <c r="O214" s="8"/>
      <c r="Q214" s="95"/>
      <c r="R214" s="95"/>
    </row>
    <row r="215" customFormat="false" ht="15" hidden="false" customHeight="true" outlineLevel="0" collapsed="false">
      <c r="A215" s="92" t="s">
        <v>426</v>
      </c>
      <c r="B215" s="92" t="s">
        <v>408</v>
      </c>
      <c r="C215" s="92" t="s">
        <v>84</v>
      </c>
      <c r="D215" s="92" t="s">
        <v>85</v>
      </c>
      <c r="E215" s="92" t="s">
        <v>85</v>
      </c>
      <c r="F215" s="94" t="s">
        <v>23</v>
      </c>
      <c r="G215" s="92" t="s">
        <v>86</v>
      </c>
      <c r="H215" s="92" t="s">
        <v>87</v>
      </c>
      <c r="K215" s="96" t="n">
        <f aca="false">SUMIF(Eventos!A:A,A215,Eventos!G:G)</f>
        <v>0</v>
      </c>
      <c r="L215" s="8"/>
      <c r="O215" s="8"/>
      <c r="Q215" s="95"/>
      <c r="R215" s="95"/>
    </row>
    <row r="216" customFormat="false" ht="15" hidden="false" customHeight="true" outlineLevel="0" collapsed="false">
      <c r="A216" s="92" t="s">
        <v>427</v>
      </c>
      <c r="B216" s="92" t="s">
        <v>408</v>
      </c>
      <c r="C216" s="92" t="s">
        <v>100</v>
      </c>
      <c r="D216" s="92" t="s">
        <v>85</v>
      </c>
      <c r="E216" s="92" t="s">
        <v>85</v>
      </c>
      <c r="F216" s="94" t="s">
        <v>23</v>
      </c>
      <c r="G216" s="92" t="s">
        <v>86</v>
      </c>
      <c r="H216" s="92" t="s">
        <v>87</v>
      </c>
      <c r="K216" s="96" t="n">
        <f aca="false">SUMIF(Eventos!A:A,A216,Eventos!G:G)</f>
        <v>0</v>
      </c>
      <c r="L216" s="8"/>
      <c r="O216" s="8"/>
      <c r="Q216" s="95"/>
      <c r="R216" s="95"/>
    </row>
    <row r="217" customFormat="false" ht="15" hidden="false" customHeight="true" outlineLevel="0" collapsed="false">
      <c r="A217" s="92" t="s">
        <v>428</v>
      </c>
      <c r="B217" s="92" t="s">
        <v>429</v>
      </c>
      <c r="C217" s="92" t="s">
        <v>84</v>
      </c>
      <c r="D217" s="92" t="s">
        <v>85</v>
      </c>
      <c r="E217" s="92" t="s">
        <v>85</v>
      </c>
      <c r="F217" s="94" t="s">
        <v>23</v>
      </c>
      <c r="G217" s="92" t="s">
        <v>86</v>
      </c>
      <c r="H217" s="92" t="s">
        <v>87</v>
      </c>
      <c r="K217" s="96" t="n">
        <f aca="false">SUMIF(Eventos!A:A,A217,Eventos!G:G)</f>
        <v>0</v>
      </c>
      <c r="L217" s="8"/>
      <c r="O217" s="8"/>
      <c r="Q217" s="95"/>
      <c r="R217" s="95"/>
    </row>
    <row r="218" customFormat="false" ht="15" hidden="false" customHeight="true" outlineLevel="0" collapsed="false">
      <c r="A218" s="92" t="s">
        <v>430</v>
      </c>
      <c r="B218" s="92" t="s">
        <v>380</v>
      </c>
      <c r="C218" s="92" t="s">
        <v>84</v>
      </c>
      <c r="D218" s="92" t="s">
        <v>85</v>
      </c>
      <c r="E218" s="92" t="s">
        <v>85</v>
      </c>
      <c r="F218" s="94" t="s">
        <v>23</v>
      </c>
      <c r="G218" s="92" t="s">
        <v>86</v>
      </c>
      <c r="H218" s="92" t="s">
        <v>87</v>
      </c>
      <c r="K218" s="96" t="n">
        <f aca="false">SUMIF(Eventos!A:A,A218,Eventos!G:G)</f>
        <v>0</v>
      </c>
      <c r="L218" s="8"/>
      <c r="O218" s="8"/>
      <c r="Q218" s="95"/>
      <c r="R218" s="95"/>
    </row>
    <row r="219" customFormat="false" ht="15" hidden="false" customHeight="true" outlineLevel="0" collapsed="false">
      <c r="A219" s="92" t="s">
        <v>431</v>
      </c>
      <c r="B219" s="92" t="s">
        <v>276</v>
      </c>
      <c r="C219" s="92" t="s">
        <v>84</v>
      </c>
      <c r="D219" s="92" t="s">
        <v>85</v>
      </c>
      <c r="E219" s="92" t="s">
        <v>85</v>
      </c>
      <c r="F219" s="94" t="s">
        <v>23</v>
      </c>
      <c r="G219" s="92" t="s">
        <v>86</v>
      </c>
      <c r="H219" s="92" t="s">
        <v>87</v>
      </c>
      <c r="K219" s="96" t="n">
        <f aca="false">SUMIF(Eventos!A:A,A219,Eventos!G:G)</f>
        <v>0</v>
      </c>
      <c r="L219" s="8"/>
      <c r="O219" s="8"/>
      <c r="Q219" s="95"/>
      <c r="R219" s="95"/>
    </row>
    <row r="220" customFormat="false" ht="15" hidden="false" customHeight="true" outlineLevel="0" collapsed="false">
      <c r="A220" s="92" t="s">
        <v>432</v>
      </c>
      <c r="B220" s="92" t="s">
        <v>276</v>
      </c>
      <c r="C220" s="92" t="s">
        <v>84</v>
      </c>
      <c r="D220" s="92" t="s">
        <v>85</v>
      </c>
      <c r="E220" s="92" t="s">
        <v>85</v>
      </c>
      <c r="F220" s="94" t="s">
        <v>23</v>
      </c>
      <c r="G220" s="92" t="s">
        <v>86</v>
      </c>
      <c r="H220" s="92" t="s">
        <v>87</v>
      </c>
      <c r="K220" s="96" t="n">
        <f aca="false">SUMIF(Eventos!A:A,A220,Eventos!G:G)</f>
        <v>0</v>
      </c>
      <c r="L220" s="8"/>
      <c r="O220" s="8"/>
      <c r="Q220" s="95"/>
      <c r="R220" s="95"/>
    </row>
    <row r="221" customFormat="false" ht="15" hidden="false" customHeight="true" outlineLevel="0" collapsed="false">
      <c r="A221" s="92" t="s">
        <v>433</v>
      </c>
      <c r="B221" s="92" t="s">
        <v>369</v>
      </c>
      <c r="C221" s="92" t="s">
        <v>84</v>
      </c>
      <c r="D221" s="92" t="s">
        <v>85</v>
      </c>
      <c r="E221" s="92" t="s">
        <v>85</v>
      </c>
      <c r="F221" s="94" t="s">
        <v>23</v>
      </c>
      <c r="G221" s="92" t="s">
        <v>86</v>
      </c>
      <c r="H221" s="92" t="s">
        <v>87</v>
      </c>
      <c r="K221" s="96" t="n">
        <f aca="false">SUMIF(Eventos!A:A,A221,Eventos!G:G)</f>
        <v>0</v>
      </c>
      <c r="L221" s="8"/>
      <c r="O221" s="8"/>
      <c r="Q221" s="95"/>
      <c r="R221" s="95"/>
    </row>
    <row r="222" customFormat="false" ht="15" hidden="false" customHeight="true" outlineLevel="0" collapsed="false">
      <c r="A222" s="92" t="s">
        <v>434</v>
      </c>
      <c r="B222" s="92" t="s">
        <v>211</v>
      </c>
      <c r="C222" s="92" t="s">
        <v>91</v>
      </c>
      <c r="D222" s="92" t="s">
        <v>85</v>
      </c>
      <c r="E222" s="92" t="s">
        <v>85</v>
      </c>
      <c r="F222" s="94" t="s">
        <v>23</v>
      </c>
      <c r="G222" s="92" t="s">
        <v>120</v>
      </c>
      <c r="H222" s="92" t="s">
        <v>87</v>
      </c>
      <c r="K222" s="96" t="n">
        <f aca="false">SUMIF(Eventos!A:A,A222,Eventos!G:G)</f>
        <v>0</v>
      </c>
      <c r="L222" s="8"/>
      <c r="O222" s="8"/>
      <c r="Q222" s="95"/>
      <c r="R222" s="95"/>
    </row>
    <row r="223" customFormat="false" ht="15" hidden="false" customHeight="true" outlineLevel="0" collapsed="false">
      <c r="A223" s="92" t="s">
        <v>435</v>
      </c>
      <c r="B223" s="92" t="s">
        <v>369</v>
      </c>
      <c r="C223" s="92" t="s">
        <v>91</v>
      </c>
      <c r="D223" s="92" t="s">
        <v>85</v>
      </c>
      <c r="E223" s="92" t="s">
        <v>85</v>
      </c>
      <c r="F223" s="94" t="s">
        <v>23</v>
      </c>
      <c r="G223" s="92" t="s">
        <v>86</v>
      </c>
      <c r="H223" s="92" t="s">
        <v>87</v>
      </c>
      <c r="K223" s="96" t="n">
        <f aca="false">SUMIF(Eventos!A:A,A223,Eventos!G:G)</f>
        <v>0</v>
      </c>
      <c r="L223" s="8"/>
      <c r="O223" s="8"/>
      <c r="Q223" s="95"/>
      <c r="R223" s="95"/>
    </row>
    <row r="224" customFormat="false" ht="15" hidden="false" customHeight="true" outlineLevel="0" collapsed="false">
      <c r="A224" s="92" t="s">
        <v>436</v>
      </c>
      <c r="B224" s="92" t="s">
        <v>369</v>
      </c>
      <c r="C224" s="92" t="s">
        <v>84</v>
      </c>
      <c r="D224" s="92" t="s">
        <v>85</v>
      </c>
      <c r="E224" s="92" t="s">
        <v>85</v>
      </c>
      <c r="F224" s="94" t="s">
        <v>23</v>
      </c>
      <c r="G224" s="92" t="s">
        <v>86</v>
      </c>
      <c r="H224" s="92" t="s">
        <v>87</v>
      </c>
      <c r="K224" s="96" t="n">
        <f aca="false">SUMIF(Eventos!A:A,A224,Eventos!G:G)</f>
        <v>0</v>
      </c>
      <c r="L224" s="8"/>
      <c r="O224" s="8"/>
      <c r="Q224" s="95"/>
      <c r="R224" s="95"/>
    </row>
    <row r="225" customFormat="false" ht="15" hidden="false" customHeight="true" outlineLevel="0" collapsed="false">
      <c r="A225" s="92" t="s">
        <v>437</v>
      </c>
      <c r="B225" s="92" t="s">
        <v>380</v>
      </c>
      <c r="C225" s="92" t="s">
        <v>84</v>
      </c>
      <c r="D225" s="92" t="s">
        <v>85</v>
      </c>
      <c r="E225" s="92" t="s">
        <v>85</v>
      </c>
      <c r="F225" s="94" t="s">
        <v>23</v>
      </c>
      <c r="G225" s="92" t="s">
        <v>86</v>
      </c>
      <c r="H225" s="92" t="s">
        <v>87</v>
      </c>
      <c r="K225" s="96" t="n">
        <f aca="false">SUMIF(Eventos!A:A,A225,Eventos!G:G)</f>
        <v>0</v>
      </c>
      <c r="L225" s="8"/>
      <c r="O225" s="8"/>
      <c r="Q225" s="95"/>
      <c r="R225" s="95"/>
    </row>
    <row r="226" customFormat="false" ht="15" hidden="false" customHeight="true" outlineLevel="0" collapsed="false">
      <c r="A226" s="92" t="s">
        <v>438</v>
      </c>
      <c r="B226" s="92" t="s">
        <v>408</v>
      </c>
      <c r="C226" s="92" t="s">
        <v>91</v>
      </c>
      <c r="D226" s="92" t="s">
        <v>85</v>
      </c>
      <c r="E226" s="92" t="s">
        <v>85</v>
      </c>
      <c r="F226" s="94" t="s">
        <v>23</v>
      </c>
      <c r="G226" s="92" t="s">
        <v>86</v>
      </c>
      <c r="H226" s="92" t="s">
        <v>87</v>
      </c>
      <c r="K226" s="96" t="n">
        <f aca="false">SUMIF(Eventos!A:A,A226,Eventos!G:G)</f>
        <v>0</v>
      </c>
      <c r="L226" s="8"/>
      <c r="O226" s="8"/>
      <c r="Q226" s="95"/>
      <c r="R226" s="95"/>
    </row>
    <row r="227" customFormat="false" ht="15" hidden="false" customHeight="true" outlineLevel="0" collapsed="false">
      <c r="A227" s="92" t="s">
        <v>439</v>
      </c>
      <c r="B227" s="92" t="s">
        <v>369</v>
      </c>
      <c r="C227" s="92" t="s">
        <v>84</v>
      </c>
      <c r="D227" s="92" t="s">
        <v>85</v>
      </c>
      <c r="E227" s="92" t="s">
        <v>85</v>
      </c>
      <c r="F227" s="94" t="s">
        <v>23</v>
      </c>
      <c r="G227" s="92" t="s">
        <v>86</v>
      </c>
      <c r="H227" s="92" t="s">
        <v>87</v>
      </c>
      <c r="K227" s="96" t="n">
        <f aca="false">SUMIF(Eventos!A:A,A227,Eventos!G:G)</f>
        <v>0</v>
      </c>
      <c r="L227" s="8"/>
      <c r="O227" s="8"/>
      <c r="Q227" s="95"/>
      <c r="R227" s="95"/>
    </row>
    <row r="228" customFormat="false" ht="15" hidden="false" customHeight="true" outlineLevel="0" collapsed="false">
      <c r="A228" s="92" t="s">
        <v>440</v>
      </c>
      <c r="B228" s="92" t="s">
        <v>276</v>
      </c>
      <c r="C228" s="92" t="s">
        <v>84</v>
      </c>
      <c r="D228" s="92" t="s">
        <v>85</v>
      </c>
      <c r="E228" s="92" t="s">
        <v>85</v>
      </c>
      <c r="F228" s="94" t="s">
        <v>23</v>
      </c>
      <c r="G228" s="92" t="s">
        <v>86</v>
      </c>
      <c r="H228" s="92" t="s">
        <v>87</v>
      </c>
      <c r="K228" s="96" t="n">
        <f aca="false">SUMIF(Eventos!A:A,A228,Eventos!G:G)</f>
        <v>0</v>
      </c>
      <c r="L228" s="8"/>
      <c r="O228" s="8"/>
      <c r="Q228" s="95"/>
      <c r="R228" s="95"/>
    </row>
    <row r="229" customFormat="false" ht="15" hidden="false" customHeight="true" outlineLevel="0" collapsed="false">
      <c r="A229" s="92" t="s">
        <v>441</v>
      </c>
      <c r="B229" s="92" t="s">
        <v>203</v>
      </c>
      <c r="C229" s="92" t="s">
        <v>84</v>
      </c>
      <c r="D229" s="92" t="s">
        <v>85</v>
      </c>
      <c r="E229" s="92" t="s">
        <v>85</v>
      </c>
      <c r="F229" s="94" t="s">
        <v>23</v>
      </c>
      <c r="G229" s="92" t="s">
        <v>86</v>
      </c>
      <c r="H229" s="92" t="s">
        <v>87</v>
      </c>
      <c r="K229" s="96" t="n">
        <f aca="false">SUMIF(Eventos!A:A,A229,Eventos!G:G)</f>
        <v>0</v>
      </c>
      <c r="L229" s="8"/>
      <c r="O229" s="8"/>
      <c r="Q229" s="95"/>
      <c r="R229" s="95"/>
    </row>
    <row r="230" customFormat="false" ht="15" hidden="false" customHeight="true" outlineLevel="0" collapsed="false">
      <c r="A230" s="92" t="s">
        <v>442</v>
      </c>
      <c r="B230" s="92" t="s">
        <v>380</v>
      </c>
      <c r="C230" s="92" t="s">
        <v>84</v>
      </c>
      <c r="D230" s="92" t="s">
        <v>85</v>
      </c>
      <c r="E230" s="92" t="s">
        <v>85</v>
      </c>
      <c r="F230" s="94" t="s">
        <v>23</v>
      </c>
      <c r="G230" s="92" t="s">
        <v>86</v>
      </c>
      <c r="H230" s="92" t="s">
        <v>87</v>
      </c>
      <c r="K230" s="96" t="n">
        <f aca="false">SUMIF(Eventos!A:A,A230,Eventos!G:G)</f>
        <v>0</v>
      </c>
      <c r="L230" s="8"/>
      <c r="O230" s="8"/>
      <c r="Q230" s="95"/>
      <c r="R230" s="95"/>
    </row>
    <row r="231" customFormat="false" ht="15" hidden="false" customHeight="true" outlineLevel="0" collapsed="false">
      <c r="A231" s="92" t="s">
        <v>443</v>
      </c>
      <c r="B231" s="92" t="s">
        <v>273</v>
      </c>
      <c r="C231" s="92" t="s">
        <v>84</v>
      </c>
      <c r="D231" s="92" t="s">
        <v>85</v>
      </c>
      <c r="E231" s="97" t="s">
        <v>85</v>
      </c>
      <c r="F231" s="94" t="s">
        <v>23</v>
      </c>
      <c r="G231" s="92" t="s">
        <v>86</v>
      </c>
      <c r="H231" s="92" t="s">
        <v>87</v>
      </c>
      <c r="K231" s="96" t="n">
        <f aca="false">SUMIF(Eventos!A:A,A231,Eventos!G:G)</f>
        <v>0</v>
      </c>
      <c r="L231" s="8"/>
      <c r="O231" s="8"/>
      <c r="Q231" s="95"/>
      <c r="R231" s="95"/>
    </row>
    <row r="232" customFormat="false" ht="15" hidden="false" customHeight="true" outlineLevel="0" collapsed="false">
      <c r="A232" s="92" t="s">
        <v>444</v>
      </c>
      <c r="B232" s="92" t="s">
        <v>273</v>
      </c>
      <c r="C232" s="92" t="s">
        <v>84</v>
      </c>
      <c r="D232" s="92" t="s">
        <v>85</v>
      </c>
      <c r="E232" s="97" t="s">
        <v>85</v>
      </c>
      <c r="F232" s="94" t="s">
        <v>23</v>
      </c>
      <c r="G232" s="92" t="s">
        <v>86</v>
      </c>
      <c r="H232" s="92" t="s">
        <v>87</v>
      </c>
      <c r="K232" s="96" t="n">
        <f aca="false">SUMIF(Eventos!A:A,A232,Eventos!G:G)</f>
        <v>0</v>
      </c>
      <c r="L232" s="8"/>
      <c r="O232" s="8"/>
      <c r="Q232" s="95"/>
      <c r="R232" s="95"/>
    </row>
    <row r="233" customFormat="false" ht="15" hidden="false" customHeight="true" outlineLevel="0" collapsed="false">
      <c r="A233" s="92" t="s">
        <v>445</v>
      </c>
      <c r="B233" s="92" t="s">
        <v>276</v>
      </c>
      <c r="C233" s="92" t="s">
        <v>84</v>
      </c>
      <c r="D233" s="92" t="s">
        <v>85</v>
      </c>
      <c r="E233" s="97" t="s">
        <v>85</v>
      </c>
      <c r="F233" s="94" t="s">
        <v>23</v>
      </c>
      <c r="G233" s="92" t="s">
        <v>86</v>
      </c>
      <c r="H233" s="92" t="s">
        <v>87</v>
      </c>
      <c r="K233" s="96" t="n">
        <f aca="false">SUMIF(Eventos!A:A,A233,Eventos!G:G)</f>
        <v>0</v>
      </c>
      <c r="L233" s="8"/>
      <c r="O233" s="8"/>
      <c r="Q233" s="95"/>
      <c r="R233" s="95"/>
    </row>
    <row r="234" customFormat="false" ht="15" hidden="false" customHeight="true" outlineLevel="0" collapsed="false">
      <c r="A234" s="92" t="s">
        <v>446</v>
      </c>
      <c r="B234" s="92" t="s">
        <v>276</v>
      </c>
      <c r="C234" s="92" t="s">
        <v>91</v>
      </c>
      <c r="D234" s="92" t="s">
        <v>85</v>
      </c>
      <c r="E234" s="92" t="s">
        <v>85</v>
      </c>
      <c r="F234" s="94" t="s">
        <v>23</v>
      </c>
      <c r="G234" s="92" t="s">
        <v>86</v>
      </c>
      <c r="H234" s="92" t="s">
        <v>87</v>
      </c>
      <c r="K234" s="96" t="n">
        <f aca="false">SUMIF(Eventos!A:A,A234,Eventos!G:G)</f>
        <v>0</v>
      </c>
      <c r="L234" s="8"/>
      <c r="O234" s="8"/>
      <c r="Q234" s="95"/>
      <c r="R234" s="95"/>
    </row>
    <row r="235" customFormat="false" ht="15" hidden="false" customHeight="true" outlineLevel="0" collapsed="false">
      <c r="A235" s="92" t="s">
        <v>447</v>
      </c>
      <c r="B235" s="92" t="s">
        <v>276</v>
      </c>
      <c r="C235" s="92" t="s">
        <v>84</v>
      </c>
      <c r="D235" s="92" t="s">
        <v>85</v>
      </c>
      <c r="E235" s="92" t="s">
        <v>85</v>
      </c>
      <c r="F235" s="94" t="s">
        <v>23</v>
      </c>
      <c r="G235" s="92" t="s">
        <v>86</v>
      </c>
      <c r="H235" s="92" t="s">
        <v>87</v>
      </c>
      <c r="K235" s="96" t="n">
        <f aca="false">SUMIF(Eventos!A:A,A235,Eventos!G:G)</f>
        <v>0</v>
      </c>
      <c r="L235" s="8"/>
      <c r="O235" s="8"/>
      <c r="Q235" s="95"/>
      <c r="R235" s="95"/>
    </row>
    <row r="236" customFormat="false" ht="15" hidden="false" customHeight="true" outlineLevel="0" collapsed="false">
      <c r="A236" s="92" t="s">
        <v>448</v>
      </c>
      <c r="B236" s="92" t="s">
        <v>273</v>
      </c>
      <c r="C236" s="92" t="s">
        <v>84</v>
      </c>
      <c r="D236" s="92" t="s">
        <v>85</v>
      </c>
      <c r="E236" s="92" t="s">
        <v>85</v>
      </c>
      <c r="F236" s="94" t="s">
        <v>23</v>
      </c>
      <c r="G236" s="92" t="s">
        <v>94</v>
      </c>
      <c r="H236" s="92" t="s">
        <v>87</v>
      </c>
      <c r="K236" s="96" t="n">
        <f aca="false">SUMIF(Eventos!A:A,A236,Eventos!G:G)</f>
        <v>0</v>
      </c>
      <c r="L236" s="8"/>
      <c r="O236" s="8"/>
      <c r="Q236" s="95"/>
      <c r="R236" s="95"/>
    </row>
    <row r="237" customFormat="false" ht="15" hidden="false" customHeight="true" outlineLevel="0" collapsed="false">
      <c r="A237" s="92" t="s">
        <v>449</v>
      </c>
      <c r="B237" s="92" t="s">
        <v>273</v>
      </c>
      <c r="C237" s="92" t="s">
        <v>84</v>
      </c>
      <c r="D237" s="92" t="s">
        <v>85</v>
      </c>
      <c r="E237" s="92" t="s">
        <v>85</v>
      </c>
      <c r="F237" s="94" t="s">
        <v>23</v>
      </c>
      <c r="G237" s="92" t="s">
        <v>94</v>
      </c>
      <c r="H237" s="92" t="s">
        <v>87</v>
      </c>
      <c r="K237" s="96" t="n">
        <f aca="false">SUMIF(Eventos!A:A,A237,Eventos!G:G)</f>
        <v>0</v>
      </c>
      <c r="L237" s="8"/>
      <c r="O237" s="8"/>
      <c r="Q237" s="95"/>
      <c r="R237" s="95"/>
    </row>
    <row r="238" customFormat="false" ht="15" hidden="false" customHeight="true" outlineLevel="0" collapsed="false">
      <c r="A238" s="92" t="s">
        <v>450</v>
      </c>
      <c r="B238" s="92" t="s">
        <v>203</v>
      </c>
      <c r="C238" s="92" t="s">
        <v>84</v>
      </c>
      <c r="D238" s="92" t="s">
        <v>85</v>
      </c>
      <c r="E238" s="92" t="s">
        <v>85</v>
      </c>
      <c r="F238" s="94" t="s">
        <v>23</v>
      </c>
      <c r="G238" s="92" t="s">
        <v>86</v>
      </c>
      <c r="H238" s="92" t="s">
        <v>87</v>
      </c>
      <c r="K238" s="96" t="n">
        <f aca="false">SUMIF(Eventos!A:A,A238,Eventos!G:G)</f>
        <v>0</v>
      </c>
      <c r="L238" s="8"/>
      <c r="O238" s="8"/>
      <c r="Q238" s="95"/>
      <c r="R238" s="95"/>
    </row>
    <row r="239" customFormat="false" ht="15" hidden="false" customHeight="true" outlineLevel="0" collapsed="false">
      <c r="A239" s="92" t="s">
        <v>451</v>
      </c>
      <c r="B239" s="92" t="s">
        <v>429</v>
      </c>
      <c r="C239" s="92" t="s">
        <v>84</v>
      </c>
      <c r="D239" s="92" t="s">
        <v>85</v>
      </c>
      <c r="E239" s="92" t="s">
        <v>85</v>
      </c>
      <c r="F239" s="94" t="s">
        <v>23</v>
      </c>
      <c r="G239" s="92" t="s">
        <v>86</v>
      </c>
      <c r="H239" s="92" t="s">
        <v>87</v>
      </c>
      <c r="K239" s="96" t="n">
        <f aca="false">SUMIF(Eventos!A:A,A239,Eventos!G:G)</f>
        <v>0</v>
      </c>
      <c r="L239" s="8"/>
      <c r="O239" s="8"/>
      <c r="Q239" s="95"/>
      <c r="R239" s="95"/>
    </row>
    <row r="240" customFormat="false" ht="15" hidden="false" customHeight="true" outlineLevel="0" collapsed="false">
      <c r="A240" s="92" t="s">
        <v>452</v>
      </c>
      <c r="B240" s="92" t="s">
        <v>276</v>
      </c>
      <c r="C240" s="92" t="s">
        <v>84</v>
      </c>
      <c r="D240" s="92" t="s">
        <v>85</v>
      </c>
      <c r="E240" s="92" t="s">
        <v>85</v>
      </c>
      <c r="F240" s="94" t="s">
        <v>23</v>
      </c>
      <c r="G240" s="92" t="s">
        <v>86</v>
      </c>
      <c r="H240" s="92" t="s">
        <v>87</v>
      </c>
      <c r="K240" s="96" t="n">
        <f aca="false">SUMIF(Eventos!A:A,A240,Eventos!G:G)</f>
        <v>0</v>
      </c>
      <c r="L240" s="8"/>
      <c r="O240" s="8"/>
      <c r="Q240" s="95"/>
      <c r="R240" s="95"/>
    </row>
    <row r="241" customFormat="false" ht="15" hidden="false" customHeight="true" outlineLevel="0" collapsed="false">
      <c r="A241" s="92" t="s">
        <v>453</v>
      </c>
      <c r="B241" s="92" t="s">
        <v>276</v>
      </c>
      <c r="C241" s="92" t="s">
        <v>84</v>
      </c>
      <c r="D241" s="92" t="s">
        <v>85</v>
      </c>
      <c r="E241" s="92" t="s">
        <v>85</v>
      </c>
      <c r="F241" s="94" t="s">
        <v>23</v>
      </c>
      <c r="G241" s="92" t="s">
        <v>86</v>
      </c>
      <c r="H241" s="92" t="s">
        <v>87</v>
      </c>
      <c r="K241" s="96" t="n">
        <f aca="false">SUMIF(Eventos!A:A,A241,Eventos!G:G)</f>
        <v>0</v>
      </c>
      <c r="L241" s="8"/>
      <c r="O241" s="8"/>
      <c r="Q241" s="95"/>
      <c r="R241" s="95"/>
    </row>
    <row r="242" customFormat="false" ht="15" hidden="false" customHeight="true" outlineLevel="0" collapsed="false">
      <c r="A242" s="92" t="s">
        <v>454</v>
      </c>
      <c r="B242" s="92" t="s">
        <v>369</v>
      </c>
      <c r="C242" s="92" t="s">
        <v>84</v>
      </c>
      <c r="D242" s="92" t="s">
        <v>85</v>
      </c>
      <c r="E242" s="92" t="s">
        <v>85</v>
      </c>
      <c r="F242" s="94" t="s">
        <v>23</v>
      </c>
      <c r="G242" s="92" t="s">
        <v>94</v>
      </c>
      <c r="H242" s="92" t="s">
        <v>87</v>
      </c>
      <c r="K242" s="96" t="n">
        <f aca="false">SUMIF(Eventos!A:A,A242,Eventos!G:G)</f>
        <v>0</v>
      </c>
      <c r="L242" s="8"/>
      <c r="O242" s="8"/>
      <c r="Q242" s="95"/>
      <c r="R242" s="95"/>
    </row>
    <row r="243" customFormat="false" ht="15" hidden="false" customHeight="true" outlineLevel="0" collapsed="false">
      <c r="A243" s="92" t="s">
        <v>455</v>
      </c>
      <c r="B243" s="92" t="s">
        <v>369</v>
      </c>
      <c r="C243" s="92" t="s">
        <v>84</v>
      </c>
      <c r="D243" s="92" t="s">
        <v>85</v>
      </c>
      <c r="E243" s="92" t="s">
        <v>85</v>
      </c>
      <c r="F243" s="94" t="s">
        <v>23</v>
      </c>
      <c r="G243" s="92" t="s">
        <v>94</v>
      </c>
      <c r="H243" s="92" t="s">
        <v>87</v>
      </c>
      <c r="K243" s="96" t="n">
        <f aca="false">SUMIF(Eventos!A:A,A243,Eventos!G:G)</f>
        <v>0</v>
      </c>
      <c r="L243" s="8"/>
      <c r="O243" s="8"/>
      <c r="Q243" s="95"/>
      <c r="R243" s="95"/>
    </row>
    <row r="244" customFormat="false" ht="15" hidden="false" customHeight="true" outlineLevel="0" collapsed="false">
      <c r="A244" s="92" t="s">
        <v>456</v>
      </c>
      <c r="B244" s="92" t="s">
        <v>380</v>
      </c>
      <c r="C244" s="92" t="s">
        <v>84</v>
      </c>
      <c r="D244" s="92" t="s">
        <v>85</v>
      </c>
      <c r="E244" s="92" t="s">
        <v>85</v>
      </c>
      <c r="F244" s="94" t="s">
        <v>23</v>
      </c>
      <c r="G244" s="92" t="s">
        <v>94</v>
      </c>
      <c r="H244" s="92" t="s">
        <v>87</v>
      </c>
      <c r="K244" s="96" t="n">
        <f aca="false">SUMIF(Eventos!A:A,A244,Eventos!G:G)</f>
        <v>0</v>
      </c>
      <c r="L244" s="8"/>
      <c r="O244" s="8"/>
      <c r="Q244" s="95"/>
      <c r="R244" s="95"/>
    </row>
    <row r="245" customFormat="false" ht="15" hidden="false" customHeight="true" outlineLevel="0" collapsed="false">
      <c r="A245" s="92" t="s">
        <v>457</v>
      </c>
      <c r="B245" s="92" t="s">
        <v>276</v>
      </c>
      <c r="C245" s="92" t="s">
        <v>84</v>
      </c>
      <c r="D245" s="92" t="s">
        <v>85</v>
      </c>
      <c r="E245" s="92" t="s">
        <v>85</v>
      </c>
      <c r="F245" s="94" t="s">
        <v>23</v>
      </c>
      <c r="G245" s="92" t="s">
        <v>120</v>
      </c>
      <c r="H245" s="92" t="s">
        <v>87</v>
      </c>
      <c r="K245" s="96" t="n">
        <f aca="false">SUMIF(Eventos!A:A,A245,Eventos!G:G)</f>
        <v>0</v>
      </c>
      <c r="L245" s="8"/>
      <c r="O245" s="8"/>
      <c r="Q245" s="95"/>
      <c r="R245" s="95"/>
    </row>
    <row r="246" customFormat="false" ht="15" hidden="false" customHeight="true" outlineLevel="0" collapsed="false">
      <c r="A246" s="92" t="s">
        <v>458</v>
      </c>
      <c r="B246" s="92" t="s">
        <v>369</v>
      </c>
      <c r="C246" s="92" t="s">
        <v>84</v>
      </c>
      <c r="D246" s="92" t="s">
        <v>85</v>
      </c>
      <c r="E246" s="92" t="s">
        <v>85</v>
      </c>
      <c r="F246" s="94" t="s">
        <v>23</v>
      </c>
      <c r="G246" s="92" t="s">
        <v>94</v>
      </c>
      <c r="H246" s="92" t="s">
        <v>87</v>
      </c>
      <c r="K246" s="96" t="n">
        <f aca="false">SUMIF(Eventos!A:A,A246,Eventos!G:G)</f>
        <v>0</v>
      </c>
      <c r="L246" s="8"/>
      <c r="O246" s="8"/>
      <c r="Q246" s="95"/>
      <c r="R246" s="95"/>
    </row>
    <row r="247" customFormat="false" ht="15" hidden="false" customHeight="true" outlineLevel="0" collapsed="false">
      <c r="A247" s="92" t="s">
        <v>459</v>
      </c>
      <c r="B247" s="92" t="s">
        <v>408</v>
      </c>
      <c r="C247" s="92" t="s">
        <v>84</v>
      </c>
      <c r="D247" s="92" t="s">
        <v>85</v>
      </c>
      <c r="E247" s="92" t="s">
        <v>85</v>
      </c>
      <c r="F247" s="94" t="s">
        <v>23</v>
      </c>
      <c r="G247" s="92" t="s">
        <v>94</v>
      </c>
      <c r="H247" s="92" t="s">
        <v>87</v>
      </c>
      <c r="K247" s="96" t="n">
        <f aca="false">SUMIF(Eventos!A:A,A247,Eventos!G:G)</f>
        <v>0</v>
      </c>
      <c r="L247" s="8"/>
      <c r="O247" s="8"/>
      <c r="Q247" s="95"/>
      <c r="R247" s="95"/>
    </row>
    <row r="248" customFormat="false" ht="15" hidden="false" customHeight="true" outlineLevel="0" collapsed="false">
      <c r="A248" s="92" t="s">
        <v>460</v>
      </c>
      <c r="B248" s="92" t="s">
        <v>380</v>
      </c>
      <c r="C248" s="92" t="s">
        <v>84</v>
      </c>
      <c r="D248" s="92" t="s">
        <v>85</v>
      </c>
      <c r="E248" s="92" t="s">
        <v>85</v>
      </c>
      <c r="F248" s="94" t="s">
        <v>23</v>
      </c>
      <c r="G248" s="92" t="s">
        <v>94</v>
      </c>
      <c r="H248" s="92" t="s">
        <v>87</v>
      </c>
      <c r="K248" s="96" t="n">
        <f aca="false">SUMIF(Eventos!A:A,A248,Eventos!G:G)</f>
        <v>0</v>
      </c>
      <c r="L248" s="8"/>
      <c r="O248" s="8"/>
      <c r="Q248" s="95"/>
      <c r="R248" s="95"/>
    </row>
    <row r="249" customFormat="false" ht="15" hidden="false" customHeight="true" outlineLevel="0" collapsed="false">
      <c r="A249" s="92" t="s">
        <v>461</v>
      </c>
      <c r="B249" s="92" t="s">
        <v>408</v>
      </c>
      <c r="C249" s="92" t="s">
        <v>84</v>
      </c>
      <c r="D249" s="92" t="s">
        <v>85</v>
      </c>
      <c r="E249" s="92" t="s">
        <v>85</v>
      </c>
      <c r="F249" s="94" t="s">
        <v>23</v>
      </c>
      <c r="G249" s="92" t="s">
        <v>86</v>
      </c>
      <c r="H249" s="92" t="s">
        <v>87</v>
      </c>
      <c r="K249" s="96" t="n">
        <f aca="false">SUMIF(Eventos!A:A,A249,Eventos!G:G)</f>
        <v>0</v>
      </c>
      <c r="L249" s="8"/>
      <c r="O249" s="8"/>
      <c r="Q249" s="95"/>
      <c r="R249" s="95"/>
    </row>
    <row r="250" customFormat="false" ht="15" hidden="false" customHeight="true" outlineLevel="0" collapsed="false">
      <c r="A250" s="92" t="s">
        <v>462</v>
      </c>
      <c r="B250" s="92" t="s">
        <v>380</v>
      </c>
      <c r="C250" s="92" t="s">
        <v>84</v>
      </c>
      <c r="D250" s="92" t="s">
        <v>85</v>
      </c>
      <c r="E250" s="92" t="s">
        <v>85</v>
      </c>
      <c r="F250" s="94" t="s">
        <v>23</v>
      </c>
      <c r="G250" s="92" t="s">
        <v>94</v>
      </c>
      <c r="H250" s="92" t="s">
        <v>87</v>
      </c>
      <c r="K250" s="96" t="n">
        <f aca="false">SUMIF(Eventos!A:A,A250,Eventos!G:G)</f>
        <v>0</v>
      </c>
      <c r="L250" s="8"/>
      <c r="O250" s="8"/>
      <c r="Q250" s="95"/>
      <c r="R250" s="95"/>
    </row>
    <row r="251" customFormat="false" ht="15" hidden="false" customHeight="true" outlineLevel="0" collapsed="false">
      <c r="A251" s="92" t="s">
        <v>463</v>
      </c>
      <c r="B251" s="92" t="s">
        <v>276</v>
      </c>
      <c r="C251" s="92" t="s">
        <v>84</v>
      </c>
      <c r="D251" s="92" t="s">
        <v>85</v>
      </c>
      <c r="E251" s="92" t="s">
        <v>85</v>
      </c>
      <c r="F251" s="94" t="s">
        <v>23</v>
      </c>
      <c r="G251" s="92" t="s">
        <v>86</v>
      </c>
      <c r="H251" s="92" t="s">
        <v>87</v>
      </c>
      <c r="K251" s="96" t="n">
        <f aca="false">SUMIF(Eventos!A:A,A251,Eventos!G:G)</f>
        <v>0</v>
      </c>
      <c r="L251" s="8"/>
      <c r="O251" s="8"/>
      <c r="Q251" s="95"/>
      <c r="R251" s="95"/>
    </row>
    <row r="252" customFormat="false" ht="15" hidden="false" customHeight="true" outlineLevel="0" collapsed="false">
      <c r="A252" s="92" t="s">
        <v>464</v>
      </c>
      <c r="B252" s="92" t="s">
        <v>276</v>
      </c>
      <c r="C252" s="92" t="s">
        <v>84</v>
      </c>
      <c r="D252" s="92" t="s">
        <v>85</v>
      </c>
      <c r="E252" s="92" t="s">
        <v>85</v>
      </c>
      <c r="F252" s="94" t="s">
        <v>23</v>
      </c>
      <c r="G252" s="92" t="s">
        <v>86</v>
      </c>
      <c r="H252" s="92" t="s">
        <v>87</v>
      </c>
      <c r="K252" s="96" t="n">
        <f aca="false">SUMIF(Eventos!A:A,A252,Eventos!G:G)</f>
        <v>0</v>
      </c>
      <c r="L252" s="8"/>
      <c r="O252" s="8"/>
      <c r="Q252" s="95"/>
      <c r="R252" s="95"/>
    </row>
    <row r="253" customFormat="false" ht="15" hidden="false" customHeight="true" outlineLevel="0" collapsed="false">
      <c r="A253" s="92" t="s">
        <v>465</v>
      </c>
      <c r="B253" s="92" t="s">
        <v>276</v>
      </c>
      <c r="C253" s="92" t="s">
        <v>84</v>
      </c>
      <c r="D253" s="92" t="s">
        <v>85</v>
      </c>
      <c r="E253" s="92" t="s">
        <v>85</v>
      </c>
      <c r="F253" s="94" t="s">
        <v>23</v>
      </c>
      <c r="G253" s="92" t="s">
        <v>86</v>
      </c>
      <c r="H253" s="92" t="s">
        <v>87</v>
      </c>
      <c r="K253" s="96" t="n">
        <f aca="false">SUMIF(Eventos!A:A,A253,Eventos!G:G)</f>
        <v>0</v>
      </c>
      <c r="L253" s="8"/>
      <c r="O253" s="8"/>
      <c r="Q253" s="95"/>
      <c r="R253" s="95"/>
    </row>
    <row r="254" customFormat="false" ht="15" hidden="false" customHeight="true" outlineLevel="0" collapsed="false">
      <c r="A254" s="92" t="s">
        <v>466</v>
      </c>
      <c r="B254" s="92" t="s">
        <v>380</v>
      </c>
      <c r="C254" s="92" t="s">
        <v>84</v>
      </c>
      <c r="D254" s="92" t="s">
        <v>85</v>
      </c>
      <c r="E254" s="92" t="s">
        <v>85</v>
      </c>
      <c r="F254" s="94" t="s">
        <v>23</v>
      </c>
      <c r="G254" s="92" t="s">
        <v>94</v>
      </c>
      <c r="H254" s="92" t="s">
        <v>87</v>
      </c>
      <c r="K254" s="96" t="n">
        <f aca="false">SUMIF(Eventos!A:A,A254,Eventos!G:G)</f>
        <v>0</v>
      </c>
      <c r="L254" s="8"/>
      <c r="O254" s="8"/>
      <c r="Q254" s="95"/>
      <c r="R254" s="95"/>
    </row>
    <row r="255" customFormat="false" ht="15" hidden="false" customHeight="true" outlineLevel="0" collapsed="false">
      <c r="A255" s="92" t="s">
        <v>467</v>
      </c>
      <c r="B255" s="92" t="s">
        <v>369</v>
      </c>
      <c r="C255" s="92" t="s">
        <v>84</v>
      </c>
      <c r="D255" s="92" t="s">
        <v>85</v>
      </c>
      <c r="E255" s="92" t="s">
        <v>85</v>
      </c>
      <c r="F255" s="94" t="s">
        <v>23</v>
      </c>
      <c r="G255" s="92" t="s">
        <v>103</v>
      </c>
      <c r="H255" s="92" t="s">
        <v>87</v>
      </c>
      <c r="K255" s="96" t="n">
        <f aca="false">SUMIF(Eventos!A:A,A255,Eventos!G:G)</f>
        <v>0</v>
      </c>
      <c r="L255" s="8"/>
      <c r="O255" s="8"/>
      <c r="Q255" s="95"/>
      <c r="R255" s="95"/>
    </row>
    <row r="256" customFormat="false" ht="15" hidden="false" customHeight="true" outlineLevel="0" collapsed="false">
      <c r="A256" s="92" t="s">
        <v>468</v>
      </c>
      <c r="B256" s="92" t="s">
        <v>380</v>
      </c>
      <c r="C256" s="92" t="s">
        <v>84</v>
      </c>
      <c r="D256" s="92" t="s">
        <v>85</v>
      </c>
      <c r="E256" s="92" t="s">
        <v>85</v>
      </c>
      <c r="F256" s="94" t="s">
        <v>23</v>
      </c>
      <c r="G256" s="92" t="s">
        <v>86</v>
      </c>
      <c r="H256" s="92" t="s">
        <v>87</v>
      </c>
      <c r="K256" s="96" t="n">
        <f aca="false">SUMIF(Eventos!A:A,A256,Eventos!G:G)</f>
        <v>0</v>
      </c>
      <c r="L256" s="8"/>
      <c r="O256" s="8"/>
      <c r="Q256" s="95"/>
      <c r="R256" s="95"/>
    </row>
    <row r="257" customFormat="false" ht="15" hidden="false" customHeight="true" outlineLevel="0" collapsed="false">
      <c r="A257" s="92" t="s">
        <v>469</v>
      </c>
      <c r="B257" s="92" t="s">
        <v>408</v>
      </c>
      <c r="C257" s="92" t="s">
        <v>100</v>
      </c>
      <c r="D257" s="92" t="s">
        <v>85</v>
      </c>
      <c r="E257" s="92" t="s">
        <v>85</v>
      </c>
      <c r="F257" s="94" t="s">
        <v>23</v>
      </c>
      <c r="G257" s="92" t="s">
        <v>86</v>
      </c>
      <c r="H257" s="92" t="s">
        <v>87</v>
      </c>
      <c r="K257" s="96" t="n">
        <f aca="false">SUMIF(Eventos!A:A,A257,Eventos!G:G)</f>
        <v>0</v>
      </c>
      <c r="L257" s="8"/>
      <c r="O257" s="8"/>
      <c r="Q257" s="95"/>
      <c r="R257" s="95"/>
    </row>
    <row r="258" customFormat="false" ht="15" hidden="false" customHeight="true" outlineLevel="0" collapsed="false">
      <c r="A258" s="92" t="s">
        <v>470</v>
      </c>
      <c r="B258" s="92" t="s">
        <v>408</v>
      </c>
      <c r="C258" s="92" t="s">
        <v>91</v>
      </c>
      <c r="D258" s="92" t="s">
        <v>85</v>
      </c>
      <c r="E258" s="92" t="s">
        <v>85</v>
      </c>
      <c r="F258" s="94" t="s">
        <v>23</v>
      </c>
      <c r="G258" s="92" t="s">
        <v>86</v>
      </c>
      <c r="H258" s="92" t="s">
        <v>87</v>
      </c>
      <c r="K258" s="96" t="n">
        <f aca="false">SUMIF(Eventos!A:A,A258,Eventos!G:G)</f>
        <v>0</v>
      </c>
      <c r="L258" s="8"/>
      <c r="O258" s="8"/>
      <c r="Q258" s="95"/>
      <c r="R258" s="95"/>
    </row>
    <row r="259" customFormat="false" ht="15" hidden="false" customHeight="true" outlineLevel="0" collapsed="false">
      <c r="A259" s="92" t="s">
        <v>471</v>
      </c>
      <c r="B259" s="92" t="s">
        <v>369</v>
      </c>
      <c r="C259" s="92" t="s">
        <v>84</v>
      </c>
      <c r="D259" s="92" t="s">
        <v>85</v>
      </c>
      <c r="E259" s="92" t="s">
        <v>85</v>
      </c>
      <c r="F259" s="94" t="s">
        <v>23</v>
      </c>
      <c r="G259" s="92" t="s">
        <v>86</v>
      </c>
      <c r="H259" s="92" t="s">
        <v>87</v>
      </c>
      <c r="K259" s="96" t="n">
        <f aca="false">SUMIF(Eventos!A:A,A259,Eventos!G:G)</f>
        <v>0</v>
      </c>
      <c r="L259" s="8"/>
      <c r="O259" s="8"/>
      <c r="Q259" s="95"/>
      <c r="R259" s="95"/>
    </row>
    <row r="260" customFormat="false" ht="15" hidden="false" customHeight="true" outlineLevel="0" collapsed="false">
      <c r="A260" s="92" t="s">
        <v>472</v>
      </c>
      <c r="B260" s="92" t="s">
        <v>380</v>
      </c>
      <c r="C260" s="92" t="s">
        <v>84</v>
      </c>
      <c r="D260" s="92" t="s">
        <v>85</v>
      </c>
      <c r="E260" s="92" t="s">
        <v>85</v>
      </c>
      <c r="F260" s="94" t="s">
        <v>23</v>
      </c>
      <c r="G260" s="92" t="s">
        <v>86</v>
      </c>
      <c r="H260" s="92" t="s">
        <v>87</v>
      </c>
      <c r="K260" s="96" t="n">
        <f aca="false">SUMIF(Eventos!A:A,A260,Eventos!G:G)</f>
        <v>0</v>
      </c>
      <c r="L260" s="8"/>
      <c r="O260" s="8"/>
      <c r="Q260" s="95"/>
      <c r="R260" s="95"/>
    </row>
    <row r="261" customFormat="false" ht="15" hidden="false" customHeight="true" outlineLevel="0" collapsed="false">
      <c r="A261" s="92" t="s">
        <v>473</v>
      </c>
      <c r="B261" s="92" t="s">
        <v>203</v>
      </c>
      <c r="C261" s="92" t="s">
        <v>84</v>
      </c>
      <c r="D261" s="92" t="s">
        <v>85</v>
      </c>
      <c r="E261" s="92" t="s">
        <v>85</v>
      </c>
      <c r="F261" s="94" t="s">
        <v>23</v>
      </c>
      <c r="G261" s="92" t="s">
        <v>86</v>
      </c>
      <c r="H261" s="92" t="s">
        <v>87</v>
      </c>
      <c r="K261" s="96" t="n">
        <f aca="false">SUMIF(Eventos!A:A,A261,Eventos!G:G)</f>
        <v>0</v>
      </c>
      <c r="L261" s="8"/>
      <c r="O261" s="8"/>
      <c r="Q261" s="95"/>
      <c r="R261" s="95"/>
    </row>
    <row r="262" customFormat="false" ht="15" hidden="false" customHeight="true" outlineLevel="0" collapsed="false">
      <c r="A262" s="92" t="s">
        <v>474</v>
      </c>
      <c r="B262" s="92" t="s">
        <v>211</v>
      </c>
      <c r="C262" s="92" t="s">
        <v>91</v>
      </c>
      <c r="D262" s="92" t="s">
        <v>85</v>
      </c>
      <c r="E262" s="92" t="s">
        <v>85</v>
      </c>
      <c r="F262" s="94" t="s">
        <v>23</v>
      </c>
      <c r="G262" s="92" t="s">
        <v>86</v>
      </c>
      <c r="H262" s="92" t="s">
        <v>87</v>
      </c>
      <c r="K262" s="96" t="n">
        <f aca="false">SUMIF(Eventos!A:A,A262,Eventos!G:G)</f>
        <v>0</v>
      </c>
      <c r="L262" s="8"/>
      <c r="O262" s="8"/>
      <c r="Q262" s="95"/>
      <c r="R262" s="95"/>
    </row>
    <row r="263" customFormat="false" ht="15" hidden="false" customHeight="true" outlineLevel="0" collapsed="false">
      <c r="A263" s="92" t="s">
        <v>475</v>
      </c>
      <c r="B263" s="92" t="s">
        <v>369</v>
      </c>
      <c r="C263" s="92" t="s">
        <v>91</v>
      </c>
      <c r="D263" s="92" t="s">
        <v>85</v>
      </c>
      <c r="E263" s="92" t="s">
        <v>85</v>
      </c>
      <c r="F263" s="94" t="s">
        <v>23</v>
      </c>
      <c r="G263" s="92" t="s">
        <v>86</v>
      </c>
      <c r="H263" s="92" t="s">
        <v>87</v>
      </c>
      <c r="K263" s="96" t="n">
        <f aca="false">SUMIF(Eventos!A:A,A263,Eventos!G:G)</f>
        <v>0</v>
      </c>
      <c r="L263" s="8"/>
      <c r="O263" s="8"/>
      <c r="Q263" s="95"/>
      <c r="R263" s="95"/>
    </row>
    <row r="264" customFormat="false" ht="15" hidden="false" customHeight="true" outlineLevel="0" collapsed="false">
      <c r="A264" s="92" t="s">
        <v>476</v>
      </c>
      <c r="B264" s="92" t="s">
        <v>380</v>
      </c>
      <c r="C264" s="92" t="s">
        <v>84</v>
      </c>
      <c r="D264" s="92" t="s">
        <v>85</v>
      </c>
      <c r="E264" s="92" t="s">
        <v>85</v>
      </c>
      <c r="F264" s="94" t="s">
        <v>23</v>
      </c>
      <c r="G264" s="92" t="s">
        <v>86</v>
      </c>
      <c r="H264" s="92" t="s">
        <v>87</v>
      </c>
      <c r="K264" s="96" t="n">
        <f aca="false">SUMIF(Eventos!A:A,A264,Eventos!G:G)</f>
        <v>0</v>
      </c>
      <c r="L264" s="8"/>
      <c r="O264" s="8"/>
      <c r="Q264" s="95"/>
      <c r="R264" s="95"/>
    </row>
    <row r="265" customFormat="false" ht="15" hidden="false" customHeight="true" outlineLevel="0" collapsed="false">
      <c r="A265" s="92" t="s">
        <v>477</v>
      </c>
      <c r="B265" s="92" t="s">
        <v>380</v>
      </c>
      <c r="C265" s="92" t="s">
        <v>84</v>
      </c>
      <c r="D265" s="92" t="s">
        <v>85</v>
      </c>
      <c r="E265" s="92" t="s">
        <v>85</v>
      </c>
      <c r="F265" s="94" t="s">
        <v>23</v>
      </c>
      <c r="G265" s="92" t="s">
        <v>94</v>
      </c>
      <c r="H265" s="92" t="s">
        <v>87</v>
      </c>
      <c r="K265" s="96" t="n">
        <f aca="false">SUMIF(Eventos!A:A,A265,Eventos!G:G)</f>
        <v>0</v>
      </c>
      <c r="L265" s="8"/>
      <c r="O265" s="8"/>
      <c r="Q265" s="95"/>
      <c r="R265" s="95"/>
    </row>
    <row r="266" customFormat="false" ht="15" hidden="false" customHeight="true" outlineLevel="0" collapsed="false">
      <c r="A266" s="92" t="s">
        <v>478</v>
      </c>
      <c r="B266" s="92" t="s">
        <v>380</v>
      </c>
      <c r="C266" s="92" t="s">
        <v>84</v>
      </c>
      <c r="D266" s="92" t="s">
        <v>85</v>
      </c>
      <c r="E266" s="92" t="s">
        <v>85</v>
      </c>
      <c r="F266" s="94" t="s">
        <v>23</v>
      </c>
      <c r="G266" s="92" t="s">
        <v>94</v>
      </c>
      <c r="H266" s="92" t="s">
        <v>87</v>
      </c>
      <c r="K266" s="96" t="n">
        <f aca="false">SUMIF(Eventos!A:A,A266,Eventos!G:G)</f>
        <v>0</v>
      </c>
      <c r="L266" s="8"/>
      <c r="O266" s="8"/>
      <c r="Q266" s="95"/>
      <c r="R266" s="95"/>
    </row>
    <row r="267" customFormat="false" ht="15" hidden="false" customHeight="true" outlineLevel="0" collapsed="false">
      <c r="A267" s="92" t="s">
        <v>479</v>
      </c>
      <c r="B267" s="92" t="s">
        <v>380</v>
      </c>
      <c r="C267" s="92" t="s">
        <v>84</v>
      </c>
      <c r="D267" s="92" t="s">
        <v>85</v>
      </c>
      <c r="E267" s="92" t="s">
        <v>85</v>
      </c>
      <c r="F267" s="94" t="s">
        <v>23</v>
      </c>
      <c r="G267" s="92" t="s">
        <v>86</v>
      </c>
      <c r="H267" s="92" t="s">
        <v>87</v>
      </c>
      <c r="K267" s="96" t="n">
        <f aca="false">SUMIF(Eventos!A:A,A267,Eventos!G:G)</f>
        <v>0</v>
      </c>
      <c r="L267" s="8"/>
      <c r="O267" s="8"/>
      <c r="Q267" s="95"/>
      <c r="R267" s="95"/>
    </row>
    <row r="268" customFormat="false" ht="15" hidden="false" customHeight="true" outlineLevel="0" collapsed="false">
      <c r="A268" s="92" t="s">
        <v>480</v>
      </c>
      <c r="B268" s="92" t="s">
        <v>380</v>
      </c>
      <c r="C268" s="92" t="s">
        <v>84</v>
      </c>
      <c r="D268" s="92" t="s">
        <v>85</v>
      </c>
      <c r="E268" s="92" t="s">
        <v>85</v>
      </c>
      <c r="F268" s="94" t="s">
        <v>23</v>
      </c>
      <c r="G268" s="92" t="s">
        <v>94</v>
      </c>
      <c r="H268" s="92" t="s">
        <v>87</v>
      </c>
      <c r="K268" s="96" t="n">
        <f aca="false">SUMIF(Eventos!A:A,A268,Eventos!G:G)</f>
        <v>0</v>
      </c>
      <c r="L268" s="8"/>
      <c r="O268" s="8"/>
      <c r="Q268" s="95"/>
      <c r="R268" s="95"/>
    </row>
    <row r="269" customFormat="false" ht="15" hidden="false" customHeight="true" outlineLevel="0" collapsed="false">
      <c r="A269" s="92" t="s">
        <v>481</v>
      </c>
      <c r="B269" s="92" t="s">
        <v>380</v>
      </c>
      <c r="C269" s="92" t="s">
        <v>84</v>
      </c>
      <c r="D269" s="92" t="s">
        <v>85</v>
      </c>
      <c r="E269" s="92" t="s">
        <v>85</v>
      </c>
      <c r="F269" s="94" t="s">
        <v>23</v>
      </c>
      <c r="G269" s="92" t="s">
        <v>94</v>
      </c>
      <c r="H269" s="92" t="s">
        <v>87</v>
      </c>
      <c r="K269" s="96" t="n">
        <f aca="false">SUMIF(Eventos!A:A,A269,Eventos!G:G)</f>
        <v>0</v>
      </c>
      <c r="L269" s="8"/>
      <c r="O269" s="8"/>
      <c r="Q269" s="95"/>
      <c r="R269" s="95"/>
    </row>
    <row r="270" customFormat="false" ht="15" hidden="false" customHeight="true" outlineLevel="0" collapsed="false">
      <c r="A270" s="92" t="s">
        <v>482</v>
      </c>
      <c r="B270" s="92" t="s">
        <v>203</v>
      </c>
      <c r="C270" s="92" t="s">
        <v>84</v>
      </c>
      <c r="D270" s="92" t="s">
        <v>85</v>
      </c>
      <c r="E270" s="92" t="s">
        <v>85</v>
      </c>
      <c r="F270" s="94" t="s">
        <v>23</v>
      </c>
      <c r="G270" s="92" t="s">
        <v>103</v>
      </c>
      <c r="H270" s="92" t="s">
        <v>87</v>
      </c>
      <c r="K270" s="96" t="n">
        <f aca="false">SUMIF(Eventos!A:A,A270,Eventos!G:G)</f>
        <v>0</v>
      </c>
      <c r="L270" s="8"/>
      <c r="O270" s="8"/>
      <c r="Q270" s="95"/>
      <c r="R270" s="95"/>
    </row>
    <row r="271" customFormat="false" ht="15" hidden="false" customHeight="true" outlineLevel="0" collapsed="false">
      <c r="A271" s="92" t="s">
        <v>483</v>
      </c>
      <c r="B271" s="92" t="s">
        <v>203</v>
      </c>
      <c r="C271" s="92" t="s">
        <v>84</v>
      </c>
      <c r="D271" s="92" t="s">
        <v>85</v>
      </c>
      <c r="E271" s="92" t="s">
        <v>85</v>
      </c>
      <c r="F271" s="94" t="s">
        <v>23</v>
      </c>
      <c r="G271" s="92" t="s">
        <v>86</v>
      </c>
      <c r="H271" s="92" t="s">
        <v>87</v>
      </c>
      <c r="K271" s="96" t="n">
        <f aca="false">SUMIF(Eventos!A:A,A271,Eventos!G:G)</f>
        <v>0</v>
      </c>
      <c r="L271" s="8"/>
      <c r="O271" s="8"/>
      <c r="Q271" s="95"/>
      <c r="R271" s="95"/>
    </row>
    <row r="272" customFormat="false" ht="15" hidden="false" customHeight="true" outlineLevel="0" collapsed="false">
      <c r="A272" s="92" t="s">
        <v>484</v>
      </c>
      <c r="B272" s="92" t="s">
        <v>380</v>
      </c>
      <c r="C272" s="92" t="s">
        <v>84</v>
      </c>
      <c r="D272" s="92" t="s">
        <v>85</v>
      </c>
      <c r="E272" s="92" t="s">
        <v>85</v>
      </c>
      <c r="F272" s="94" t="s">
        <v>23</v>
      </c>
      <c r="G272" s="92" t="s">
        <v>94</v>
      </c>
      <c r="H272" s="92" t="s">
        <v>87</v>
      </c>
      <c r="K272" s="96" t="n">
        <f aca="false">SUMIF(Eventos!A:A,A272,Eventos!G:G)</f>
        <v>0</v>
      </c>
      <c r="L272" s="8"/>
      <c r="O272" s="8"/>
      <c r="Q272" s="95"/>
      <c r="R272" s="95"/>
    </row>
    <row r="273" customFormat="false" ht="15" hidden="false" customHeight="true" outlineLevel="0" collapsed="false">
      <c r="A273" s="92" t="s">
        <v>485</v>
      </c>
      <c r="B273" s="92" t="s">
        <v>203</v>
      </c>
      <c r="C273" s="92" t="s">
        <v>84</v>
      </c>
      <c r="D273" s="92" t="s">
        <v>85</v>
      </c>
      <c r="E273" s="92" t="s">
        <v>85</v>
      </c>
      <c r="F273" s="94" t="s">
        <v>23</v>
      </c>
      <c r="G273" s="92" t="s">
        <v>86</v>
      </c>
      <c r="H273" s="92" t="s">
        <v>87</v>
      </c>
      <c r="K273" s="96" t="n">
        <f aca="false">SUMIF(Eventos!A:A,A273,Eventos!G:G)</f>
        <v>0</v>
      </c>
      <c r="L273" s="8"/>
      <c r="O273" s="8"/>
      <c r="Q273" s="95"/>
      <c r="R273" s="95"/>
    </row>
    <row r="274" customFormat="false" ht="15" hidden="false" customHeight="true" outlineLevel="0" collapsed="false">
      <c r="A274" s="92" t="s">
        <v>486</v>
      </c>
      <c r="B274" s="92" t="s">
        <v>380</v>
      </c>
      <c r="C274" s="92" t="s">
        <v>84</v>
      </c>
      <c r="D274" s="92" t="s">
        <v>85</v>
      </c>
      <c r="E274" s="92" t="s">
        <v>85</v>
      </c>
      <c r="F274" s="94" t="s">
        <v>23</v>
      </c>
      <c r="G274" s="92" t="s">
        <v>103</v>
      </c>
      <c r="H274" s="92" t="s">
        <v>87</v>
      </c>
      <c r="K274" s="96" t="n">
        <f aca="false">SUMIF(Eventos!A:A,A274,Eventos!G:G)</f>
        <v>0</v>
      </c>
      <c r="L274" s="8"/>
      <c r="O274" s="8"/>
      <c r="Q274" s="95"/>
      <c r="R274" s="95"/>
    </row>
    <row r="275" customFormat="false" ht="15" hidden="false" customHeight="true" outlineLevel="0" collapsed="false">
      <c r="A275" s="92" t="s">
        <v>487</v>
      </c>
      <c r="B275" s="92" t="s">
        <v>380</v>
      </c>
      <c r="C275" s="92" t="s">
        <v>84</v>
      </c>
      <c r="D275" s="92" t="s">
        <v>85</v>
      </c>
      <c r="E275" s="92" t="s">
        <v>85</v>
      </c>
      <c r="F275" s="94" t="s">
        <v>23</v>
      </c>
      <c r="G275" s="92" t="s">
        <v>86</v>
      </c>
      <c r="H275" s="92" t="s">
        <v>87</v>
      </c>
      <c r="K275" s="96" t="n">
        <f aca="false">SUMIF(Eventos!A:A,A275,Eventos!G:G)</f>
        <v>0</v>
      </c>
      <c r="L275" s="8"/>
      <c r="O275" s="8"/>
      <c r="Q275" s="95"/>
      <c r="R275" s="95"/>
    </row>
    <row r="276" customFormat="false" ht="15" hidden="false" customHeight="true" outlineLevel="0" collapsed="false">
      <c r="A276" s="92" t="s">
        <v>488</v>
      </c>
      <c r="B276" s="92" t="s">
        <v>380</v>
      </c>
      <c r="C276" s="92" t="s">
        <v>84</v>
      </c>
      <c r="D276" s="92" t="s">
        <v>85</v>
      </c>
      <c r="E276" s="92" t="s">
        <v>85</v>
      </c>
      <c r="F276" s="94" t="s">
        <v>23</v>
      </c>
      <c r="G276" s="92" t="s">
        <v>94</v>
      </c>
      <c r="H276" s="92" t="s">
        <v>87</v>
      </c>
      <c r="K276" s="96" t="n">
        <f aca="false">SUMIF(Eventos!A:A,A276,Eventos!G:G)</f>
        <v>0</v>
      </c>
      <c r="L276" s="8"/>
      <c r="O276" s="8"/>
      <c r="Q276" s="95"/>
      <c r="R276" s="95"/>
    </row>
    <row r="277" customFormat="false" ht="15" hidden="false" customHeight="true" outlineLevel="0" collapsed="false">
      <c r="A277" s="92" t="s">
        <v>489</v>
      </c>
      <c r="B277" s="92" t="s">
        <v>276</v>
      </c>
      <c r="C277" s="92" t="s">
        <v>84</v>
      </c>
      <c r="D277" s="92" t="s">
        <v>85</v>
      </c>
      <c r="E277" s="92" t="s">
        <v>85</v>
      </c>
      <c r="F277" s="94" t="s">
        <v>23</v>
      </c>
      <c r="G277" s="92" t="s">
        <v>94</v>
      </c>
      <c r="H277" s="92" t="s">
        <v>87</v>
      </c>
      <c r="K277" s="96" t="n">
        <f aca="false">SUMIF(Eventos!A:A,A277,Eventos!G:G)</f>
        <v>0</v>
      </c>
      <c r="L277" s="8"/>
      <c r="O277" s="8"/>
      <c r="Q277" s="95"/>
      <c r="R277" s="95"/>
    </row>
    <row r="278" customFormat="false" ht="15" hidden="false" customHeight="true" outlineLevel="0" collapsed="false">
      <c r="A278" s="92" t="s">
        <v>490</v>
      </c>
      <c r="B278" s="92" t="s">
        <v>276</v>
      </c>
      <c r="C278" s="92" t="s">
        <v>84</v>
      </c>
      <c r="D278" s="92" t="s">
        <v>85</v>
      </c>
      <c r="E278" s="92" t="s">
        <v>85</v>
      </c>
      <c r="F278" s="94" t="s">
        <v>23</v>
      </c>
      <c r="G278" s="92" t="s">
        <v>94</v>
      </c>
      <c r="H278" s="92" t="s">
        <v>87</v>
      </c>
      <c r="K278" s="96" t="n">
        <f aca="false">SUMIF(Eventos!A:A,A278,Eventos!G:G)</f>
        <v>0</v>
      </c>
      <c r="L278" s="8"/>
      <c r="O278" s="8"/>
      <c r="Q278" s="95"/>
      <c r="R278" s="95"/>
    </row>
    <row r="279" customFormat="false" ht="15" hidden="false" customHeight="true" outlineLevel="0" collapsed="false">
      <c r="A279" s="92" t="s">
        <v>491</v>
      </c>
      <c r="B279" s="92" t="s">
        <v>380</v>
      </c>
      <c r="C279" s="92" t="s">
        <v>84</v>
      </c>
      <c r="D279" s="92" t="s">
        <v>85</v>
      </c>
      <c r="E279" s="92" t="s">
        <v>85</v>
      </c>
      <c r="F279" s="94" t="s">
        <v>23</v>
      </c>
      <c r="G279" s="92" t="s">
        <v>94</v>
      </c>
      <c r="H279" s="92" t="s">
        <v>87</v>
      </c>
      <c r="K279" s="96" t="n">
        <f aca="false">SUMIF(Eventos!A:A,A279,Eventos!G:G)</f>
        <v>0</v>
      </c>
      <c r="L279" s="8"/>
      <c r="O279" s="8"/>
      <c r="Q279" s="95"/>
      <c r="R279" s="95"/>
    </row>
    <row r="280" customFormat="false" ht="15" hidden="false" customHeight="true" outlineLevel="0" collapsed="false">
      <c r="A280" s="92" t="s">
        <v>492</v>
      </c>
      <c r="B280" s="92" t="s">
        <v>276</v>
      </c>
      <c r="C280" s="92" t="s">
        <v>84</v>
      </c>
      <c r="D280" s="92" t="s">
        <v>85</v>
      </c>
      <c r="E280" s="92" t="s">
        <v>85</v>
      </c>
      <c r="F280" s="94" t="s">
        <v>23</v>
      </c>
      <c r="G280" s="92" t="s">
        <v>94</v>
      </c>
      <c r="H280" s="92" t="s">
        <v>87</v>
      </c>
      <c r="K280" s="96" t="n">
        <f aca="false">SUMIF(Eventos!A:A,A280,Eventos!G:G)</f>
        <v>0</v>
      </c>
      <c r="L280" s="8"/>
      <c r="O280" s="8"/>
      <c r="Q280" s="95"/>
      <c r="R280" s="95"/>
    </row>
    <row r="281" customFormat="false" ht="15" hidden="false" customHeight="true" outlineLevel="0" collapsed="false">
      <c r="A281" s="92" t="s">
        <v>493</v>
      </c>
      <c r="B281" s="92" t="s">
        <v>380</v>
      </c>
      <c r="C281" s="92" t="s">
        <v>84</v>
      </c>
      <c r="D281" s="92" t="s">
        <v>85</v>
      </c>
      <c r="E281" s="92" t="s">
        <v>85</v>
      </c>
      <c r="F281" s="94" t="s">
        <v>23</v>
      </c>
      <c r="G281" s="92" t="s">
        <v>86</v>
      </c>
      <c r="H281" s="92" t="s">
        <v>87</v>
      </c>
      <c r="K281" s="96" t="n">
        <f aca="false">SUMIF(Eventos!A:A,A281,Eventos!G:G)</f>
        <v>0</v>
      </c>
      <c r="L281" s="8"/>
      <c r="O281" s="8"/>
      <c r="Q281" s="95"/>
      <c r="R281" s="95"/>
    </row>
    <row r="282" customFormat="false" ht="15" hidden="false" customHeight="true" outlineLevel="0" collapsed="false">
      <c r="A282" s="92" t="s">
        <v>494</v>
      </c>
      <c r="B282" s="92" t="s">
        <v>276</v>
      </c>
      <c r="C282" s="92" t="s">
        <v>84</v>
      </c>
      <c r="D282" s="92" t="s">
        <v>85</v>
      </c>
      <c r="E282" s="92" t="s">
        <v>85</v>
      </c>
      <c r="F282" s="94" t="s">
        <v>23</v>
      </c>
      <c r="G282" s="92" t="s">
        <v>94</v>
      </c>
      <c r="H282" s="92" t="s">
        <v>87</v>
      </c>
      <c r="K282" s="96" t="n">
        <f aca="false">SUMIF(Eventos!A:A,A282,Eventos!G:G)</f>
        <v>0</v>
      </c>
      <c r="L282" s="8"/>
      <c r="O282" s="8"/>
      <c r="Q282" s="95"/>
      <c r="R282" s="95"/>
    </row>
    <row r="283" customFormat="false" ht="15" hidden="false" customHeight="true" outlineLevel="0" collapsed="false">
      <c r="A283" s="92" t="s">
        <v>495</v>
      </c>
      <c r="B283" s="92" t="s">
        <v>276</v>
      </c>
      <c r="C283" s="92" t="s">
        <v>91</v>
      </c>
      <c r="D283" s="92" t="s">
        <v>85</v>
      </c>
      <c r="E283" s="92" t="s">
        <v>85</v>
      </c>
      <c r="F283" s="94" t="s">
        <v>23</v>
      </c>
      <c r="G283" s="92" t="s">
        <v>86</v>
      </c>
      <c r="H283" s="92" t="s">
        <v>87</v>
      </c>
      <c r="K283" s="96" t="n">
        <f aca="false">SUMIF(Eventos!A:A,A283,Eventos!G:G)</f>
        <v>0</v>
      </c>
      <c r="L283" s="8"/>
      <c r="O283" s="8"/>
      <c r="Q283" s="95"/>
      <c r="R283" s="95"/>
    </row>
    <row r="284" customFormat="false" ht="15" hidden="false" customHeight="true" outlineLevel="0" collapsed="false">
      <c r="A284" s="92" t="s">
        <v>496</v>
      </c>
      <c r="B284" s="92" t="s">
        <v>276</v>
      </c>
      <c r="C284" s="92" t="s">
        <v>84</v>
      </c>
      <c r="D284" s="92" t="s">
        <v>85</v>
      </c>
      <c r="E284" s="92" t="s">
        <v>85</v>
      </c>
      <c r="F284" s="94" t="s">
        <v>23</v>
      </c>
      <c r="G284" s="92" t="s">
        <v>103</v>
      </c>
      <c r="H284" s="92" t="s">
        <v>87</v>
      </c>
      <c r="K284" s="96" t="n">
        <f aca="false">SUMIF(Eventos!A:A,A284,Eventos!G:G)</f>
        <v>0</v>
      </c>
      <c r="L284" s="8"/>
      <c r="O284" s="8"/>
      <c r="Q284" s="95"/>
      <c r="R284" s="95"/>
    </row>
    <row r="285" customFormat="false" ht="15" hidden="false" customHeight="true" outlineLevel="0" collapsed="false">
      <c r="A285" s="92" t="s">
        <v>497</v>
      </c>
      <c r="B285" s="92" t="s">
        <v>276</v>
      </c>
      <c r="C285" s="92" t="s">
        <v>84</v>
      </c>
      <c r="D285" s="92" t="s">
        <v>85</v>
      </c>
      <c r="E285" s="92" t="s">
        <v>85</v>
      </c>
      <c r="F285" s="94" t="s">
        <v>23</v>
      </c>
      <c r="G285" s="92" t="s">
        <v>94</v>
      </c>
      <c r="H285" s="92" t="s">
        <v>77</v>
      </c>
      <c r="K285" s="96" t="n">
        <f aca="false">SUMIF(Eventos!A:A,A285,Eventos!G:G)</f>
        <v>0</v>
      </c>
      <c r="L285" s="8"/>
      <c r="O285" s="8"/>
      <c r="Q285" s="95"/>
      <c r="R285" s="95"/>
    </row>
    <row r="286" customFormat="false" ht="15" hidden="false" customHeight="true" outlineLevel="0" collapsed="false">
      <c r="A286" s="92" t="s">
        <v>498</v>
      </c>
      <c r="B286" s="92" t="s">
        <v>380</v>
      </c>
      <c r="C286" s="92" t="s">
        <v>84</v>
      </c>
      <c r="D286" s="92" t="s">
        <v>85</v>
      </c>
      <c r="E286" s="92" t="s">
        <v>85</v>
      </c>
      <c r="F286" s="94" t="s">
        <v>23</v>
      </c>
      <c r="G286" s="92" t="s">
        <v>86</v>
      </c>
      <c r="H286" s="92" t="s">
        <v>77</v>
      </c>
      <c r="K286" s="96" t="n">
        <f aca="false">SUMIF(Eventos!A:A,A286,Eventos!G:G)</f>
        <v>0</v>
      </c>
      <c r="L286" s="8"/>
      <c r="O286" s="8"/>
      <c r="Q286" s="95"/>
      <c r="R286" s="95"/>
    </row>
    <row r="287" customFormat="false" ht="15" hidden="false" customHeight="true" outlineLevel="0" collapsed="false">
      <c r="A287" s="92" t="s">
        <v>499</v>
      </c>
      <c r="B287" s="92" t="s">
        <v>380</v>
      </c>
      <c r="C287" s="92" t="s">
        <v>84</v>
      </c>
      <c r="D287" s="92" t="s">
        <v>85</v>
      </c>
      <c r="E287" s="92" t="s">
        <v>85</v>
      </c>
      <c r="F287" s="94" t="s">
        <v>23</v>
      </c>
      <c r="G287" s="92" t="s">
        <v>86</v>
      </c>
      <c r="H287" s="92" t="s">
        <v>77</v>
      </c>
      <c r="K287" s="96" t="n">
        <f aca="false">SUMIF(Eventos!A:A,A287,Eventos!G:G)</f>
        <v>0</v>
      </c>
      <c r="L287" s="8"/>
      <c r="O287" s="8"/>
      <c r="Q287" s="95"/>
      <c r="R287" s="95"/>
    </row>
    <row r="288" customFormat="false" ht="15" hidden="false" customHeight="true" outlineLevel="0" collapsed="false">
      <c r="A288" s="92" t="s">
        <v>500</v>
      </c>
      <c r="B288" s="92" t="s">
        <v>408</v>
      </c>
      <c r="C288" s="92" t="s">
        <v>91</v>
      </c>
      <c r="D288" s="92" t="s">
        <v>85</v>
      </c>
      <c r="E288" s="92" t="s">
        <v>85</v>
      </c>
      <c r="F288" s="94" t="s">
        <v>23</v>
      </c>
      <c r="G288" s="92" t="s">
        <v>86</v>
      </c>
      <c r="H288" s="92" t="s">
        <v>77</v>
      </c>
      <c r="K288" s="96" t="n">
        <f aca="false">SUMIF(Eventos!A:A,A288,Eventos!G:G)</f>
        <v>0</v>
      </c>
      <c r="L288" s="8"/>
      <c r="O288" s="8"/>
      <c r="Q288" s="95"/>
      <c r="R288" s="95"/>
    </row>
    <row r="289" customFormat="false" ht="15" hidden="false" customHeight="true" outlineLevel="0" collapsed="false">
      <c r="A289" s="92" t="s">
        <v>501</v>
      </c>
      <c r="B289" s="92" t="s">
        <v>369</v>
      </c>
      <c r="C289" s="92" t="s">
        <v>84</v>
      </c>
      <c r="D289" s="92" t="s">
        <v>85</v>
      </c>
      <c r="E289" s="92" t="s">
        <v>85</v>
      </c>
      <c r="F289" s="94" t="s">
        <v>23</v>
      </c>
      <c r="G289" s="92" t="s">
        <v>86</v>
      </c>
      <c r="H289" s="92" t="s">
        <v>77</v>
      </c>
      <c r="K289" s="96" t="n">
        <f aca="false">SUMIF(Eventos!A:A,A289,Eventos!G:G)</f>
        <v>0</v>
      </c>
      <c r="L289" s="8"/>
      <c r="O289" s="8"/>
      <c r="Q289" s="95"/>
      <c r="R289" s="95"/>
    </row>
    <row r="290" customFormat="false" ht="15" hidden="false" customHeight="true" outlineLevel="0" collapsed="false">
      <c r="A290" s="92" t="s">
        <v>502</v>
      </c>
      <c r="B290" s="92" t="s">
        <v>276</v>
      </c>
      <c r="C290" s="92" t="s">
        <v>84</v>
      </c>
      <c r="D290" s="92" t="s">
        <v>85</v>
      </c>
      <c r="E290" s="92" t="s">
        <v>85</v>
      </c>
      <c r="F290" s="94" t="s">
        <v>23</v>
      </c>
      <c r="G290" s="92" t="s">
        <v>86</v>
      </c>
      <c r="H290" s="92" t="s">
        <v>77</v>
      </c>
      <c r="K290" s="96" t="n">
        <f aca="false">SUMIF(Eventos!A:A,A290,Eventos!G:G)</f>
        <v>0</v>
      </c>
      <c r="L290" s="8"/>
      <c r="O290" s="8"/>
      <c r="Q290" s="95"/>
      <c r="R290" s="95"/>
    </row>
    <row r="291" customFormat="false" ht="15" hidden="false" customHeight="true" outlineLevel="0" collapsed="false">
      <c r="A291" s="92" t="s">
        <v>503</v>
      </c>
      <c r="B291" s="92" t="s">
        <v>380</v>
      </c>
      <c r="C291" s="92" t="s">
        <v>84</v>
      </c>
      <c r="D291" s="92" t="s">
        <v>85</v>
      </c>
      <c r="E291" s="92" t="s">
        <v>85</v>
      </c>
      <c r="F291" s="94" t="s">
        <v>23</v>
      </c>
      <c r="G291" s="92" t="s">
        <v>86</v>
      </c>
      <c r="H291" s="92" t="s">
        <v>77</v>
      </c>
      <c r="K291" s="96" t="n">
        <f aca="false">SUMIF(Eventos!A:A,A291,Eventos!G:G)</f>
        <v>0</v>
      </c>
      <c r="L291" s="8"/>
      <c r="O291" s="8"/>
      <c r="Q291" s="95"/>
      <c r="R291" s="95"/>
    </row>
    <row r="292" customFormat="false" ht="15" hidden="false" customHeight="true" outlineLevel="0" collapsed="false">
      <c r="A292" s="92" t="s">
        <v>504</v>
      </c>
      <c r="B292" s="92" t="s">
        <v>380</v>
      </c>
      <c r="C292" s="92" t="s">
        <v>84</v>
      </c>
      <c r="D292" s="92" t="s">
        <v>85</v>
      </c>
      <c r="E292" s="92" t="s">
        <v>85</v>
      </c>
      <c r="F292" s="94" t="s">
        <v>23</v>
      </c>
      <c r="G292" s="92" t="s">
        <v>86</v>
      </c>
      <c r="H292" s="92" t="s">
        <v>77</v>
      </c>
      <c r="K292" s="96" t="n">
        <f aca="false">SUMIF(Eventos!A:A,A292,Eventos!G:G)</f>
        <v>0</v>
      </c>
      <c r="L292" s="8"/>
      <c r="O292" s="8"/>
      <c r="Q292" s="95"/>
      <c r="R292" s="95"/>
    </row>
    <row r="293" customFormat="false" ht="15" hidden="false" customHeight="true" outlineLevel="0" collapsed="false">
      <c r="A293" s="92" t="s">
        <v>505</v>
      </c>
      <c r="B293" s="92" t="s">
        <v>408</v>
      </c>
      <c r="C293" s="92" t="s">
        <v>84</v>
      </c>
      <c r="D293" s="92" t="s">
        <v>85</v>
      </c>
      <c r="E293" s="92" t="s">
        <v>85</v>
      </c>
      <c r="F293" s="94" t="s">
        <v>23</v>
      </c>
      <c r="G293" s="92" t="s">
        <v>86</v>
      </c>
      <c r="H293" s="92" t="s">
        <v>77</v>
      </c>
      <c r="K293" s="96" t="n">
        <f aca="false">SUMIF(Eventos!A:A,A293,Eventos!G:G)</f>
        <v>0</v>
      </c>
      <c r="L293" s="8"/>
      <c r="O293" s="8"/>
      <c r="Q293" s="95"/>
      <c r="R293" s="95"/>
    </row>
    <row r="294" customFormat="false" ht="15" hidden="false" customHeight="true" outlineLevel="0" collapsed="false">
      <c r="A294" s="92" t="s">
        <v>506</v>
      </c>
      <c r="B294" s="92" t="s">
        <v>276</v>
      </c>
      <c r="C294" s="92" t="s">
        <v>91</v>
      </c>
      <c r="D294" s="92" t="s">
        <v>85</v>
      </c>
      <c r="E294" s="92" t="s">
        <v>85</v>
      </c>
      <c r="F294" s="94" t="s">
        <v>23</v>
      </c>
      <c r="G294" s="92" t="s">
        <v>86</v>
      </c>
      <c r="H294" s="92" t="s">
        <v>77</v>
      </c>
      <c r="K294" s="96" t="n">
        <f aca="false">SUMIF(Eventos!A:A,A294,Eventos!G:G)</f>
        <v>0</v>
      </c>
      <c r="L294" s="8"/>
      <c r="O294" s="8"/>
      <c r="Q294" s="95"/>
      <c r="R294" s="95"/>
    </row>
    <row r="295" customFormat="false" ht="15" hidden="false" customHeight="true" outlineLevel="0" collapsed="false">
      <c r="A295" s="92" t="s">
        <v>507</v>
      </c>
      <c r="B295" s="92" t="s">
        <v>408</v>
      </c>
      <c r="C295" s="92" t="s">
        <v>84</v>
      </c>
      <c r="D295" s="92" t="s">
        <v>85</v>
      </c>
      <c r="E295" s="92" t="s">
        <v>85</v>
      </c>
      <c r="F295" s="94" t="s">
        <v>23</v>
      </c>
      <c r="G295" s="92" t="s">
        <v>86</v>
      </c>
      <c r="H295" s="92" t="s">
        <v>77</v>
      </c>
      <c r="K295" s="96" t="n">
        <f aca="false">SUMIF(Eventos!A:A,A295,Eventos!G:G)</f>
        <v>0</v>
      </c>
      <c r="L295" s="8"/>
      <c r="O295" s="8"/>
      <c r="Q295" s="95"/>
      <c r="R295" s="95"/>
    </row>
    <row r="296" customFormat="false" ht="15" hidden="false" customHeight="true" outlineLevel="0" collapsed="false">
      <c r="A296" s="92" t="s">
        <v>508</v>
      </c>
      <c r="B296" s="92" t="s">
        <v>408</v>
      </c>
      <c r="C296" s="92" t="s">
        <v>91</v>
      </c>
      <c r="D296" s="92" t="s">
        <v>85</v>
      </c>
      <c r="E296" s="92" t="s">
        <v>85</v>
      </c>
      <c r="F296" s="94" t="s">
        <v>23</v>
      </c>
      <c r="G296" s="92" t="s">
        <v>86</v>
      </c>
      <c r="H296" s="92" t="s">
        <v>77</v>
      </c>
      <c r="K296" s="96" t="n">
        <f aca="false">SUMIF(Eventos!A:A,A296,Eventos!G:G)</f>
        <v>0</v>
      </c>
      <c r="L296" s="8"/>
      <c r="O296" s="8"/>
      <c r="Q296" s="95"/>
      <c r="R296" s="95"/>
    </row>
    <row r="297" customFormat="false" ht="15" hidden="false" customHeight="true" outlineLevel="0" collapsed="false">
      <c r="A297" s="92" t="s">
        <v>509</v>
      </c>
      <c r="B297" s="92" t="s">
        <v>276</v>
      </c>
      <c r="C297" s="92" t="s">
        <v>84</v>
      </c>
      <c r="D297" s="92" t="s">
        <v>85</v>
      </c>
      <c r="E297" s="92" t="s">
        <v>85</v>
      </c>
      <c r="F297" s="94" t="s">
        <v>23</v>
      </c>
      <c r="G297" s="92" t="s">
        <v>86</v>
      </c>
      <c r="H297" s="92" t="s">
        <v>77</v>
      </c>
      <c r="K297" s="96" t="n">
        <f aca="false">SUMIF(Eventos!A:A,A297,Eventos!G:G)</f>
        <v>0</v>
      </c>
      <c r="L297" s="8"/>
      <c r="O297" s="8"/>
      <c r="Q297" s="95"/>
      <c r="R297" s="95"/>
    </row>
    <row r="298" customFormat="false" ht="15" hidden="false" customHeight="true" outlineLevel="0" collapsed="false">
      <c r="A298" s="92" t="s">
        <v>510</v>
      </c>
      <c r="B298" s="92" t="s">
        <v>408</v>
      </c>
      <c r="C298" s="92" t="s">
        <v>91</v>
      </c>
      <c r="D298" s="92" t="s">
        <v>85</v>
      </c>
      <c r="E298" s="92" t="s">
        <v>85</v>
      </c>
      <c r="F298" s="94" t="s">
        <v>23</v>
      </c>
      <c r="G298" s="92" t="s">
        <v>86</v>
      </c>
      <c r="H298" s="92" t="s">
        <v>77</v>
      </c>
      <c r="K298" s="96" t="n">
        <f aca="false">SUMIF(Eventos!A:A,A298,Eventos!G:G)</f>
        <v>0</v>
      </c>
      <c r="L298" s="8"/>
      <c r="O298" s="8"/>
      <c r="Q298" s="95"/>
      <c r="R298" s="95"/>
    </row>
    <row r="299" customFormat="false" ht="15" hidden="false" customHeight="true" outlineLevel="0" collapsed="false">
      <c r="A299" s="92" t="s">
        <v>511</v>
      </c>
      <c r="B299" s="92" t="s">
        <v>380</v>
      </c>
      <c r="C299" s="92" t="s">
        <v>84</v>
      </c>
      <c r="D299" s="92" t="s">
        <v>85</v>
      </c>
      <c r="E299" s="92" t="s">
        <v>85</v>
      </c>
      <c r="F299" s="94" t="s">
        <v>23</v>
      </c>
      <c r="G299" s="92" t="s">
        <v>86</v>
      </c>
      <c r="H299" s="92" t="s">
        <v>77</v>
      </c>
      <c r="K299" s="96" t="n">
        <f aca="false">SUMIF(Eventos!A:A,A299,Eventos!G:G)</f>
        <v>0</v>
      </c>
      <c r="L299" s="8"/>
      <c r="O299" s="8"/>
      <c r="Q299" s="95"/>
      <c r="R299" s="95"/>
    </row>
    <row r="300" customFormat="false" ht="15" hidden="false" customHeight="true" outlineLevel="0" collapsed="false">
      <c r="A300" s="92" t="s">
        <v>512</v>
      </c>
      <c r="B300" s="92" t="s">
        <v>380</v>
      </c>
      <c r="C300" s="92" t="s">
        <v>84</v>
      </c>
      <c r="D300" s="92" t="s">
        <v>85</v>
      </c>
      <c r="E300" s="92" t="s">
        <v>85</v>
      </c>
      <c r="F300" s="94" t="s">
        <v>23</v>
      </c>
      <c r="G300" s="92" t="s">
        <v>86</v>
      </c>
      <c r="H300" s="92" t="s">
        <v>77</v>
      </c>
      <c r="K300" s="96" t="n">
        <f aca="false">SUMIF(Eventos!A:A,A300,Eventos!G:G)</f>
        <v>0</v>
      </c>
      <c r="L300" s="8"/>
      <c r="O300" s="8"/>
      <c r="Q300" s="95"/>
      <c r="R300" s="95"/>
    </row>
    <row r="301" customFormat="false" ht="15" hidden="false" customHeight="true" outlineLevel="0" collapsed="false">
      <c r="A301" s="92" t="s">
        <v>513</v>
      </c>
      <c r="B301" s="92" t="s">
        <v>203</v>
      </c>
      <c r="C301" s="92" t="s">
        <v>84</v>
      </c>
      <c r="D301" s="92" t="s">
        <v>85</v>
      </c>
      <c r="E301" s="92" t="s">
        <v>85</v>
      </c>
      <c r="F301" s="94" t="s">
        <v>23</v>
      </c>
      <c r="G301" s="92" t="s">
        <v>86</v>
      </c>
      <c r="H301" s="92" t="s">
        <v>77</v>
      </c>
      <c r="K301" s="96" t="n">
        <f aca="false">SUMIF(Eventos!A:A,A301,Eventos!G:G)</f>
        <v>0</v>
      </c>
      <c r="L301" s="8"/>
      <c r="O301" s="8"/>
      <c r="Q301" s="95"/>
      <c r="R301" s="95"/>
    </row>
    <row r="302" customFormat="false" ht="15" hidden="false" customHeight="true" outlineLevel="0" collapsed="false">
      <c r="A302" s="92" t="s">
        <v>514</v>
      </c>
      <c r="B302" s="92" t="s">
        <v>211</v>
      </c>
      <c r="C302" s="92" t="s">
        <v>84</v>
      </c>
      <c r="D302" s="92" t="s">
        <v>85</v>
      </c>
      <c r="E302" s="92" t="s">
        <v>85</v>
      </c>
      <c r="F302" s="94" t="s">
        <v>23</v>
      </c>
      <c r="G302" s="92" t="s">
        <v>120</v>
      </c>
      <c r="H302" s="92" t="s">
        <v>77</v>
      </c>
      <c r="K302" s="96" t="n">
        <f aca="false">SUMIF(Eventos!A:A,A302,Eventos!G:G)</f>
        <v>0</v>
      </c>
      <c r="L302" s="8"/>
      <c r="O302" s="8"/>
      <c r="Q302" s="95"/>
      <c r="R302" s="95"/>
    </row>
    <row r="303" customFormat="false" ht="15" hidden="false" customHeight="true" outlineLevel="0" collapsed="false">
      <c r="A303" s="92" t="s">
        <v>515</v>
      </c>
      <c r="B303" s="92" t="s">
        <v>211</v>
      </c>
      <c r="C303" s="92" t="s">
        <v>84</v>
      </c>
      <c r="D303" s="92" t="s">
        <v>85</v>
      </c>
      <c r="E303" s="92" t="s">
        <v>85</v>
      </c>
      <c r="F303" s="94" t="s">
        <v>23</v>
      </c>
      <c r="G303" s="92" t="s">
        <v>103</v>
      </c>
      <c r="H303" s="92" t="s">
        <v>77</v>
      </c>
      <c r="K303" s="96" t="n">
        <f aca="false">SUMIF(Eventos!A:A,A303,Eventos!G:G)</f>
        <v>0</v>
      </c>
      <c r="L303" s="8"/>
      <c r="O303" s="8"/>
      <c r="Q303" s="95"/>
      <c r="R303" s="95"/>
    </row>
    <row r="304" customFormat="false" ht="15" hidden="false" customHeight="true" outlineLevel="0" collapsed="false">
      <c r="A304" s="92" t="s">
        <v>516</v>
      </c>
      <c r="B304" s="92" t="s">
        <v>380</v>
      </c>
      <c r="C304" s="92" t="s">
        <v>84</v>
      </c>
      <c r="D304" s="92" t="s">
        <v>85</v>
      </c>
      <c r="E304" s="92" t="s">
        <v>85</v>
      </c>
      <c r="F304" s="94" t="s">
        <v>23</v>
      </c>
      <c r="G304" s="92" t="s">
        <v>94</v>
      </c>
      <c r="H304" s="92" t="s">
        <v>77</v>
      </c>
      <c r="K304" s="96" t="n">
        <f aca="false">SUMIF(Eventos!A:A,A304,Eventos!G:G)</f>
        <v>0</v>
      </c>
      <c r="L304" s="8"/>
      <c r="O304" s="8"/>
      <c r="Q304" s="95"/>
      <c r="R304" s="95"/>
    </row>
    <row r="305" customFormat="false" ht="15" hidden="false" customHeight="true" outlineLevel="0" collapsed="false">
      <c r="A305" s="92" t="s">
        <v>517</v>
      </c>
      <c r="B305" s="92" t="s">
        <v>380</v>
      </c>
      <c r="C305" s="92" t="s">
        <v>84</v>
      </c>
      <c r="D305" s="92" t="s">
        <v>85</v>
      </c>
      <c r="E305" s="92" t="s">
        <v>85</v>
      </c>
      <c r="F305" s="94" t="s">
        <v>23</v>
      </c>
      <c r="G305" s="92" t="s">
        <v>86</v>
      </c>
      <c r="H305" s="92" t="s">
        <v>77</v>
      </c>
      <c r="K305" s="96" t="n">
        <f aca="false">SUMIF(Eventos!A:A,A305,Eventos!G:G)</f>
        <v>0</v>
      </c>
      <c r="L305" s="8"/>
      <c r="O305" s="8"/>
      <c r="Q305" s="95"/>
      <c r="R305" s="95"/>
    </row>
    <row r="306" customFormat="false" ht="15" hidden="false" customHeight="true" outlineLevel="0" collapsed="false">
      <c r="A306" s="92" t="s">
        <v>518</v>
      </c>
      <c r="B306" s="92" t="s">
        <v>380</v>
      </c>
      <c r="C306" s="92" t="s">
        <v>84</v>
      </c>
      <c r="D306" s="92" t="s">
        <v>85</v>
      </c>
      <c r="E306" s="92" t="s">
        <v>85</v>
      </c>
      <c r="F306" s="94" t="s">
        <v>23</v>
      </c>
      <c r="G306" s="92" t="s">
        <v>94</v>
      </c>
      <c r="H306" s="92" t="s">
        <v>77</v>
      </c>
      <c r="K306" s="96" t="n">
        <f aca="false">SUMIF(Eventos!A:A,A306,Eventos!G:G)</f>
        <v>0</v>
      </c>
      <c r="L306" s="8"/>
      <c r="O306" s="8"/>
      <c r="Q306" s="95"/>
      <c r="R306" s="95"/>
    </row>
    <row r="307" customFormat="false" ht="15" hidden="false" customHeight="true" outlineLevel="0" collapsed="false">
      <c r="A307" s="92" t="s">
        <v>519</v>
      </c>
      <c r="B307" s="92" t="s">
        <v>380</v>
      </c>
      <c r="C307" s="92" t="s">
        <v>84</v>
      </c>
      <c r="D307" s="92" t="s">
        <v>85</v>
      </c>
      <c r="E307" s="92" t="s">
        <v>85</v>
      </c>
      <c r="F307" s="94" t="s">
        <v>23</v>
      </c>
      <c r="G307" s="92" t="s">
        <v>86</v>
      </c>
      <c r="H307" s="92" t="s">
        <v>77</v>
      </c>
      <c r="K307" s="96" t="n">
        <f aca="false">SUMIF(Eventos!A:A,A307,Eventos!G:G)</f>
        <v>0</v>
      </c>
      <c r="L307" s="8"/>
      <c r="O307" s="8"/>
      <c r="Q307" s="95"/>
      <c r="R307" s="95"/>
    </row>
    <row r="308" customFormat="false" ht="15" hidden="false" customHeight="true" outlineLevel="0" collapsed="false">
      <c r="A308" s="92" t="s">
        <v>520</v>
      </c>
      <c r="B308" s="92" t="s">
        <v>380</v>
      </c>
      <c r="C308" s="92" t="s">
        <v>84</v>
      </c>
      <c r="D308" s="92" t="s">
        <v>85</v>
      </c>
      <c r="E308" s="92" t="s">
        <v>85</v>
      </c>
      <c r="F308" s="94" t="s">
        <v>23</v>
      </c>
      <c r="G308" s="92" t="s">
        <v>94</v>
      </c>
      <c r="H308" s="92" t="s">
        <v>77</v>
      </c>
      <c r="K308" s="96" t="n">
        <f aca="false">SUMIF(Eventos!A:A,A308,Eventos!G:G)</f>
        <v>0</v>
      </c>
      <c r="L308" s="8"/>
      <c r="O308" s="8"/>
      <c r="Q308" s="95"/>
      <c r="R308" s="95"/>
    </row>
    <row r="309" customFormat="false" ht="15" hidden="false" customHeight="true" outlineLevel="0" collapsed="false">
      <c r="A309" s="92" t="s">
        <v>521</v>
      </c>
      <c r="B309" s="92" t="s">
        <v>276</v>
      </c>
      <c r="C309" s="92" t="s">
        <v>84</v>
      </c>
      <c r="D309" s="92" t="s">
        <v>85</v>
      </c>
      <c r="E309" s="92" t="s">
        <v>85</v>
      </c>
      <c r="F309" s="94" t="s">
        <v>23</v>
      </c>
      <c r="G309" s="92" t="s">
        <v>86</v>
      </c>
      <c r="H309" s="92" t="s">
        <v>77</v>
      </c>
      <c r="K309" s="96" t="n">
        <f aca="false">SUMIF(Eventos!A:A,A309,Eventos!G:G)</f>
        <v>0</v>
      </c>
      <c r="L309" s="8"/>
      <c r="O309" s="8"/>
      <c r="Q309" s="95"/>
      <c r="R309" s="95"/>
    </row>
    <row r="310" customFormat="false" ht="15" hidden="false" customHeight="true" outlineLevel="0" collapsed="false">
      <c r="A310" s="92" t="s">
        <v>522</v>
      </c>
      <c r="B310" s="92" t="s">
        <v>276</v>
      </c>
      <c r="C310" s="92" t="s">
        <v>91</v>
      </c>
      <c r="D310" s="92" t="s">
        <v>85</v>
      </c>
      <c r="E310" s="92" t="s">
        <v>85</v>
      </c>
      <c r="F310" s="94" t="s">
        <v>23</v>
      </c>
      <c r="G310" s="92" t="s">
        <v>86</v>
      </c>
      <c r="H310" s="92" t="s">
        <v>77</v>
      </c>
      <c r="K310" s="96" t="n">
        <f aca="false">SUMIF(Eventos!A:A,A310,Eventos!G:G)</f>
        <v>0</v>
      </c>
      <c r="L310" s="8"/>
      <c r="O310" s="8"/>
      <c r="Q310" s="95"/>
      <c r="R310" s="95"/>
    </row>
    <row r="311" customFormat="false" ht="15" hidden="false" customHeight="true" outlineLevel="0" collapsed="false">
      <c r="A311" s="92" t="s">
        <v>523</v>
      </c>
      <c r="B311" s="92" t="s">
        <v>380</v>
      </c>
      <c r="C311" s="92" t="s">
        <v>84</v>
      </c>
      <c r="D311" s="92" t="s">
        <v>85</v>
      </c>
      <c r="E311" s="92" t="s">
        <v>85</v>
      </c>
      <c r="F311" s="94" t="s">
        <v>23</v>
      </c>
      <c r="G311" s="92" t="s">
        <v>94</v>
      </c>
      <c r="H311" s="92" t="s">
        <v>77</v>
      </c>
      <c r="K311" s="96" t="n">
        <f aca="false">SUMIF(Eventos!A:A,A311,Eventos!G:G)</f>
        <v>0</v>
      </c>
      <c r="L311" s="8"/>
      <c r="O311" s="8"/>
      <c r="Q311" s="95"/>
      <c r="R311" s="95"/>
    </row>
    <row r="312" customFormat="false" ht="15" hidden="false" customHeight="true" outlineLevel="0" collapsed="false">
      <c r="A312" s="92" t="s">
        <v>524</v>
      </c>
      <c r="B312" s="92" t="s">
        <v>408</v>
      </c>
      <c r="C312" s="92" t="s">
        <v>84</v>
      </c>
      <c r="D312" s="92" t="s">
        <v>85</v>
      </c>
      <c r="E312" s="92" t="s">
        <v>85</v>
      </c>
      <c r="F312" s="94" t="s">
        <v>23</v>
      </c>
      <c r="G312" s="92" t="s">
        <v>86</v>
      </c>
      <c r="H312" s="92" t="s">
        <v>77</v>
      </c>
      <c r="K312" s="96" t="n">
        <f aca="false">SUMIF(Eventos!A:A,A312,Eventos!G:G)</f>
        <v>0</v>
      </c>
      <c r="L312" s="8"/>
      <c r="O312" s="8"/>
      <c r="Q312" s="95"/>
      <c r="R312" s="95"/>
    </row>
    <row r="313" customFormat="false" ht="15" hidden="false" customHeight="true" outlineLevel="0" collapsed="false">
      <c r="A313" s="92" t="s">
        <v>525</v>
      </c>
      <c r="B313" s="92" t="s">
        <v>276</v>
      </c>
      <c r="C313" s="92" t="s">
        <v>84</v>
      </c>
      <c r="D313" s="92" t="s">
        <v>85</v>
      </c>
      <c r="E313" s="92" t="s">
        <v>85</v>
      </c>
      <c r="F313" s="94" t="s">
        <v>23</v>
      </c>
      <c r="G313" s="92" t="s">
        <v>86</v>
      </c>
      <c r="H313" s="92" t="s">
        <v>77</v>
      </c>
      <c r="K313" s="96" t="n">
        <f aca="false">SUMIF(Eventos!A:A,A313,Eventos!G:G)</f>
        <v>0</v>
      </c>
      <c r="L313" s="8"/>
      <c r="O313" s="8"/>
      <c r="Q313" s="95"/>
      <c r="R313" s="95"/>
    </row>
    <row r="314" customFormat="false" ht="15" hidden="false" customHeight="true" outlineLevel="0" collapsed="false">
      <c r="A314" s="92" t="s">
        <v>526</v>
      </c>
      <c r="B314" s="92" t="s">
        <v>276</v>
      </c>
      <c r="C314" s="92" t="s">
        <v>84</v>
      </c>
      <c r="D314" s="92" t="s">
        <v>85</v>
      </c>
      <c r="E314" s="92" t="s">
        <v>85</v>
      </c>
      <c r="F314" s="94" t="s">
        <v>23</v>
      </c>
      <c r="G314" s="92" t="s">
        <v>86</v>
      </c>
      <c r="H314" s="92" t="s">
        <v>77</v>
      </c>
      <c r="K314" s="96" t="n">
        <f aca="false">SUMIF(Eventos!A:A,A314,Eventos!G:G)</f>
        <v>0</v>
      </c>
      <c r="L314" s="8"/>
      <c r="O314" s="8"/>
      <c r="Q314" s="95"/>
      <c r="R314" s="95"/>
    </row>
    <row r="315" customFormat="false" ht="15" hidden="false" customHeight="true" outlineLevel="0" collapsed="false">
      <c r="A315" s="92" t="s">
        <v>527</v>
      </c>
      <c r="B315" s="92" t="s">
        <v>276</v>
      </c>
      <c r="C315" s="92" t="s">
        <v>91</v>
      </c>
      <c r="D315" s="92" t="s">
        <v>85</v>
      </c>
      <c r="E315" s="92" t="s">
        <v>85</v>
      </c>
      <c r="F315" s="94" t="s">
        <v>23</v>
      </c>
      <c r="G315" s="92" t="s">
        <v>86</v>
      </c>
      <c r="H315" s="92" t="s">
        <v>77</v>
      </c>
      <c r="K315" s="96" t="n">
        <f aca="false">SUMIF(Eventos!A:A,A315,Eventos!G:G)</f>
        <v>0</v>
      </c>
      <c r="L315" s="8"/>
      <c r="O315" s="8"/>
      <c r="Q315" s="95"/>
      <c r="R315" s="95"/>
    </row>
    <row r="316" customFormat="false" ht="15" hidden="false" customHeight="true" outlineLevel="0" collapsed="false">
      <c r="A316" s="92" t="s">
        <v>528</v>
      </c>
      <c r="B316" s="92" t="s">
        <v>276</v>
      </c>
      <c r="C316" s="92" t="s">
        <v>84</v>
      </c>
      <c r="D316" s="92" t="s">
        <v>85</v>
      </c>
      <c r="E316" s="92" t="s">
        <v>85</v>
      </c>
      <c r="F316" s="94" t="s">
        <v>23</v>
      </c>
      <c r="G316" s="92" t="s">
        <v>86</v>
      </c>
      <c r="H316" s="92" t="s">
        <v>77</v>
      </c>
      <c r="K316" s="96" t="n">
        <f aca="false">SUMIF(Eventos!A:A,A316,Eventos!G:G)</f>
        <v>0</v>
      </c>
      <c r="L316" s="8"/>
      <c r="O316" s="8"/>
      <c r="Q316" s="95"/>
      <c r="R316" s="95"/>
    </row>
    <row r="317" customFormat="false" ht="15" hidden="false" customHeight="true" outlineLevel="0" collapsed="false">
      <c r="A317" s="92" t="s">
        <v>529</v>
      </c>
      <c r="B317" s="92" t="s">
        <v>408</v>
      </c>
      <c r="C317" s="92" t="s">
        <v>91</v>
      </c>
      <c r="D317" s="92" t="s">
        <v>92</v>
      </c>
      <c r="E317" s="92" t="s">
        <v>111</v>
      </c>
      <c r="F317" s="94" t="s">
        <v>57</v>
      </c>
      <c r="G317" s="92" t="s">
        <v>86</v>
      </c>
      <c r="H317" s="92" t="s">
        <v>77</v>
      </c>
      <c r="K317" s="96" t="n">
        <f aca="false">SUMIF(Eventos!A:A,A317,Eventos!G:G)</f>
        <v>0</v>
      </c>
      <c r="L317" s="8"/>
      <c r="O317" s="8"/>
      <c r="Q317" s="95"/>
      <c r="R317" s="95"/>
    </row>
    <row r="318" customFormat="false" ht="15" hidden="false" customHeight="true" outlineLevel="0" collapsed="false">
      <c r="A318" s="92" t="s">
        <v>530</v>
      </c>
      <c r="B318" s="92" t="s">
        <v>380</v>
      </c>
      <c r="C318" s="92" t="s">
        <v>84</v>
      </c>
      <c r="D318" s="92" t="s">
        <v>85</v>
      </c>
      <c r="E318" s="92" t="s">
        <v>85</v>
      </c>
      <c r="F318" s="94" t="s">
        <v>23</v>
      </c>
      <c r="G318" s="92" t="s">
        <v>94</v>
      </c>
      <c r="H318" s="92" t="s">
        <v>77</v>
      </c>
      <c r="K318" s="96" t="n">
        <f aca="false">SUMIF(Eventos!A:A,A318,Eventos!G:G)</f>
        <v>0</v>
      </c>
      <c r="L318" s="8"/>
      <c r="O318" s="8"/>
      <c r="Q318" s="95"/>
      <c r="R318" s="95"/>
    </row>
    <row r="319" customFormat="false" ht="15" hidden="false" customHeight="true" outlineLevel="0" collapsed="false">
      <c r="A319" s="92" t="s">
        <v>531</v>
      </c>
      <c r="B319" s="92" t="s">
        <v>380</v>
      </c>
      <c r="C319" s="92" t="s">
        <v>84</v>
      </c>
      <c r="D319" s="92" t="s">
        <v>85</v>
      </c>
      <c r="E319" s="92" t="s">
        <v>85</v>
      </c>
      <c r="F319" s="94" t="s">
        <v>23</v>
      </c>
      <c r="G319" s="92" t="s">
        <v>94</v>
      </c>
      <c r="H319" s="92" t="s">
        <v>77</v>
      </c>
      <c r="K319" s="96" t="n">
        <f aca="false">SUMIF(Eventos!A:A,A319,Eventos!G:G)</f>
        <v>0</v>
      </c>
      <c r="L319" s="8"/>
      <c r="O319" s="8"/>
      <c r="Q319" s="95"/>
      <c r="R319" s="95"/>
    </row>
    <row r="320" customFormat="false" ht="15" hidden="false" customHeight="true" outlineLevel="0" collapsed="false">
      <c r="A320" s="92" t="s">
        <v>532</v>
      </c>
      <c r="B320" s="92" t="s">
        <v>408</v>
      </c>
      <c r="C320" s="92" t="s">
        <v>91</v>
      </c>
      <c r="D320" s="92" t="s">
        <v>85</v>
      </c>
      <c r="E320" s="92" t="s">
        <v>85</v>
      </c>
      <c r="F320" s="94" t="s">
        <v>23</v>
      </c>
      <c r="G320" s="92" t="s">
        <v>86</v>
      </c>
      <c r="H320" s="92" t="s">
        <v>77</v>
      </c>
      <c r="K320" s="96" t="n">
        <f aca="false">SUMIF(Eventos!A:A,A320,Eventos!G:G)</f>
        <v>0</v>
      </c>
      <c r="L320" s="8"/>
      <c r="O320" s="8"/>
      <c r="Q320" s="95"/>
      <c r="R320" s="95"/>
    </row>
    <row r="321" customFormat="false" ht="15" hidden="false" customHeight="true" outlineLevel="0" collapsed="false">
      <c r="A321" s="92" t="s">
        <v>533</v>
      </c>
      <c r="B321" s="92" t="s">
        <v>380</v>
      </c>
      <c r="C321" s="92" t="s">
        <v>84</v>
      </c>
      <c r="D321" s="92" t="s">
        <v>85</v>
      </c>
      <c r="E321" s="92" t="s">
        <v>85</v>
      </c>
      <c r="F321" s="94" t="s">
        <v>23</v>
      </c>
      <c r="G321" s="92" t="s">
        <v>86</v>
      </c>
      <c r="H321" s="92" t="s">
        <v>77</v>
      </c>
      <c r="K321" s="96" t="n">
        <f aca="false">SUMIF(Eventos!A:A,A321,Eventos!G:G)</f>
        <v>0</v>
      </c>
      <c r="L321" s="8"/>
      <c r="O321" s="8"/>
      <c r="Q321" s="95"/>
      <c r="R321" s="95"/>
    </row>
    <row r="322" customFormat="false" ht="15" hidden="false" customHeight="true" outlineLevel="0" collapsed="false">
      <c r="A322" s="92" t="s">
        <v>534</v>
      </c>
      <c r="B322" s="92" t="s">
        <v>273</v>
      </c>
      <c r="C322" s="92" t="s">
        <v>91</v>
      </c>
      <c r="D322" s="92" t="s">
        <v>85</v>
      </c>
      <c r="E322" s="92" t="s">
        <v>85</v>
      </c>
      <c r="F322" s="94" t="s">
        <v>23</v>
      </c>
      <c r="G322" s="92" t="s">
        <v>94</v>
      </c>
      <c r="H322" s="92" t="s">
        <v>77</v>
      </c>
      <c r="K322" s="96" t="n">
        <f aca="false">SUMIF(Eventos!A:A,A322,Eventos!G:G)</f>
        <v>0</v>
      </c>
      <c r="L322" s="8"/>
      <c r="O322" s="8"/>
      <c r="Q322" s="95"/>
      <c r="R322" s="95"/>
    </row>
    <row r="323" customFormat="false" ht="15" hidden="false" customHeight="true" outlineLevel="0" collapsed="false">
      <c r="A323" s="92" t="s">
        <v>535</v>
      </c>
      <c r="B323" s="92" t="s">
        <v>203</v>
      </c>
      <c r="C323" s="92" t="s">
        <v>84</v>
      </c>
      <c r="D323" s="92" t="s">
        <v>85</v>
      </c>
      <c r="E323" s="92" t="s">
        <v>85</v>
      </c>
      <c r="F323" s="94" t="s">
        <v>23</v>
      </c>
      <c r="G323" s="92" t="s">
        <v>86</v>
      </c>
      <c r="H323" s="92" t="s">
        <v>77</v>
      </c>
      <c r="K323" s="96" t="n">
        <f aca="false">SUMIF(Eventos!A:A,A323,Eventos!G:G)</f>
        <v>0</v>
      </c>
      <c r="L323" s="8"/>
      <c r="O323" s="8"/>
      <c r="Q323" s="95"/>
      <c r="R323" s="95"/>
    </row>
    <row r="324" customFormat="false" ht="15" hidden="false" customHeight="true" outlineLevel="0" collapsed="false">
      <c r="A324" s="92" t="s">
        <v>536</v>
      </c>
      <c r="B324" s="92" t="s">
        <v>276</v>
      </c>
      <c r="C324" s="92" t="s">
        <v>84</v>
      </c>
      <c r="D324" s="92" t="s">
        <v>85</v>
      </c>
      <c r="E324" s="92" t="s">
        <v>85</v>
      </c>
      <c r="F324" s="94" t="s">
        <v>23</v>
      </c>
      <c r="G324" s="92" t="s">
        <v>86</v>
      </c>
      <c r="H324" s="92" t="s">
        <v>77</v>
      </c>
      <c r="K324" s="96" t="n">
        <f aca="false">SUMIF(Eventos!A:A,A324,Eventos!G:G)</f>
        <v>0</v>
      </c>
      <c r="L324" s="8"/>
      <c r="O324" s="8"/>
      <c r="Q324" s="95"/>
      <c r="R324" s="95"/>
    </row>
    <row r="325" customFormat="false" ht="15" hidden="false" customHeight="true" outlineLevel="0" collapsed="false">
      <c r="A325" s="92" t="s">
        <v>537</v>
      </c>
      <c r="B325" s="92" t="s">
        <v>273</v>
      </c>
      <c r="C325" s="92" t="s">
        <v>91</v>
      </c>
      <c r="D325" s="92" t="s">
        <v>85</v>
      </c>
      <c r="E325" s="92" t="s">
        <v>85</v>
      </c>
      <c r="F325" s="94" t="s">
        <v>23</v>
      </c>
      <c r="G325" s="92" t="s">
        <v>86</v>
      </c>
      <c r="H325" s="92" t="s">
        <v>77</v>
      </c>
      <c r="K325" s="96" t="n">
        <f aca="false">SUMIF(Eventos!A:A,A325,Eventos!G:G)</f>
        <v>0</v>
      </c>
      <c r="L325" s="8"/>
      <c r="O325" s="8"/>
      <c r="Q325" s="95"/>
      <c r="R325" s="95"/>
    </row>
    <row r="326" customFormat="false" ht="15" hidden="false" customHeight="true" outlineLevel="0" collapsed="false">
      <c r="A326" s="92" t="s">
        <v>538</v>
      </c>
      <c r="B326" s="92" t="s">
        <v>203</v>
      </c>
      <c r="C326" s="92" t="s">
        <v>84</v>
      </c>
      <c r="D326" s="92" t="s">
        <v>92</v>
      </c>
      <c r="E326" s="92" t="s">
        <v>143</v>
      </c>
      <c r="F326" s="94" t="s">
        <v>57</v>
      </c>
      <c r="G326" s="92" t="s">
        <v>86</v>
      </c>
      <c r="H326" s="92" t="s">
        <v>77</v>
      </c>
      <c r="K326" s="96" t="n">
        <f aca="false">SUMIF(Eventos!A:A,A326,Eventos!G:G)</f>
        <v>0</v>
      </c>
      <c r="L326" s="8"/>
      <c r="O326" s="8"/>
      <c r="Q326" s="95"/>
      <c r="R326" s="95"/>
    </row>
    <row r="327" customFormat="false" ht="15" hidden="false" customHeight="true" outlineLevel="0" collapsed="false">
      <c r="A327" s="92" t="s">
        <v>539</v>
      </c>
      <c r="B327" s="92" t="s">
        <v>380</v>
      </c>
      <c r="C327" s="92" t="s">
        <v>84</v>
      </c>
      <c r="D327" s="92" t="s">
        <v>85</v>
      </c>
      <c r="E327" s="92" t="s">
        <v>85</v>
      </c>
      <c r="F327" s="94" t="s">
        <v>23</v>
      </c>
      <c r="G327" s="92" t="s">
        <v>86</v>
      </c>
      <c r="H327" s="92" t="s">
        <v>77</v>
      </c>
      <c r="K327" s="96" t="n">
        <f aca="false">SUMIF(Eventos!A:A,A327,Eventos!G:G)</f>
        <v>0</v>
      </c>
      <c r="L327" s="8"/>
      <c r="O327" s="8"/>
      <c r="Q327" s="95"/>
      <c r="R327" s="95"/>
    </row>
    <row r="328" customFormat="false" ht="15" hidden="false" customHeight="true" outlineLevel="0" collapsed="false">
      <c r="A328" s="92" t="s">
        <v>540</v>
      </c>
      <c r="B328" s="92" t="s">
        <v>276</v>
      </c>
      <c r="C328" s="92" t="s">
        <v>84</v>
      </c>
      <c r="D328" s="92" t="s">
        <v>85</v>
      </c>
      <c r="E328" s="92" t="s">
        <v>85</v>
      </c>
      <c r="F328" s="94" t="s">
        <v>23</v>
      </c>
      <c r="G328" s="92" t="s">
        <v>86</v>
      </c>
      <c r="H328" s="92" t="s">
        <v>77</v>
      </c>
      <c r="K328" s="96" t="n">
        <f aca="false">SUMIF(Eventos!A:A,A328,Eventos!G:G)</f>
        <v>0</v>
      </c>
      <c r="L328" s="8"/>
      <c r="O328" s="8"/>
      <c r="Q328" s="95"/>
      <c r="R328" s="95"/>
    </row>
    <row r="329" customFormat="false" ht="15" hidden="false" customHeight="true" outlineLevel="0" collapsed="false">
      <c r="A329" s="92" t="s">
        <v>541</v>
      </c>
      <c r="B329" s="92" t="s">
        <v>276</v>
      </c>
      <c r="C329" s="92" t="s">
        <v>91</v>
      </c>
      <c r="D329" s="92" t="s">
        <v>85</v>
      </c>
      <c r="E329" s="92" t="s">
        <v>85</v>
      </c>
      <c r="F329" s="94" t="s">
        <v>23</v>
      </c>
      <c r="G329" s="92" t="s">
        <v>86</v>
      </c>
      <c r="H329" s="92" t="s">
        <v>77</v>
      </c>
      <c r="K329" s="96" t="n">
        <f aca="false">SUMIF(Eventos!A:A,A329,Eventos!G:G)</f>
        <v>0</v>
      </c>
      <c r="L329" s="8"/>
      <c r="O329" s="8"/>
      <c r="Q329" s="95"/>
      <c r="R329" s="95"/>
    </row>
    <row r="330" customFormat="false" ht="15" hidden="false" customHeight="true" outlineLevel="0" collapsed="false">
      <c r="A330" s="92" t="s">
        <v>542</v>
      </c>
      <c r="B330" s="92" t="s">
        <v>276</v>
      </c>
      <c r="C330" s="92" t="s">
        <v>84</v>
      </c>
      <c r="D330" s="92" t="s">
        <v>85</v>
      </c>
      <c r="E330" s="92" t="s">
        <v>85</v>
      </c>
      <c r="F330" s="94" t="s">
        <v>23</v>
      </c>
      <c r="G330" s="92" t="s">
        <v>86</v>
      </c>
      <c r="H330" s="92" t="s">
        <v>77</v>
      </c>
      <c r="K330" s="96" t="n">
        <f aca="false">SUMIF(Eventos!A:A,A330,Eventos!G:G)</f>
        <v>0</v>
      </c>
      <c r="L330" s="8"/>
      <c r="O330" s="8"/>
      <c r="Q330" s="95"/>
      <c r="R330" s="95"/>
    </row>
    <row r="331" customFormat="false" ht="15" hidden="false" customHeight="true" outlineLevel="0" collapsed="false">
      <c r="A331" s="92" t="s">
        <v>543</v>
      </c>
      <c r="B331" s="92" t="s">
        <v>218</v>
      </c>
      <c r="C331" s="92" t="s">
        <v>91</v>
      </c>
      <c r="D331" s="92" t="s">
        <v>85</v>
      </c>
      <c r="E331" s="92" t="s">
        <v>85</v>
      </c>
      <c r="F331" s="94" t="s">
        <v>23</v>
      </c>
      <c r="G331" s="92" t="s">
        <v>86</v>
      </c>
      <c r="H331" s="92" t="s">
        <v>77</v>
      </c>
      <c r="K331" s="96" t="n">
        <f aca="false">SUMIF(Eventos!A:A,A331,Eventos!G:G)</f>
        <v>0</v>
      </c>
      <c r="L331" s="8"/>
      <c r="O331" s="8"/>
      <c r="Q331" s="95"/>
      <c r="R331" s="95"/>
    </row>
    <row r="332" customFormat="false" ht="15" hidden="false" customHeight="true" outlineLevel="0" collapsed="false">
      <c r="A332" s="92" t="s">
        <v>544</v>
      </c>
      <c r="B332" s="92" t="s">
        <v>380</v>
      </c>
      <c r="C332" s="92" t="s">
        <v>84</v>
      </c>
      <c r="D332" s="92" t="s">
        <v>85</v>
      </c>
      <c r="E332" s="92" t="s">
        <v>85</v>
      </c>
      <c r="F332" s="94" t="s">
        <v>23</v>
      </c>
      <c r="G332" s="92" t="s">
        <v>86</v>
      </c>
      <c r="H332" s="92" t="s">
        <v>77</v>
      </c>
      <c r="K332" s="96" t="n">
        <f aca="false">SUMIF(Eventos!A:A,A332,Eventos!G:G)</f>
        <v>0</v>
      </c>
      <c r="L332" s="8"/>
      <c r="O332" s="8"/>
      <c r="Q332" s="95"/>
      <c r="R332" s="95"/>
    </row>
    <row r="333" customFormat="false" ht="15" hidden="false" customHeight="true" outlineLevel="0" collapsed="false">
      <c r="A333" s="92" t="s">
        <v>545</v>
      </c>
      <c r="B333" s="92" t="s">
        <v>408</v>
      </c>
      <c r="C333" s="92" t="s">
        <v>91</v>
      </c>
      <c r="D333" s="92" t="s">
        <v>85</v>
      </c>
      <c r="E333" s="92" t="s">
        <v>85</v>
      </c>
      <c r="F333" s="94" t="s">
        <v>23</v>
      </c>
      <c r="G333" s="92" t="s">
        <v>86</v>
      </c>
      <c r="H333" s="92" t="s">
        <v>77</v>
      </c>
      <c r="K333" s="96" t="n">
        <f aca="false">SUMIF(Eventos!A:A,A333,Eventos!G:G)</f>
        <v>0</v>
      </c>
      <c r="L333" s="8"/>
      <c r="O333" s="8"/>
      <c r="Q333" s="95"/>
      <c r="R333" s="95"/>
    </row>
    <row r="334" customFormat="false" ht="15" hidden="false" customHeight="true" outlineLevel="0" collapsed="false">
      <c r="A334" s="92" t="s">
        <v>546</v>
      </c>
      <c r="B334" s="92" t="s">
        <v>408</v>
      </c>
      <c r="C334" s="92" t="s">
        <v>91</v>
      </c>
      <c r="D334" s="92" t="s">
        <v>85</v>
      </c>
      <c r="E334" s="92" t="s">
        <v>85</v>
      </c>
      <c r="F334" s="94" t="s">
        <v>23</v>
      </c>
      <c r="G334" s="92" t="s">
        <v>86</v>
      </c>
      <c r="H334" s="92" t="s">
        <v>77</v>
      </c>
      <c r="K334" s="96" t="n">
        <f aca="false">SUMIF(Eventos!A:A,A334,Eventos!G:G)</f>
        <v>0</v>
      </c>
      <c r="L334" s="8"/>
      <c r="O334" s="8"/>
      <c r="Q334" s="95"/>
      <c r="R334" s="95"/>
    </row>
    <row r="335" customFormat="false" ht="15" hidden="false" customHeight="true" outlineLevel="0" collapsed="false">
      <c r="A335" s="92" t="s">
        <v>547</v>
      </c>
      <c r="B335" s="92" t="s">
        <v>276</v>
      </c>
      <c r="C335" s="92" t="s">
        <v>91</v>
      </c>
      <c r="D335" s="92" t="s">
        <v>85</v>
      </c>
      <c r="E335" s="92" t="s">
        <v>85</v>
      </c>
      <c r="F335" s="94" t="s">
        <v>23</v>
      </c>
      <c r="G335" s="92" t="s">
        <v>86</v>
      </c>
      <c r="H335" s="92" t="s">
        <v>77</v>
      </c>
      <c r="K335" s="96" t="n">
        <f aca="false">SUMIF(Eventos!A:A,A335,Eventos!G:G)</f>
        <v>0</v>
      </c>
      <c r="L335" s="8"/>
      <c r="O335" s="8"/>
      <c r="Q335" s="95"/>
      <c r="R335" s="95"/>
    </row>
    <row r="336" customFormat="false" ht="15" hidden="false" customHeight="true" outlineLevel="0" collapsed="false">
      <c r="A336" s="92" t="s">
        <v>548</v>
      </c>
      <c r="B336" s="92" t="s">
        <v>549</v>
      </c>
      <c r="C336" s="92" t="s">
        <v>84</v>
      </c>
      <c r="D336" s="92" t="s">
        <v>85</v>
      </c>
      <c r="E336" s="92" t="s">
        <v>85</v>
      </c>
      <c r="F336" s="94" t="s">
        <v>23</v>
      </c>
      <c r="G336" s="92" t="s">
        <v>94</v>
      </c>
      <c r="H336" s="92" t="s">
        <v>77</v>
      </c>
      <c r="K336" s="96" t="n">
        <f aca="false">SUMIF(Eventos!A:A,A336,Eventos!G:G)</f>
        <v>0</v>
      </c>
      <c r="L336" s="8"/>
      <c r="O336" s="8"/>
      <c r="Q336" s="95"/>
      <c r="R336" s="95"/>
    </row>
    <row r="337" customFormat="false" ht="15" hidden="false" customHeight="true" outlineLevel="0" collapsed="false">
      <c r="A337" s="92" t="s">
        <v>550</v>
      </c>
      <c r="B337" s="92" t="s">
        <v>380</v>
      </c>
      <c r="C337" s="92" t="s">
        <v>91</v>
      </c>
      <c r="D337" s="92" t="s">
        <v>85</v>
      </c>
      <c r="E337" s="92" t="s">
        <v>85</v>
      </c>
      <c r="F337" s="94" t="s">
        <v>23</v>
      </c>
      <c r="G337" s="92" t="s">
        <v>86</v>
      </c>
      <c r="H337" s="92" t="s">
        <v>77</v>
      </c>
      <c r="K337" s="96" t="n">
        <f aca="false">SUMIF(Eventos!A:A,A337,Eventos!G:G)</f>
        <v>0</v>
      </c>
      <c r="L337" s="8"/>
      <c r="O337" s="8"/>
      <c r="Q337" s="95"/>
      <c r="R337" s="95"/>
    </row>
    <row r="338" customFormat="false" ht="15" hidden="false" customHeight="true" outlineLevel="0" collapsed="false">
      <c r="A338" s="92" t="s">
        <v>551</v>
      </c>
      <c r="B338" s="92" t="s">
        <v>276</v>
      </c>
      <c r="C338" s="92" t="s">
        <v>84</v>
      </c>
      <c r="D338" s="92" t="s">
        <v>85</v>
      </c>
      <c r="E338" s="92" t="s">
        <v>85</v>
      </c>
      <c r="F338" s="94" t="s">
        <v>23</v>
      </c>
      <c r="G338" s="92" t="s">
        <v>86</v>
      </c>
      <c r="H338" s="92" t="s">
        <v>77</v>
      </c>
      <c r="K338" s="96" t="n">
        <f aca="false">SUMIF(Eventos!A:A,A338,Eventos!G:G)</f>
        <v>0</v>
      </c>
      <c r="L338" s="8"/>
      <c r="O338" s="8"/>
      <c r="Q338" s="95"/>
      <c r="R338" s="95"/>
    </row>
    <row r="339" customFormat="false" ht="15" hidden="false" customHeight="true" outlineLevel="0" collapsed="false">
      <c r="A339" s="92" t="s">
        <v>552</v>
      </c>
      <c r="B339" s="92" t="s">
        <v>276</v>
      </c>
      <c r="C339" s="92" t="s">
        <v>84</v>
      </c>
      <c r="D339" s="92" t="s">
        <v>85</v>
      </c>
      <c r="E339" s="92" t="s">
        <v>85</v>
      </c>
      <c r="F339" s="94" t="s">
        <v>23</v>
      </c>
      <c r="G339" s="92" t="s">
        <v>86</v>
      </c>
      <c r="H339" s="92" t="s">
        <v>77</v>
      </c>
      <c r="K339" s="96" t="n">
        <f aca="false">SUMIF(Eventos!A:A,A339,Eventos!G:G)</f>
        <v>0</v>
      </c>
      <c r="L339" s="8"/>
      <c r="O339" s="8"/>
      <c r="Q339" s="95"/>
      <c r="R339" s="95"/>
    </row>
    <row r="340" customFormat="false" ht="15" hidden="false" customHeight="true" outlineLevel="0" collapsed="false">
      <c r="A340" s="92" t="s">
        <v>553</v>
      </c>
      <c r="B340" s="92" t="s">
        <v>276</v>
      </c>
      <c r="C340" s="92" t="s">
        <v>84</v>
      </c>
      <c r="D340" s="92" t="s">
        <v>85</v>
      </c>
      <c r="E340" s="92" t="s">
        <v>85</v>
      </c>
      <c r="F340" s="94" t="s">
        <v>23</v>
      </c>
      <c r="G340" s="92" t="s">
        <v>86</v>
      </c>
      <c r="H340" s="92" t="s">
        <v>77</v>
      </c>
      <c r="K340" s="96" t="n">
        <f aca="false">SUMIF(Eventos!A:A,A340,Eventos!G:G)</f>
        <v>0</v>
      </c>
      <c r="L340" s="8"/>
      <c r="O340" s="8"/>
      <c r="Q340" s="95"/>
      <c r="R340" s="95"/>
    </row>
    <row r="341" customFormat="false" ht="15" hidden="false" customHeight="true" outlineLevel="0" collapsed="false">
      <c r="A341" s="92" t="s">
        <v>554</v>
      </c>
      <c r="B341" s="92" t="s">
        <v>276</v>
      </c>
      <c r="C341" s="92" t="s">
        <v>84</v>
      </c>
      <c r="D341" s="92" t="s">
        <v>85</v>
      </c>
      <c r="E341" s="92" t="s">
        <v>85</v>
      </c>
      <c r="F341" s="94" t="s">
        <v>23</v>
      </c>
      <c r="G341" s="92" t="s">
        <v>86</v>
      </c>
      <c r="H341" s="92" t="s">
        <v>77</v>
      </c>
      <c r="K341" s="96" t="n">
        <f aca="false">SUMIF(Eventos!A:A,A341,Eventos!G:G)</f>
        <v>0</v>
      </c>
      <c r="L341" s="8"/>
      <c r="O341" s="8"/>
      <c r="Q341" s="95"/>
      <c r="R341" s="95"/>
    </row>
    <row r="342" customFormat="false" ht="15" hidden="false" customHeight="true" outlineLevel="0" collapsed="false">
      <c r="A342" s="92" t="s">
        <v>555</v>
      </c>
      <c r="B342" s="92" t="s">
        <v>276</v>
      </c>
      <c r="C342" s="92" t="s">
        <v>91</v>
      </c>
      <c r="D342" s="92" t="s">
        <v>85</v>
      </c>
      <c r="E342" s="92" t="s">
        <v>85</v>
      </c>
      <c r="F342" s="94" t="s">
        <v>23</v>
      </c>
      <c r="G342" s="92" t="s">
        <v>86</v>
      </c>
      <c r="H342" s="92" t="s">
        <v>77</v>
      </c>
      <c r="K342" s="96" t="n">
        <f aca="false">SUMIF(Eventos!A:A,A342,Eventos!G:G)</f>
        <v>0</v>
      </c>
      <c r="L342" s="8"/>
      <c r="O342" s="8"/>
      <c r="Q342" s="95"/>
      <c r="R342" s="95"/>
    </row>
    <row r="343" customFormat="false" ht="15" hidden="false" customHeight="true" outlineLevel="0" collapsed="false">
      <c r="A343" s="92" t="s">
        <v>556</v>
      </c>
      <c r="B343" s="92" t="s">
        <v>203</v>
      </c>
      <c r="C343" s="92" t="s">
        <v>91</v>
      </c>
      <c r="D343" s="92" t="s">
        <v>85</v>
      </c>
      <c r="E343" s="92" t="s">
        <v>85</v>
      </c>
      <c r="F343" s="94" t="s">
        <v>23</v>
      </c>
      <c r="G343" s="92" t="s">
        <v>86</v>
      </c>
      <c r="H343" s="92" t="s">
        <v>77</v>
      </c>
      <c r="K343" s="96" t="n">
        <f aca="false">SUMIF(Eventos!A:A,A343,Eventos!G:G)</f>
        <v>0</v>
      </c>
      <c r="L343" s="8"/>
      <c r="O343" s="8"/>
      <c r="Q343" s="95"/>
      <c r="R343" s="95"/>
    </row>
    <row r="344" customFormat="false" ht="15" hidden="false" customHeight="true" outlineLevel="0" collapsed="false">
      <c r="A344" s="92" t="s">
        <v>557</v>
      </c>
      <c r="B344" s="92" t="s">
        <v>203</v>
      </c>
      <c r="C344" s="92" t="s">
        <v>91</v>
      </c>
      <c r="D344" s="92" t="s">
        <v>85</v>
      </c>
      <c r="E344" s="92" t="s">
        <v>85</v>
      </c>
      <c r="F344" s="94" t="s">
        <v>23</v>
      </c>
      <c r="G344" s="92" t="s">
        <v>86</v>
      </c>
      <c r="H344" s="92" t="s">
        <v>77</v>
      </c>
      <c r="K344" s="96" t="n">
        <f aca="false">SUMIF(Eventos!A:A,A344,Eventos!G:G)</f>
        <v>0</v>
      </c>
      <c r="L344" s="8"/>
      <c r="O344" s="8"/>
      <c r="Q344" s="95"/>
      <c r="R344" s="95"/>
    </row>
    <row r="345" customFormat="false" ht="15" hidden="false" customHeight="true" outlineLevel="0" collapsed="false">
      <c r="A345" s="92" t="s">
        <v>558</v>
      </c>
      <c r="B345" s="92" t="s">
        <v>559</v>
      </c>
      <c r="C345" s="92" t="s">
        <v>84</v>
      </c>
      <c r="D345" s="92" t="s">
        <v>85</v>
      </c>
      <c r="E345" s="92" t="s">
        <v>85</v>
      </c>
      <c r="F345" s="94" t="s">
        <v>23</v>
      </c>
      <c r="G345" s="92" t="s">
        <v>86</v>
      </c>
      <c r="H345" s="92" t="s">
        <v>77</v>
      </c>
      <c r="K345" s="96" t="n">
        <f aca="false">SUMIF(Eventos!A:A,A345,Eventos!G:G)</f>
        <v>0</v>
      </c>
      <c r="L345" s="8"/>
      <c r="O345" s="8"/>
      <c r="Q345" s="95"/>
      <c r="R345" s="95"/>
    </row>
    <row r="346" customFormat="false" ht="15" hidden="false" customHeight="true" outlineLevel="0" collapsed="false">
      <c r="A346" s="92" t="s">
        <v>560</v>
      </c>
      <c r="B346" s="92" t="s">
        <v>380</v>
      </c>
      <c r="C346" s="92" t="s">
        <v>91</v>
      </c>
      <c r="D346" s="92" t="s">
        <v>85</v>
      </c>
      <c r="E346" s="92" t="s">
        <v>85</v>
      </c>
      <c r="F346" s="94" t="s">
        <v>23</v>
      </c>
      <c r="G346" s="92" t="s">
        <v>86</v>
      </c>
      <c r="H346" s="92" t="s">
        <v>77</v>
      </c>
      <c r="K346" s="96" t="n">
        <f aca="false">SUMIF(Eventos!A:A,A346,Eventos!G:G)</f>
        <v>0</v>
      </c>
      <c r="L346" s="8"/>
      <c r="O346" s="8"/>
      <c r="Q346" s="95"/>
      <c r="R346" s="95"/>
    </row>
    <row r="347" customFormat="false" ht="15" hidden="false" customHeight="true" outlineLevel="0" collapsed="false">
      <c r="A347" s="92" t="s">
        <v>561</v>
      </c>
      <c r="B347" s="92" t="s">
        <v>549</v>
      </c>
      <c r="C347" s="92" t="s">
        <v>84</v>
      </c>
      <c r="D347" s="92" t="s">
        <v>85</v>
      </c>
      <c r="E347" s="92" t="s">
        <v>85</v>
      </c>
      <c r="F347" s="94" t="s">
        <v>23</v>
      </c>
      <c r="G347" s="92" t="s">
        <v>94</v>
      </c>
      <c r="H347" s="92" t="s">
        <v>77</v>
      </c>
      <c r="K347" s="96" t="n">
        <f aca="false">SUMIF(Eventos!A:A,A347,Eventos!G:G)</f>
        <v>0</v>
      </c>
      <c r="L347" s="8"/>
      <c r="O347" s="8"/>
      <c r="Q347" s="95"/>
      <c r="R347" s="95"/>
    </row>
    <row r="348" customFormat="false" ht="15" hidden="false" customHeight="true" outlineLevel="0" collapsed="false">
      <c r="A348" s="92" t="s">
        <v>562</v>
      </c>
      <c r="B348" s="92" t="s">
        <v>559</v>
      </c>
      <c r="C348" s="92" t="s">
        <v>84</v>
      </c>
      <c r="D348" s="92" t="s">
        <v>85</v>
      </c>
      <c r="E348" s="92" t="s">
        <v>85</v>
      </c>
      <c r="F348" s="94" t="s">
        <v>23</v>
      </c>
      <c r="G348" s="92" t="s">
        <v>86</v>
      </c>
      <c r="H348" s="92" t="s">
        <v>77</v>
      </c>
      <c r="K348" s="96" t="n">
        <f aca="false">SUMIF(Eventos!A:A,A348,Eventos!G:G)</f>
        <v>0</v>
      </c>
      <c r="L348" s="8"/>
      <c r="O348" s="8"/>
      <c r="Q348" s="95"/>
      <c r="R348" s="95"/>
    </row>
    <row r="349" customFormat="false" ht="15" hidden="false" customHeight="true" outlineLevel="0" collapsed="false">
      <c r="A349" s="92" t="s">
        <v>563</v>
      </c>
      <c r="B349" s="92" t="s">
        <v>273</v>
      </c>
      <c r="C349" s="92" t="s">
        <v>84</v>
      </c>
      <c r="D349" s="92" t="s">
        <v>85</v>
      </c>
      <c r="E349" s="92" t="s">
        <v>85</v>
      </c>
      <c r="F349" s="94" t="s">
        <v>23</v>
      </c>
      <c r="G349" s="92" t="s">
        <v>86</v>
      </c>
      <c r="H349" s="92" t="s">
        <v>77</v>
      </c>
      <c r="K349" s="96" t="n">
        <f aca="false">SUMIF(Eventos!A:A,A349,Eventos!G:G)</f>
        <v>0</v>
      </c>
      <c r="L349" s="8"/>
      <c r="O349" s="8"/>
      <c r="Q349" s="95"/>
      <c r="R349" s="95"/>
    </row>
    <row r="350" customFormat="false" ht="15" hidden="false" customHeight="true" outlineLevel="0" collapsed="false">
      <c r="A350" s="92" t="s">
        <v>564</v>
      </c>
      <c r="B350" s="92" t="s">
        <v>380</v>
      </c>
      <c r="C350" s="92" t="s">
        <v>84</v>
      </c>
      <c r="D350" s="92" t="s">
        <v>85</v>
      </c>
      <c r="E350" s="92" t="s">
        <v>85</v>
      </c>
      <c r="F350" s="94" t="s">
        <v>23</v>
      </c>
      <c r="G350" s="92" t="s">
        <v>86</v>
      </c>
      <c r="H350" s="92" t="s">
        <v>77</v>
      </c>
      <c r="K350" s="96" t="n">
        <f aca="false">SUMIF(Eventos!A:A,A350,Eventos!G:G)</f>
        <v>0</v>
      </c>
      <c r="L350" s="8"/>
      <c r="O350" s="8"/>
      <c r="Q350" s="95"/>
      <c r="R350" s="95"/>
    </row>
    <row r="351" customFormat="false" ht="15" hidden="false" customHeight="true" outlineLevel="0" collapsed="false">
      <c r="A351" s="92" t="s">
        <v>565</v>
      </c>
      <c r="B351" s="92" t="s">
        <v>559</v>
      </c>
      <c r="C351" s="92" t="s">
        <v>84</v>
      </c>
      <c r="D351" s="92" t="s">
        <v>85</v>
      </c>
      <c r="E351" s="92" t="s">
        <v>85</v>
      </c>
      <c r="F351" s="94" t="s">
        <v>23</v>
      </c>
      <c r="G351" s="92" t="s">
        <v>86</v>
      </c>
      <c r="H351" s="92" t="s">
        <v>77</v>
      </c>
      <c r="K351" s="96" t="n">
        <f aca="false">SUMIF(Eventos!A:A,A351,Eventos!G:G)</f>
        <v>0</v>
      </c>
      <c r="L351" s="8"/>
      <c r="O351" s="8"/>
      <c r="Q351" s="95"/>
      <c r="R351" s="95"/>
    </row>
    <row r="352" customFormat="false" ht="15" hidden="false" customHeight="true" outlineLevel="0" collapsed="false">
      <c r="A352" s="92" t="s">
        <v>566</v>
      </c>
      <c r="B352" s="92" t="s">
        <v>408</v>
      </c>
      <c r="C352" s="92" t="s">
        <v>91</v>
      </c>
      <c r="D352" s="92" t="s">
        <v>85</v>
      </c>
      <c r="E352" s="92" t="s">
        <v>85</v>
      </c>
      <c r="F352" s="94" t="s">
        <v>23</v>
      </c>
      <c r="G352" s="92" t="s">
        <v>86</v>
      </c>
      <c r="H352" s="92" t="s">
        <v>77</v>
      </c>
      <c r="K352" s="96" t="n">
        <f aca="false">SUMIF(Eventos!A:A,A352,Eventos!G:G)</f>
        <v>0</v>
      </c>
      <c r="L352" s="8"/>
      <c r="O352" s="8"/>
      <c r="Q352" s="95"/>
      <c r="R352" s="95"/>
    </row>
    <row r="353" customFormat="false" ht="15" hidden="false" customHeight="true" outlineLevel="0" collapsed="false">
      <c r="A353" s="92" t="s">
        <v>567</v>
      </c>
      <c r="B353" s="92" t="s">
        <v>408</v>
      </c>
      <c r="C353" s="92" t="s">
        <v>91</v>
      </c>
      <c r="D353" s="92" t="s">
        <v>85</v>
      </c>
      <c r="E353" s="92" t="s">
        <v>85</v>
      </c>
      <c r="F353" s="94" t="s">
        <v>23</v>
      </c>
      <c r="G353" s="92" t="s">
        <v>86</v>
      </c>
      <c r="H353" s="92" t="s">
        <v>77</v>
      </c>
      <c r="K353" s="96" t="n">
        <f aca="false">SUMIF(Eventos!A:A,A353,Eventos!G:G)</f>
        <v>0</v>
      </c>
      <c r="L353" s="8"/>
      <c r="O353" s="8"/>
      <c r="Q353" s="95"/>
      <c r="R353" s="95"/>
    </row>
    <row r="354" customFormat="false" ht="15" hidden="false" customHeight="true" outlineLevel="0" collapsed="false">
      <c r="A354" s="92" t="s">
        <v>568</v>
      </c>
      <c r="B354" s="92" t="s">
        <v>276</v>
      </c>
      <c r="C354" s="92" t="s">
        <v>84</v>
      </c>
      <c r="D354" s="92" t="s">
        <v>85</v>
      </c>
      <c r="E354" s="92" t="s">
        <v>85</v>
      </c>
      <c r="F354" s="94" t="s">
        <v>23</v>
      </c>
      <c r="G354" s="92" t="s">
        <v>86</v>
      </c>
      <c r="H354" s="92" t="s">
        <v>77</v>
      </c>
      <c r="K354" s="96" t="n">
        <f aca="false">SUMIF(Eventos!A:A,A354,Eventos!G:G)</f>
        <v>0</v>
      </c>
      <c r="L354" s="8"/>
      <c r="O354" s="8"/>
      <c r="Q354" s="95"/>
      <c r="R354" s="95"/>
    </row>
    <row r="355" customFormat="false" ht="15" hidden="false" customHeight="true" outlineLevel="0" collapsed="false">
      <c r="A355" s="92" t="s">
        <v>569</v>
      </c>
      <c r="B355" s="92" t="s">
        <v>408</v>
      </c>
      <c r="C355" s="92" t="s">
        <v>91</v>
      </c>
      <c r="D355" s="92" t="s">
        <v>85</v>
      </c>
      <c r="E355" s="92" t="s">
        <v>85</v>
      </c>
      <c r="F355" s="94" t="s">
        <v>23</v>
      </c>
      <c r="G355" s="92" t="s">
        <v>86</v>
      </c>
      <c r="H355" s="92" t="s">
        <v>77</v>
      </c>
      <c r="K355" s="96" t="n">
        <f aca="false">SUMIF(Eventos!A:A,A355,Eventos!G:G)</f>
        <v>0</v>
      </c>
      <c r="L355" s="8"/>
      <c r="O355" s="8"/>
      <c r="Q355" s="95"/>
      <c r="R355" s="95"/>
    </row>
    <row r="356" customFormat="false" ht="15" hidden="false" customHeight="true" outlineLevel="0" collapsed="false">
      <c r="A356" s="92" t="s">
        <v>570</v>
      </c>
      <c r="B356" s="92" t="s">
        <v>571</v>
      </c>
      <c r="C356" s="92" t="s">
        <v>84</v>
      </c>
      <c r="D356" s="92" t="s">
        <v>85</v>
      </c>
      <c r="E356" s="92" t="s">
        <v>85</v>
      </c>
      <c r="F356" s="94" t="s">
        <v>23</v>
      </c>
      <c r="G356" s="92" t="s">
        <v>94</v>
      </c>
      <c r="H356" s="92" t="s">
        <v>77</v>
      </c>
      <c r="K356" s="96" t="n">
        <f aca="false">SUMIF(Eventos!A:A,A356,Eventos!G:G)</f>
        <v>0</v>
      </c>
      <c r="L356" s="8"/>
      <c r="O356" s="8"/>
      <c r="Q356" s="95"/>
      <c r="R356" s="95"/>
    </row>
    <row r="357" customFormat="false" ht="15" hidden="false" customHeight="true" outlineLevel="0" collapsed="false">
      <c r="A357" s="92" t="s">
        <v>572</v>
      </c>
      <c r="B357" s="92" t="s">
        <v>408</v>
      </c>
      <c r="C357" s="92" t="s">
        <v>91</v>
      </c>
      <c r="D357" s="92" t="s">
        <v>85</v>
      </c>
      <c r="E357" s="92" t="s">
        <v>85</v>
      </c>
      <c r="F357" s="94" t="s">
        <v>23</v>
      </c>
      <c r="G357" s="92" t="s">
        <v>86</v>
      </c>
      <c r="H357" s="92" t="s">
        <v>77</v>
      </c>
      <c r="K357" s="96" t="n">
        <f aca="false">SUMIF(Eventos!A:A,A357,Eventos!G:G)</f>
        <v>0</v>
      </c>
      <c r="L357" s="8"/>
      <c r="O357" s="8"/>
      <c r="Q357" s="95"/>
      <c r="R357" s="95"/>
    </row>
    <row r="358" customFormat="false" ht="15" hidden="false" customHeight="true" outlineLevel="0" collapsed="false">
      <c r="A358" s="92" t="s">
        <v>573</v>
      </c>
      <c r="B358" s="92" t="s">
        <v>408</v>
      </c>
      <c r="C358" s="92" t="s">
        <v>84</v>
      </c>
      <c r="D358" s="92" t="s">
        <v>85</v>
      </c>
      <c r="E358" s="92" t="s">
        <v>85</v>
      </c>
      <c r="F358" s="94" t="s">
        <v>23</v>
      </c>
      <c r="G358" s="92" t="s">
        <v>86</v>
      </c>
      <c r="H358" s="92" t="s">
        <v>77</v>
      </c>
      <c r="K358" s="96" t="n">
        <f aca="false">SUMIF(Eventos!A:A,A358,Eventos!G:G)</f>
        <v>0</v>
      </c>
      <c r="L358" s="8"/>
      <c r="O358" s="8"/>
      <c r="Q358" s="95"/>
      <c r="R358" s="95"/>
    </row>
    <row r="359" customFormat="false" ht="15" hidden="false" customHeight="true" outlineLevel="0" collapsed="false">
      <c r="A359" s="92" t="s">
        <v>574</v>
      </c>
      <c r="B359" s="92" t="s">
        <v>380</v>
      </c>
      <c r="C359" s="92" t="s">
        <v>84</v>
      </c>
      <c r="D359" s="92" t="s">
        <v>85</v>
      </c>
      <c r="E359" s="92" t="s">
        <v>85</v>
      </c>
      <c r="F359" s="94" t="s">
        <v>23</v>
      </c>
      <c r="G359" s="92" t="s">
        <v>86</v>
      </c>
      <c r="H359" s="92" t="s">
        <v>77</v>
      </c>
      <c r="K359" s="96" t="n">
        <f aca="false">SUMIF(Eventos!A:A,A359,Eventos!G:G)</f>
        <v>0</v>
      </c>
      <c r="L359" s="8"/>
      <c r="O359" s="8"/>
      <c r="Q359" s="95"/>
      <c r="R359" s="95"/>
    </row>
    <row r="360" customFormat="false" ht="15" hidden="false" customHeight="true" outlineLevel="0" collapsed="false">
      <c r="A360" s="92" t="s">
        <v>575</v>
      </c>
      <c r="B360" s="92" t="s">
        <v>408</v>
      </c>
      <c r="C360" s="92" t="s">
        <v>91</v>
      </c>
      <c r="D360" s="92" t="s">
        <v>85</v>
      </c>
      <c r="E360" s="92" t="s">
        <v>85</v>
      </c>
      <c r="F360" s="94" t="s">
        <v>23</v>
      </c>
      <c r="G360" s="92" t="s">
        <v>86</v>
      </c>
      <c r="H360" s="92" t="s">
        <v>77</v>
      </c>
      <c r="K360" s="96" t="n">
        <f aca="false">SUMIF(Eventos!A:A,A360,Eventos!G:G)</f>
        <v>0</v>
      </c>
      <c r="L360" s="8"/>
      <c r="O360" s="8"/>
      <c r="Q360" s="95"/>
      <c r="R360" s="95"/>
    </row>
    <row r="361" customFormat="false" ht="15" hidden="false" customHeight="true" outlineLevel="0" collapsed="false">
      <c r="A361" s="92" t="s">
        <v>576</v>
      </c>
      <c r="B361" s="92" t="s">
        <v>408</v>
      </c>
      <c r="C361" s="92" t="s">
        <v>84</v>
      </c>
      <c r="D361" s="92" t="s">
        <v>85</v>
      </c>
      <c r="E361" s="92" t="s">
        <v>85</v>
      </c>
      <c r="F361" s="94" t="s">
        <v>23</v>
      </c>
      <c r="G361" s="92" t="s">
        <v>86</v>
      </c>
      <c r="H361" s="92" t="s">
        <v>77</v>
      </c>
      <c r="K361" s="96" t="n">
        <f aca="false">SUMIF(Eventos!A:A,A361,Eventos!G:G)</f>
        <v>0</v>
      </c>
      <c r="L361" s="8"/>
      <c r="O361" s="8"/>
      <c r="Q361" s="95"/>
      <c r="R361" s="95"/>
    </row>
    <row r="362" customFormat="false" ht="15" hidden="false" customHeight="true" outlineLevel="0" collapsed="false">
      <c r="A362" s="92" t="s">
        <v>577</v>
      </c>
      <c r="B362" s="92" t="s">
        <v>408</v>
      </c>
      <c r="C362" s="92" t="s">
        <v>84</v>
      </c>
      <c r="D362" s="92" t="s">
        <v>85</v>
      </c>
      <c r="E362" s="92" t="s">
        <v>85</v>
      </c>
      <c r="F362" s="94" t="s">
        <v>23</v>
      </c>
      <c r="G362" s="92" t="s">
        <v>86</v>
      </c>
      <c r="H362" s="92" t="s">
        <v>77</v>
      </c>
      <c r="K362" s="96" t="n">
        <f aca="false">SUMIF(Eventos!A:A,A362,Eventos!G:G)</f>
        <v>0</v>
      </c>
      <c r="L362" s="8"/>
      <c r="O362" s="8"/>
      <c r="Q362" s="95"/>
      <c r="R362" s="95"/>
    </row>
    <row r="363" customFormat="false" ht="15" hidden="false" customHeight="true" outlineLevel="0" collapsed="false">
      <c r="A363" s="92" t="s">
        <v>578</v>
      </c>
      <c r="B363" s="92" t="s">
        <v>380</v>
      </c>
      <c r="C363" s="92" t="s">
        <v>84</v>
      </c>
      <c r="D363" s="92" t="s">
        <v>85</v>
      </c>
      <c r="E363" s="92" t="s">
        <v>85</v>
      </c>
      <c r="F363" s="94" t="s">
        <v>23</v>
      </c>
      <c r="G363" s="92" t="s">
        <v>86</v>
      </c>
      <c r="H363" s="92" t="s">
        <v>77</v>
      </c>
      <c r="K363" s="96" t="n">
        <f aca="false">SUMIF(Eventos!A:A,A363,Eventos!G:G)</f>
        <v>0</v>
      </c>
      <c r="L363" s="8"/>
      <c r="O363" s="8"/>
      <c r="Q363" s="95"/>
      <c r="R363" s="95"/>
    </row>
    <row r="364" customFormat="false" ht="15" hidden="false" customHeight="true" outlineLevel="0" collapsed="false">
      <c r="A364" s="92" t="s">
        <v>579</v>
      </c>
      <c r="B364" s="92" t="s">
        <v>276</v>
      </c>
      <c r="C364" s="92" t="s">
        <v>91</v>
      </c>
      <c r="D364" s="92" t="s">
        <v>85</v>
      </c>
      <c r="E364" s="92" t="s">
        <v>85</v>
      </c>
      <c r="F364" s="94" t="s">
        <v>23</v>
      </c>
      <c r="G364" s="92" t="s">
        <v>86</v>
      </c>
      <c r="H364" s="92" t="s">
        <v>77</v>
      </c>
      <c r="K364" s="96" t="n">
        <f aca="false">SUMIF(Eventos!A:A,A364,Eventos!G:G)</f>
        <v>0</v>
      </c>
      <c r="L364" s="8"/>
      <c r="O364" s="8"/>
      <c r="Q364" s="95"/>
      <c r="R364" s="95"/>
    </row>
    <row r="365" customFormat="false" ht="15" hidden="false" customHeight="true" outlineLevel="0" collapsed="false">
      <c r="A365" s="92" t="s">
        <v>580</v>
      </c>
      <c r="B365" s="92" t="s">
        <v>559</v>
      </c>
      <c r="C365" s="92" t="s">
        <v>91</v>
      </c>
      <c r="D365" s="92" t="s">
        <v>85</v>
      </c>
      <c r="E365" s="92" t="s">
        <v>85</v>
      </c>
      <c r="F365" s="94" t="s">
        <v>23</v>
      </c>
      <c r="G365" s="92" t="s">
        <v>86</v>
      </c>
      <c r="H365" s="92" t="s">
        <v>77</v>
      </c>
      <c r="K365" s="96" t="n">
        <f aca="false">SUMIF(Eventos!A:A,A365,Eventos!G:G)</f>
        <v>0</v>
      </c>
      <c r="L365" s="8"/>
      <c r="O365" s="8"/>
      <c r="Q365" s="95"/>
      <c r="R365" s="95"/>
    </row>
    <row r="366" customFormat="false" ht="15" hidden="false" customHeight="true" outlineLevel="0" collapsed="false">
      <c r="A366" s="92" t="s">
        <v>581</v>
      </c>
      <c r="B366" s="92" t="s">
        <v>276</v>
      </c>
      <c r="C366" s="92" t="s">
        <v>91</v>
      </c>
      <c r="D366" s="92" t="s">
        <v>85</v>
      </c>
      <c r="E366" s="92" t="s">
        <v>85</v>
      </c>
      <c r="F366" s="94" t="s">
        <v>23</v>
      </c>
      <c r="G366" s="92" t="s">
        <v>86</v>
      </c>
      <c r="H366" s="92" t="s">
        <v>77</v>
      </c>
      <c r="K366" s="96" t="n">
        <f aca="false">SUMIF(Eventos!A:A,A366,Eventos!G:G)</f>
        <v>0</v>
      </c>
      <c r="L366" s="8"/>
      <c r="O366" s="8"/>
      <c r="Q366" s="95"/>
      <c r="R366" s="95"/>
    </row>
    <row r="367" customFormat="false" ht="15" hidden="false" customHeight="true" outlineLevel="0" collapsed="false">
      <c r="A367" s="92" t="s">
        <v>582</v>
      </c>
      <c r="B367" s="92" t="s">
        <v>380</v>
      </c>
      <c r="C367" s="92" t="s">
        <v>84</v>
      </c>
      <c r="D367" s="92" t="s">
        <v>85</v>
      </c>
      <c r="E367" s="92" t="s">
        <v>85</v>
      </c>
      <c r="F367" s="94" t="s">
        <v>23</v>
      </c>
      <c r="G367" s="92" t="s">
        <v>86</v>
      </c>
      <c r="H367" s="92" t="s">
        <v>77</v>
      </c>
      <c r="K367" s="96" t="n">
        <f aca="false">SUMIF(Eventos!A:A,A367,Eventos!G:G)</f>
        <v>0</v>
      </c>
      <c r="L367" s="8"/>
      <c r="O367" s="8"/>
      <c r="Q367" s="95"/>
      <c r="R367" s="95"/>
    </row>
    <row r="368" customFormat="false" ht="15" hidden="false" customHeight="true" outlineLevel="0" collapsed="false">
      <c r="A368" s="92" t="s">
        <v>583</v>
      </c>
      <c r="B368" s="92" t="s">
        <v>276</v>
      </c>
      <c r="C368" s="92" t="s">
        <v>84</v>
      </c>
      <c r="D368" s="92" t="s">
        <v>85</v>
      </c>
      <c r="E368" s="92" t="s">
        <v>85</v>
      </c>
      <c r="F368" s="94" t="s">
        <v>23</v>
      </c>
      <c r="G368" s="92" t="s">
        <v>86</v>
      </c>
      <c r="H368" s="92" t="s">
        <v>77</v>
      </c>
      <c r="K368" s="96" t="n">
        <f aca="false">SUMIF(Eventos!A:A,A368,Eventos!G:G)</f>
        <v>0</v>
      </c>
      <c r="L368" s="8"/>
      <c r="O368" s="8"/>
      <c r="Q368" s="95"/>
      <c r="R368" s="95"/>
    </row>
    <row r="369" customFormat="false" ht="15" hidden="false" customHeight="true" outlineLevel="0" collapsed="false">
      <c r="A369" s="92" t="s">
        <v>584</v>
      </c>
      <c r="B369" s="92" t="s">
        <v>549</v>
      </c>
      <c r="C369" s="92" t="s">
        <v>84</v>
      </c>
      <c r="D369" s="92" t="s">
        <v>85</v>
      </c>
      <c r="E369" s="92" t="s">
        <v>85</v>
      </c>
      <c r="F369" s="94" t="s">
        <v>23</v>
      </c>
      <c r="G369" s="92" t="s">
        <v>94</v>
      </c>
      <c r="H369" s="92" t="s">
        <v>77</v>
      </c>
      <c r="K369" s="96" t="n">
        <f aca="false">SUMIF(Eventos!A:A,A369,Eventos!G:G)</f>
        <v>0</v>
      </c>
      <c r="L369" s="8"/>
      <c r="O369" s="8"/>
      <c r="Q369" s="95"/>
      <c r="R369" s="95"/>
    </row>
    <row r="370" customFormat="false" ht="15" hidden="false" customHeight="true" outlineLevel="0" collapsed="false">
      <c r="A370" s="92" t="s">
        <v>585</v>
      </c>
      <c r="B370" s="92" t="s">
        <v>549</v>
      </c>
      <c r="C370" s="92" t="s">
        <v>84</v>
      </c>
      <c r="D370" s="92" t="s">
        <v>85</v>
      </c>
      <c r="E370" s="92" t="s">
        <v>85</v>
      </c>
      <c r="F370" s="94" t="s">
        <v>23</v>
      </c>
      <c r="G370" s="92" t="s">
        <v>86</v>
      </c>
      <c r="H370" s="92" t="s">
        <v>77</v>
      </c>
      <c r="K370" s="96" t="n">
        <f aca="false">SUMIF(Eventos!A:A,A370,Eventos!G:G)</f>
        <v>0</v>
      </c>
      <c r="L370" s="8"/>
      <c r="O370" s="8"/>
      <c r="Q370" s="95"/>
      <c r="R370" s="95"/>
    </row>
    <row r="371" customFormat="false" ht="15" hidden="false" customHeight="true" outlineLevel="0" collapsed="false">
      <c r="A371" s="92" t="s">
        <v>586</v>
      </c>
      <c r="B371" s="92" t="s">
        <v>408</v>
      </c>
      <c r="C371" s="92" t="s">
        <v>91</v>
      </c>
      <c r="D371" s="92" t="s">
        <v>85</v>
      </c>
      <c r="E371" s="92" t="s">
        <v>85</v>
      </c>
      <c r="F371" s="94" t="s">
        <v>23</v>
      </c>
      <c r="G371" s="92" t="s">
        <v>86</v>
      </c>
      <c r="H371" s="92" t="s">
        <v>77</v>
      </c>
      <c r="K371" s="96" t="n">
        <f aca="false">SUMIF(Eventos!A:A,A371,Eventos!G:G)</f>
        <v>0</v>
      </c>
      <c r="L371" s="8"/>
      <c r="O371" s="8"/>
      <c r="Q371" s="95"/>
      <c r="R371" s="95"/>
    </row>
    <row r="372" customFormat="false" ht="15" hidden="false" customHeight="true" outlineLevel="0" collapsed="false">
      <c r="A372" s="92" t="s">
        <v>587</v>
      </c>
      <c r="B372" s="92" t="s">
        <v>408</v>
      </c>
      <c r="C372" s="92" t="s">
        <v>100</v>
      </c>
      <c r="D372" s="92" t="s">
        <v>85</v>
      </c>
      <c r="E372" s="92" t="s">
        <v>85</v>
      </c>
      <c r="F372" s="94" t="s">
        <v>23</v>
      </c>
      <c r="G372" s="92" t="s">
        <v>86</v>
      </c>
      <c r="H372" s="92" t="s">
        <v>77</v>
      </c>
      <c r="K372" s="96" t="n">
        <f aca="false">SUMIF(Eventos!A:A,A372,Eventos!G:G)</f>
        <v>0</v>
      </c>
      <c r="L372" s="8"/>
      <c r="O372" s="8"/>
      <c r="Q372" s="95"/>
      <c r="R372" s="95"/>
    </row>
    <row r="373" customFormat="false" ht="15" hidden="false" customHeight="true" outlineLevel="0" collapsed="false">
      <c r="A373" s="92" t="s">
        <v>588</v>
      </c>
      <c r="B373" s="92" t="s">
        <v>380</v>
      </c>
      <c r="C373" s="92" t="s">
        <v>91</v>
      </c>
      <c r="D373" s="92" t="s">
        <v>85</v>
      </c>
      <c r="E373" s="92" t="s">
        <v>85</v>
      </c>
      <c r="F373" s="94" t="s">
        <v>23</v>
      </c>
      <c r="G373" s="92" t="s">
        <v>86</v>
      </c>
      <c r="H373" s="92" t="s">
        <v>77</v>
      </c>
      <c r="K373" s="96" t="n">
        <f aca="false">SUMIF(Eventos!A:A,A373,Eventos!G:G)</f>
        <v>0</v>
      </c>
      <c r="L373" s="8"/>
      <c r="O373" s="8"/>
      <c r="Q373" s="95"/>
      <c r="R373" s="95"/>
    </row>
    <row r="374" customFormat="false" ht="15" hidden="false" customHeight="true" outlineLevel="0" collapsed="false">
      <c r="A374" s="92" t="s">
        <v>589</v>
      </c>
      <c r="B374" s="92" t="s">
        <v>408</v>
      </c>
      <c r="C374" s="92" t="s">
        <v>91</v>
      </c>
      <c r="D374" s="92" t="s">
        <v>85</v>
      </c>
      <c r="E374" s="92" t="s">
        <v>85</v>
      </c>
      <c r="F374" s="94" t="s">
        <v>23</v>
      </c>
      <c r="G374" s="92" t="s">
        <v>86</v>
      </c>
      <c r="H374" s="92" t="s">
        <v>77</v>
      </c>
      <c r="K374" s="96" t="n">
        <f aca="false">SUMIF(Eventos!A:A,A374,Eventos!G:G)</f>
        <v>0</v>
      </c>
      <c r="L374" s="8"/>
      <c r="O374" s="8"/>
      <c r="Q374" s="95"/>
      <c r="R374" s="95"/>
    </row>
    <row r="375" customFormat="false" ht="15" hidden="false" customHeight="true" outlineLevel="0" collapsed="false">
      <c r="A375" s="92" t="s">
        <v>590</v>
      </c>
      <c r="B375" s="92" t="s">
        <v>276</v>
      </c>
      <c r="C375" s="92" t="s">
        <v>91</v>
      </c>
      <c r="D375" s="92" t="s">
        <v>85</v>
      </c>
      <c r="E375" s="92" t="s">
        <v>85</v>
      </c>
      <c r="F375" s="94" t="s">
        <v>23</v>
      </c>
      <c r="G375" s="92" t="s">
        <v>86</v>
      </c>
      <c r="H375" s="92" t="s">
        <v>77</v>
      </c>
      <c r="K375" s="96" t="n">
        <f aca="false">SUMIF(Eventos!A:A,A375,Eventos!G:G)</f>
        <v>0</v>
      </c>
      <c r="L375" s="8"/>
      <c r="O375" s="8"/>
      <c r="Q375" s="95"/>
      <c r="R375" s="95"/>
    </row>
    <row r="376" customFormat="false" ht="15" hidden="false" customHeight="true" outlineLevel="0" collapsed="false">
      <c r="A376" s="92" t="s">
        <v>591</v>
      </c>
      <c r="B376" s="92" t="s">
        <v>592</v>
      </c>
      <c r="C376" s="92" t="s">
        <v>84</v>
      </c>
      <c r="D376" s="92" t="s">
        <v>85</v>
      </c>
      <c r="E376" s="92" t="s">
        <v>85</v>
      </c>
      <c r="F376" s="94" t="s">
        <v>23</v>
      </c>
      <c r="G376" s="92" t="s">
        <v>86</v>
      </c>
      <c r="H376" s="92" t="s">
        <v>77</v>
      </c>
      <c r="K376" s="96" t="n">
        <f aca="false">SUMIF(Eventos!A:A,A376,Eventos!G:G)</f>
        <v>0</v>
      </c>
      <c r="L376" s="8"/>
      <c r="O376" s="8"/>
      <c r="Q376" s="95"/>
      <c r="R376" s="95"/>
    </row>
    <row r="377" customFormat="false" ht="15" hidden="false" customHeight="true" outlineLevel="0" collapsed="false">
      <c r="A377" s="92" t="s">
        <v>593</v>
      </c>
      <c r="B377" s="92" t="s">
        <v>203</v>
      </c>
      <c r="C377" s="92" t="s">
        <v>100</v>
      </c>
      <c r="D377" s="92" t="s">
        <v>85</v>
      </c>
      <c r="E377" s="92" t="s">
        <v>85</v>
      </c>
      <c r="F377" s="94" t="s">
        <v>23</v>
      </c>
      <c r="G377" s="92" t="s">
        <v>86</v>
      </c>
      <c r="H377" s="92" t="s">
        <v>77</v>
      </c>
      <c r="K377" s="96" t="n">
        <f aca="false">SUMIF(Eventos!A:A,A377,Eventos!G:G)</f>
        <v>0</v>
      </c>
      <c r="L377" s="8"/>
      <c r="O377" s="8"/>
      <c r="Q377" s="95"/>
      <c r="R377" s="95"/>
    </row>
    <row r="378" customFormat="false" ht="15" hidden="false" customHeight="true" outlineLevel="0" collapsed="false">
      <c r="A378" s="92" t="s">
        <v>594</v>
      </c>
      <c r="B378" s="92" t="s">
        <v>559</v>
      </c>
      <c r="C378" s="92" t="s">
        <v>84</v>
      </c>
      <c r="D378" s="92" t="s">
        <v>85</v>
      </c>
      <c r="E378" s="92" t="s">
        <v>85</v>
      </c>
      <c r="F378" s="94" t="s">
        <v>23</v>
      </c>
      <c r="G378" s="92" t="s">
        <v>86</v>
      </c>
      <c r="H378" s="92" t="s">
        <v>77</v>
      </c>
      <c r="K378" s="96" t="n">
        <f aca="false">SUMIF(Eventos!A:A,A378,Eventos!G:G)</f>
        <v>0</v>
      </c>
      <c r="L378" s="8"/>
      <c r="O378" s="8"/>
      <c r="Q378" s="95"/>
      <c r="R378" s="95"/>
    </row>
    <row r="379" customFormat="false" ht="15" hidden="false" customHeight="true" outlineLevel="0" collapsed="false">
      <c r="A379" s="92" t="s">
        <v>595</v>
      </c>
      <c r="B379" s="92" t="s">
        <v>408</v>
      </c>
      <c r="C379" s="92" t="s">
        <v>84</v>
      </c>
      <c r="D379" s="92" t="s">
        <v>85</v>
      </c>
      <c r="E379" s="92" t="s">
        <v>85</v>
      </c>
      <c r="F379" s="94" t="s">
        <v>23</v>
      </c>
      <c r="G379" s="92" t="s">
        <v>120</v>
      </c>
      <c r="H379" s="92" t="s">
        <v>77</v>
      </c>
      <c r="K379" s="96" t="n">
        <f aca="false">SUMIF(Eventos!A:A,A379,Eventos!G:G)</f>
        <v>0</v>
      </c>
      <c r="L379" s="8"/>
      <c r="O379" s="8"/>
      <c r="Q379" s="95"/>
      <c r="R379" s="95"/>
    </row>
    <row r="380" customFormat="false" ht="15" hidden="false" customHeight="true" outlineLevel="0" collapsed="false">
      <c r="A380" s="92" t="s">
        <v>596</v>
      </c>
      <c r="B380" s="92" t="s">
        <v>380</v>
      </c>
      <c r="C380" s="92" t="s">
        <v>84</v>
      </c>
      <c r="D380" s="92" t="s">
        <v>85</v>
      </c>
      <c r="E380" s="92" t="s">
        <v>85</v>
      </c>
      <c r="F380" s="94" t="s">
        <v>23</v>
      </c>
      <c r="G380" s="92" t="s">
        <v>94</v>
      </c>
      <c r="H380" s="92" t="s">
        <v>77</v>
      </c>
      <c r="K380" s="96" t="n">
        <f aca="false">SUMIF(Eventos!A:A,A380,Eventos!G:G)</f>
        <v>0</v>
      </c>
      <c r="L380" s="8"/>
      <c r="O380" s="8"/>
      <c r="Q380" s="95"/>
      <c r="R380" s="95"/>
    </row>
    <row r="381" customFormat="false" ht="15" hidden="false" customHeight="true" outlineLevel="0" collapsed="false">
      <c r="A381" s="92" t="s">
        <v>597</v>
      </c>
      <c r="B381" s="92" t="s">
        <v>276</v>
      </c>
      <c r="C381" s="92" t="s">
        <v>84</v>
      </c>
      <c r="D381" s="92" t="s">
        <v>85</v>
      </c>
      <c r="E381" s="92" t="s">
        <v>85</v>
      </c>
      <c r="F381" s="94" t="s">
        <v>23</v>
      </c>
      <c r="G381" s="92" t="s">
        <v>86</v>
      </c>
      <c r="H381" s="92" t="s">
        <v>77</v>
      </c>
      <c r="K381" s="96" t="n">
        <f aca="false">SUMIF(Eventos!A:A,A381,Eventos!G:G)</f>
        <v>0</v>
      </c>
      <c r="L381" s="8"/>
      <c r="O381" s="8"/>
      <c r="Q381" s="95"/>
      <c r="R381" s="95"/>
    </row>
    <row r="382" customFormat="false" ht="15" hidden="false" customHeight="true" outlineLevel="0" collapsed="false">
      <c r="A382" s="92" t="s">
        <v>598</v>
      </c>
      <c r="B382" s="92" t="s">
        <v>276</v>
      </c>
      <c r="C382" s="92" t="s">
        <v>91</v>
      </c>
      <c r="D382" s="92" t="s">
        <v>85</v>
      </c>
      <c r="E382" s="92" t="s">
        <v>85</v>
      </c>
      <c r="F382" s="94" t="s">
        <v>23</v>
      </c>
      <c r="G382" s="92" t="s">
        <v>86</v>
      </c>
      <c r="H382" s="92" t="s">
        <v>77</v>
      </c>
      <c r="K382" s="96" t="n">
        <f aca="false">SUMIF(Eventos!A:A,A382,Eventos!G:G)</f>
        <v>0</v>
      </c>
      <c r="L382" s="8"/>
      <c r="O382" s="8"/>
      <c r="Q382" s="95"/>
      <c r="R382" s="95"/>
    </row>
    <row r="383" customFormat="false" ht="15" hidden="false" customHeight="true" outlineLevel="0" collapsed="false">
      <c r="A383" s="92" t="s">
        <v>599</v>
      </c>
      <c r="B383" s="92" t="s">
        <v>276</v>
      </c>
      <c r="C383" s="92" t="s">
        <v>91</v>
      </c>
      <c r="D383" s="92" t="s">
        <v>85</v>
      </c>
      <c r="E383" s="92" t="s">
        <v>85</v>
      </c>
      <c r="F383" s="94" t="s">
        <v>23</v>
      </c>
      <c r="G383" s="92" t="s">
        <v>86</v>
      </c>
      <c r="H383" s="92" t="s">
        <v>77</v>
      </c>
      <c r="K383" s="96" t="n">
        <f aca="false">SUMIF(Eventos!A:A,A383,Eventos!G:G)</f>
        <v>0</v>
      </c>
      <c r="L383" s="8"/>
      <c r="O383" s="8"/>
      <c r="Q383" s="95"/>
      <c r="R383" s="95"/>
    </row>
    <row r="384" customFormat="false" ht="15" hidden="false" customHeight="true" outlineLevel="0" collapsed="false">
      <c r="A384" s="92" t="s">
        <v>600</v>
      </c>
      <c r="B384" s="92" t="s">
        <v>408</v>
      </c>
      <c r="C384" s="92" t="s">
        <v>91</v>
      </c>
      <c r="D384" s="92" t="s">
        <v>85</v>
      </c>
      <c r="E384" s="92" t="s">
        <v>85</v>
      </c>
      <c r="F384" s="94" t="s">
        <v>23</v>
      </c>
      <c r="G384" s="92" t="s">
        <v>86</v>
      </c>
      <c r="H384" s="92" t="s">
        <v>77</v>
      </c>
      <c r="K384" s="96" t="n">
        <f aca="false">SUMIF(Eventos!A:A,A384,Eventos!G:G)</f>
        <v>0</v>
      </c>
      <c r="L384" s="8"/>
      <c r="O384" s="8"/>
      <c r="Q384" s="95"/>
      <c r="R384" s="95"/>
    </row>
    <row r="385" customFormat="false" ht="15" hidden="false" customHeight="true" outlineLevel="0" collapsed="false">
      <c r="A385" s="92" t="s">
        <v>601</v>
      </c>
      <c r="B385" s="92" t="s">
        <v>276</v>
      </c>
      <c r="C385" s="92" t="s">
        <v>84</v>
      </c>
      <c r="D385" s="92" t="s">
        <v>85</v>
      </c>
      <c r="E385" s="92" t="s">
        <v>85</v>
      </c>
      <c r="F385" s="94" t="s">
        <v>23</v>
      </c>
      <c r="G385" s="92" t="s">
        <v>86</v>
      </c>
      <c r="H385" s="92" t="s">
        <v>77</v>
      </c>
      <c r="K385" s="96" t="n">
        <f aca="false">SUMIF(Eventos!A:A,A385,Eventos!G:G)</f>
        <v>0</v>
      </c>
      <c r="L385" s="8"/>
      <c r="O385" s="8"/>
      <c r="Q385" s="95"/>
      <c r="R385" s="95"/>
    </row>
    <row r="386" customFormat="false" ht="15" hidden="false" customHeight="true" outlineLevel="0" collapsed="false">
      <c r="A386" s="92" t="s">
        <v>602</v>
      </c>
      <c r="B386" s="92" t="s">
        <v>559</v>
      </c>
      <c r="C386" s="92" t="s">
        <v>84</v>
      </c>
      <c r="D386" s="92" t="s">
        <v>85</v>
      </c>
      <c r="E386" s="92" t="s">
        <v>85</v>
      </c>
      <c r="F386" s="94" t="s">
        <v>23</v>
      </c>
      <c r="G386" s="92" t="s">
        <v>86</v>
      </c>
      <c r="H386" s="92" t="s">
        <v>77</v>
      </c>
      <c r="K386" s="96" t="n">
        <f aca="false">SUMIF(Eventos!A:A,A386,Eventos!G:G)</f>
        <v>0</v>
      </c>
      <c r="L386" s="8"/>
      <c r="O386" s="8"/>
      <c r="Q386" s="95"/>
      <c r="R386" s="95"/>
    </row>
    <row r="387" customFormat="false" ht="15" hidden="false" customHeight="true" outlineLevel="0" collapsed="false">
      <c r="A387" s="92" t="s">
        <v>603</v>
      </c>
      <c r="B387" s="92" t="s">
        <v>380</v>
      </c>
      <c r="C387" s="92" t="s">
        <v>84</v>
      </c>
      <c r="D387" s="92" t="s">
        <v>85</v>
      </c>
      <c r="E387" s="92" t="s">
        <v>85</v>
      </c>
      <c r="F387" s="94" t="s">
        <v>23</v>
      </c>
      <c r="G387" s="92" t="s">
        <v>86</v>
      </c>
      <c r="H387" s="92" t="s">
        <v>77</v>
      </c>
      <c r="K387" s="96" t="n">
        <f aca="false">SUMIF(Eventos!A:A,A387,Eventos!G:G)</f>
        <v>0</v>
      </c>
      <c r="L387" s="8"/>
      <c r="O387" s="8"/>
      <c r="Q387" s="95"/>
      <c r="R387" s="95"/>
    </row>
    <row r="388" customFormat="false" ht="15" hidden="false" customHeight="true" outlineLevel="0" collapsed="false">
      <c r="A388" s="92" t="s">
        <v>604</v>
      </c>
      <c r="B388" s="92" t="s">
        <v>408</v>
      </c>
      <c r="C388" s="92" t="s">
        <v>100</v>
      </c>
      <c r="D388" s="92" t="s">
        <v>85</v>
      </c>
      <c r="E388" s="92" t="s">
        <v>85</v>
      </c>
      <c r="F388" s="94" t="s">
        <v>23</v>
      </c>
      <c r="G388" s="92" t="s">
        <v>86</v>
      </c>
      <c r="H388" s="92" t="s">
        <v>77</v>
      </c>
      <c r="K388" s="96" t="n">
        <f aca="false">SUMIF(Eventos!A:A,A388,Eventos!G:G)</f>
        <v>0</v>
      </c>
      <c r="L388" s="8"/>
      <c r="O388" s="8"/>
      <c r="Q388" s="95"/>
      <c r="R388" s="95"/>
    </row>
    <row r="389" customFormat="false" ht="15" hidden="false" customHeight="true" outlineLevel="0" collapsed="false">
      <c r="A389" s="92" t="s">
        <v>605</v>
      </c>
      <c r="B389" s="92" t="s">
        <v>408</v>
      </c>
      <c r="C389" s="92" t="s">
        <v>91</v>
      </c>
      <c r="D389" s="92" t="s">
        <v>85</v>
      </c>
      <c r="E389" s="92" t="s">
        <v>85</v>
      </c>
      <c r="F389" s="94" t="s">
        <v>23</v>
      </c>
      <c r="G389" s="92" t="s">
        <v>86</v>
      </c>
      <c r="H389" s="92" t="s">
        <v>77</v>
      </c>
      <c r="K389" s="96" t="n">
        <f aca="false">SUMIF(Eventos!A:A,A389,Eventos!G:G)</f>
        <v>0</v>
      </c>
      <c r="L389" s="8"/>
      <c r="O389" s="8"/>
      <c r="Q389" s="95"/>
      <c r="R389" s="95"/>
    </row>
    <row r="390" customFormat="false" ht="15" hidden="false" customHeight="true" outlineLevel="0" collapsed="false">
      <c r="A390" s="92" t="s">
        <v>606</v>
      </c>
      <c r="B390" s="92" t="s">
        <v>408</v>
      </c>
      <c r="C390" s="92" t="s">
        <v>100</v>
      </c>
      <c r="D390" s="92" t="s">
        <v>85</v>
      </c>
      <c r="E390" s="92" t="s">
        <v>85</v>
      </c>
      <c r="F390" s="94" t="s">
        <v>23</v>
      </c>
      <c r="G390" s="92" t="s">
        <v>86</v>
      </c>
      <c r="H390" s="92" t="s">
        <v>77</v>
      </c>
      <c r="K390" s="96" t="n">
        <f aca="false">SUMIF(Eventos!A:A,A390,Eventos!G:G)</f>
        <v>0</v>
      </c>
      <c r="L390" s="8"/>
      <c r="O390" s="8"/>
      <c r="Q390" s="95"/>
      <c r="R390" s="95"/>
    </row>
    <row r="391" customFormat="false" ht="15" hidden="false" customHeight="true" outlineLevel="0" collapsed="false">
      <c r="A391" s="92" t="s">
        <v>607</v>
      </c>
      <c r="B391" s="92" t="s">
        <v>559</v>
      </c>
      <c r="C391" s="92" t="s">
        <v>91</v>
      </c>
      <c r="D391" s="92" t="s">
        <v>85</v>
      </c>
      <c r="E391" s="92" t="s">
        <v>85</v>
      </c>
      <c r="F391" s="94" t="s">
        <v>23</v>
      </c>
      <c r="G391" s="92" t="s">
        <v>86</v>
      </c>
      <c r="H391" s="92" t="s">
        <v>77</v>
      </c>
      <c r="K391" s="96" t="n">
        <f aca="false">SUMIF(Eventos!A:A,A391,Eventos!G:G)</f>
        <v>0</v>
      </c>
      <c r="L391" s="8"/>
      <c r="O391" s="8"/>
      <c r="Q391" s="95"/>
      <c r="R391" s="95"/>
    </row>
    <row r="392" customFormat="false" ht="15" hidden="false" customHeight="true" outlineLevel="0" collapsed="false">
      <c r="A392" s="92" t="s">
        <v>608</v>
      </c>
      <c r="B392" s="92" t="s">
        <v>559</v>
      </c>
      <c r="C392" s="92" t="s">
        <v>84</v>
      </c>
      <c r="D392" s="92" t="s">
        <v>85</v>
      </c>
      <c r="E392" s="92" t="s">
        <v>85</v>
      </c>
      <c r="F392" s="94" t="s">
        <v>23</v>
      </c>
      <c r="G392" s="92" t="s">
        <v>86</v>
      </c>
      <c r="H392" s="92" t="s">
        <v>77</v>
      </c>
      <c r="K392" s="96" t="n">
        <f aca="false">SUMIF(Eventos!A:A,A392,Eventos!G:G)</f>
        <v>0</v>
      </c>
      <c r="L392" s="8"/>
      <c r="O392" s="8"/>
      <c r="Q392" s="95"/>
      <c r="R392" s="95"/>
    </row>
    <row r="393" customFormat="false" ht="15" hidden="false" customHeight="true" outlineLevel="0" collapsed="false">
      <c r="A393" s="92" t="s">
        <v>609</v>
      </c>
      <c r="B393" s="92" t="s">
        <v>276</v>
      </c>
      <c r="C393" s="92" t="s">
        <v>91</v>
      </c>
      <c r="D393" s="92" t="s">
        <v>85</v>
      </c>
      <c r="E393" s="92" t="s">
        <v>85</v>
      </c>
      <c r="F393" s="94" t="s">
        <v>23</v>
      </c>
      <c r="G393" s="92" t="s">
        <v>86</v>
      </c>
      <c r="H393" s="92" t="s">
        <v>77</v>
      </c>
      <c r="K393" s="96" t="n">
        <f aca="false">SUMIF(Eventos!A:A,A393,Eventos!G:G)</f>
        <v>0</v>
      </c>
      <c r="L393" s="8"/>
      <c r="O393" s="8"/>
      <c r="Q393" s="95"/>
      <c r="R393" s="95"/>
    </row>
    <row r="394" customFormat="false" ht="15" hidden="false" customHeight="true" outlineLevel="0" collapsed="false">
      <c r="A394" s="92" t="s">
        <v>610</v>
      </c>
      <c r="B394" s="92" t="s">
        <v>276</v>
      </c>
      <c r="C394" s="92" t="s">
        <v>91</v>
      </c>
      <c r="D394" s="92" t="s">
        <v>85</v>
      </c>
      <c r="E394" s="92" t="s">
        <v>85</v>
      </c>
      <c r="F394" s="94" t="s">
        <v>23</v>
      </c>
      <c r="G394" s="92" t="s">
        <v>86</v>
      </c>
      <c r="H394" s="92" t="s">
        <v>77</v>
      </c>
      <c r="K394" s="96" t="n">
        <f aca="false">SUMIF(Eventos!A:A,A394,Eventos!G:G)</f>
        <v>0</v>
      </c>
      <c r="L394" s="8"/>
      <c r="O394" s="8"/>
      <c r="Q394" s="95"/>
      <c r="R394" s="95"/>
    </row>
    <row r="395" customFormat="false" ht="15" hidden="false" customHeight="true" outlineLevel="0" collapsed="false">
      <c r="A395" s="92" t="s">
        <v>611</v>
      </c>
      <c r="B395" s="92" t="s">
        <v>380</v>
      </c>
      <c r="C395" s="92" t="s">
        <v>91</v>
      </c>
      <c r="D395" s="92" t="s">
        <v>85</v>
      </c>
      <c r="E395" s="92" t="s">
        <v>85</v>
      </c>
      <c r="F395" s="94" t="s">
        <v>23</v>
      </c>
      <c r="G395" s="92" t="s">
        <v>94</v>
      </c>
      <c r="H395" s="92" t="s">
        <v>77</v>
      </c>
      <c r="K395" s="96" t="n">
        <f aca="false">SUMIF(Eventos!A:A,A395,Eventos!G:G)</f>
        <v>0</v>
      </c>
      <c r="L395" s="8"/>
      <c r="O395" s="8"/>
      <c r="Q395" s="95"/>
      <c r="R395" s="95"/>
    </row>
    <row r="396" customFormat="false" ht="15" hidden="false" customHeight="true" outlineLevel="0" collapsed="false">
      <c r="A396" s="92" t="s">
        <v>612</v>
      </c>
      <c r="B396" s="92" t="s">
        <v>276</v>
      </c>
      <c r="C396" s="92" t="s">
        <v>91</v>
      </c>
      <c r="D396" s="92" t="s">
        <v>85</v>
      </c>
      <c r="E396" s="92" t="s">
        <v>85</v>
      </c>
      <c r="F396" s="94" t="s">
        <v>23</v>
      </c>
      <c r="G396" s="92" t="s">
        <v>86</v>
      </c>
      <c r="H396" s="92" t="s">
        <v>77</v>
      </c>
      <c r="K396" s="96" t="n">
        <f aca="false">SUMIF(Eventos!A:A,A396,Eventos!G:G)</f>
        <v>0</v>
      </c>
      <c r="L396" s="8"/>
      <c r="O396" s="8"/>
      <c r="Q396" s="95"/>
      <c r="R396" s="95"/>
    </row>
    <row r="397" customFormat="false" ht="15" hidden="false" customHeight="true" outlineLevel="0" collapsed="false">
      <c r="A397" s="92" t="s">
        <v>613</v>
      </c>
      <c r="B397" s="92" t="s">
        <v>614</v>
      </c>
      <c r="C397" s="92" t="s">
        <v>91</v>
      </c>
      <c r="D397" s="92" t="s">
        <v>85</v>
      </c>
      <c r="E397" s="92" t="s">
        <v>85</v>
      </c>
      <c r="F397" s="94" t="s">
        <v>23</v>
      </c>
      <c r="G397" s="92" t="s">
        <v>86</v>
      </c>
      <c r="H397" s="92" t="s">
        <v>77</v>
      </c>
      <c r="K397" s="96" t="n">
        <f aca="false">SUMIF(Eventos!A:A,A397,Eventos!G:G)</f>
        <v>0</v>
      </c>
      <c r="L397" s="8"/>
      <c r="O397" s="8"/>
      <c r="Q397" s="95"/>
      <c r="R397" s="95"/>
    </row>
    <row r="398" customFormat="false" ht="15" hidden="false" customHeight="true" outlineLevel="0" collapsed="false">
      <c r="A398" s="92" t="s">
        <v>615</v>
      </c>
      <c r="B398" s="92" t="s">
        <v>408</v>
      </c>
      <c r="C398" s="92" t="s">
        <v>100</v>
      </c>
      <c r="D398" s="92" t="s">
        <v>85</v>
      </c>
      <c r="E398" s="92" t="s">
        <v>85</v>
      </c>
      <c r="F398" s="94" t="s">
        <v>23</v>
      </c>
      <c r="G398" s="92" t="s">
        <v>86</v>
      </c>
      <c r="H398" s="92" t="s">
        <v>77</v>
      </c>
      <c r="K398" s="96" t="n">
        <f aca="false">SUMIF(Eventos!A:A,A398,Eventos!G:G)</f>
        <v>0</v>
      </c>
      <c r="L398" s="8"/>
      <c r="O398" s="8"/>
      <c r="Q398" s="95"/>
      <c r="R398" s="95"/>
    </row>
    <row r="399" customFormat="false" ht="15" hidden="false" customHeight="true" outlineLevel="0" collapsed="false">
      <c r="A399" s="92" t="s">
        <v>616</v>
      </c>
      <c r="B399" s="92" t="s">
        <v>380</v>
      </c>
      <c r="C399" s="92" t="s">
        <v>100</v>
      </c>
      <c r="D399" s="92" t="s">
        <v>85</v>
      </c>
      <c r="E399" s="92" t="s">
        <v>85</v>
      </c>
      <c r="F399" s="94" t="s">
        <v>23</v>
      </c>
      <c r="G399" s="92" t="s">
        <v>94</v>
      </c>
      <c r="H399" s="92" t="s">
        <v>77</v>
      </c>
      <c r="K399" s="96" t="n">
        <f aca="false">SUMIF(Eventos!A:A,A399,Eventos!G:G)</f>
        <v>0</v>
      </c>
      <c r="L399" s="8"/>
      <c r="O399" s="8"/>
      <c r="Q399" s="95"/>
      <c r="R399" s="95"/>
    </row>
    <row r="400" customFormat="false" ht="15" hidden="false" customHeight="true" outlineLevel="0" collapsed="false">
      <c r="A400" s="92" t="s">
        <v>617</v>
      </c>
      <c r="B400" s="92" t="s">
        <v>559</v>
      </c>
      <c r="C400" s="92" t="s">
        <v>100</v>
      </c>
      <c r="D400" s="92" t="s">
        <v>85</v>
      </c>
      <c r="E400" s="92" t="s">
        <v>85</v>
      </c>
      <c r="F400" s="94" t="s">
        <v>23</v>
      </c>
      <c r="G400" s="92" t="s">
        <v>86</v>
      </c>
      <c r="H400" s="92" t="s">
        <v>77</v>
      </c>
      <c r="K400" s="96" t="n">
        <f aca="false">SUMIF(Eventos!A:A,A400,Eventos!G:G)</f>
        <v>0</v>
      </c>
      <c r="L400" s="8"/>
      <c r="O400" s="8"/>
      <c r="Q400" s="95"/>
      <c r="R400" s="95"/>
    </row>
    <row r="401" customFormat="false" ht="15" hidden="false" customHeight="true" outlineLevel="0" collapsed="false">
      <c r="A401" s="92" t="s">
        <v>618</v>
      </c>
      <c r="B401" s="92" t="s">
        <v>408</v>
      </c>
      <c r="C401" s="92" t="s">
        <v>91</v>
      </c>
      <c r="D401" s="92" t="s">
        <v>85</v>
      </c>
      <c r="E401" s="92" t="s">
        <v>85</v>
      </c>
      <c r="F401" s="94" t="s">
        <v>23</v>
      </c>
      <c r="G401" s="92" t="s">
        <v>86</v>
      </c>
      <c r="H401" s="92" t="s">
        <v>77</v>
      </c>
      <c r="K401" s="96" t="n">
        <f aca="false">SUMIF(Eventos!A:A,A401,Eventos!G:G)</f>
        <v>0</v>
      </c>
      <c r="L401" s="8"/>
      <c r="O401" s="8"/>
      <c r="Q401" s="95"/>
      <c r="R401" s="95"/>
    </row>
    <row r="402" customFormat="false" ht="15" hidden="false" customHeight="true" outlineLevel="0" collapsed="false">
      <c r="A402" s="92" t="s">
        <v>619</v>
      </c>
      <c r="B402" s="92" t="s">
        <v>276</v>
      </c>
      <c r="C402" s="92" t="s">
        <v>91</v>
      </c>
      <c r="D402" s="92" t="s">
        <v>85</v>
      </c>
      <c r="E402" s="92" t="s">
        <v>85</v>
      </c>
      <c r="F402" s="94" t="s">
        <v>23</v>
      </c>
      <c r="G402" s="92" t="s">
        <v>86</v>
      </c>
      <c r="H402" s="92" t="s">
        <v>77</v>
      </c>
      <c r="K402" s="96" t="n">
        <f aca="false">SUMIF(Eventos!A:A,A402,Eventos!G:G)</f>
        <v>0</v>
      </c>
      <c r="L402" s="8"/>
      <c r="O402" s="8"/>
      <c r="Q402" s="95"/>
      <c r="R402" s="95"/>
    </row>
    <row r="403" customFormat="false" ht="15" hidden="false" customHeight="true" outlineLevel="0" collapsed="false">
      <c r="A403" s="92" t="s">
        <v>620</v>
      </c>
      <c r="B403" s="92" t="s">
        <v>559</v>
      </c>
      <c r="C403" s="92" t="s">
        <v>91</v>
      </c>
      <c r="D403" s="92" t="s">
        <v>85</v>
      </c>
      <c r="E403" s="92" t="s">
        <v>85</v>
      </c>
      <c r="F403" s="94" t="s">
        <v>23</v>
      </c>
      <c r="G403" s="92" t="s">
        <v>86</v>
      </c>
      <c r="H403" s="92" t="s">
        <v>77</v>
      </c>
      <c r="K403" s="96" t="n">
        <f aca="false">SUMIF(Eventos!A:A,A403,Eventos!G:G)</f>
        <v>0</v>
      </c>
      <c r="L403" s="8"/>
      <c r="O403" s="8"/>
      <c r="Q403" s="95"/>
      <c r="R403" s="95"/>
    </row>
    <row r="404" customFormat="false" ht="15" hidden="false" customHeight="true" outlineLevel="0" collapsed="false">
      <c r="A404" s="92" t="s">
        <v>621</v>
      </c>
      <c r="B404" s="92" t="s">
        <v>622</v>
      </c>
      <c r="C404" s="92" t="s">
        <v>91</v>
      </c>
      <c r="D404" s="92" t="s">
        <v>85</v>
      </c>
      <c r="E404" s="92" t="s">
        <v>85</v>
      </c>
      <c r="F404" s="94" t="s">
        <v>23</v>
      </c>
      <c r="G404" s="92" t="s">
        <v>86</v>
      </c>
      <c r="H404" s="92" t="s">
        <v>77</v>
      </c>
      <c r="K404" s="96" t="n">
        <f aca="false">SUMIF(Eventos!A:A,A404,Eventos!G:G)</f>
        <v>0</v>
      </c>
      <c r="L404" s="8"/>
      <c r="O404" s="8"/>
      <c r="Q404" s="95"/>
      <c r="R404" s="95"/>
    </row>
    <row r="405" customFormat="false" ht="15" hidden="false" customHeight="true" outlineLevel="0" collapsed="false">
      <c r="A405" s="92" t="s">
        <v>623</v>
      </c>
      <c r="B405" s="92" t="s">
        <v>276</v>
      </c>
      <c r="C405" s="92" t="s">
        <v>84</v>
      </c>
      <c r="D405" s="92" t="s">
        <v>85</v>
      </c>
      <c r="E405" s="92" t="s">
        <v>85</v>
      </c>
      <c r="F405" s="94" t="s">
        <v>23</v>
      </c>
      <c r="G405" s="92" t="s">
        <v>86</v>
      </c>
      <c r="H405" s="92" t="s">
        <v>77</v>
      </c>
      <c r="K405" s="96" t="n">
        <f aca="false">SUMIF(Eventos!A:A,A405,Eventos!G:G)</f>
        <v>0</v>
      </c>
      <c r="L405" s="8"/>
      <c r="O405" s="8"/>
      <c r="Q405" s="95"/>
      <c r="R405" s="95"/>
    </row>
    <row r="406" customFormat="false" ht="15" hidden="false" customHeight="true" outlineLevel="0" collapsed="false">
      <c r="A406" s="92" t="s">
        <v>624</v>
      </c>
      <c r="B406" s="92" t="s">
        <v>380</v>
      </c>
      <c r="C406" s="92" t="s">
        <v>84</v>
      </c>
      <c r="D406" s="92" t="s">
        <v>85</v>
      </c>
      <c r="E406" s="92" t="s">
        <v>85</v>
      </c>
      <c r="F406" s="94" t="s">
        <v>23</v>
      </c>
      <c r="G406" s="92" t="s">
        <v>94</v>
      </c>
      <c r="H406" s="92" t="s">
        <v>77</v>
      </c>
      <c r="K406" s="96" t="n">
        <f aca="false">SUMIF(Eventos!A:A,A406,Eventos!G:G)</f>
        <v>0</v>
      </c>
      <c r="L406" s="8"/>
      <c r="O406" s="8"/>
      <c r="Q406" s="95"/>
      <c r="R406" s="95"/>
    </row>
    <row r="407" customFormat="false" ht="15" hidden="false" customHeight="true" outlineLevel="0" collapsed="false">
      <c r="A407" s="92" t="s">
        <v>625</v>
      </c>
      <c r="B407" s="92" t="s">
        <v>559</v>
      </c>
      <c r="C407" s="92" t="s">
        <v>84</v>
      </c>
      <c r="D407" s="92" t="s">
        <v>85</v>
      </c>
      <c r="E407" s="92" t="s">
        <v>85</v>
      </c>
      <c r="F407" s="94" t="s">
        <v>23</v>
      </c>
      <c r="G407" s="92" t="s">
        <v>86</v>
      </c>
      <c r="H407" s="92" t="s">
        <v>77</v>
      </c>
      <c r="K407" s="96" t="n">
        <f aca="false">SUMIF(Eventos!A:A,A407,Eventos!G:G)</f>
        <v>0</v>
      </c>
      <c r="L407" s="8"/>
      <c r="O407" s="8"/>
      <c r="Q407" s="95"/>
      <c r="R407" s="95"/>
    </row>
    <row r="408" customFormat="false" ht="15" hidden="false" customHeight="true" outlineLevel="0" collapsed="false">
      <c r="A408" s="92" t="s">
        <v>626</v>
      </c>
      <c r="B408" s="92" t="s">
        <v>592</v>
      </c>
      <c r="C408" s="92" t="s">
        <v>84</v>
      </c>
      <c r="D408" s="92" t="s">
        <v>85</v>
      </c>
      <c r="E408" s="92" t="s">
        <v>85</v>
      </c>
      <c r="F408" s="94" t="s">
        <v>23</v>
      </c>
      <c r="G408" s="92" t="s">
        <v>86</v>
      </c>
      <c r="H408" s="92" t="s">
        <v>77</v>
      </c>
      <c r="K408" s="96" t="n">
        <f aca="false">SUMIF(Eventos!A:A,A408,Eventos!G:G)</f>
        <v>0</v>
      </c>
      <c r="L408" s="8"/>
      <c r="O408" s="8"/>
      <c r="Q408" s="95"/>
      <c r="R408" s="95"/>
    </row>
    <row r="409" customFormat="false" ht="15" hidden="false" customHeight="true" outlineLevel="0" collapsed="false">
      <c r="A409" s="92" t="s">
        <v>627</v>
      </c>
      <c r="B409" s="92" t="s">
        <v>380</v>
      </c>
      <c r="C409" s="92" t="s">
        <v>84</v>
      </c>
      <c r="D409" s="92" t="s">
        <v>85</v>
      </c>
      <c r="E409" s="92" t="s">
        <v>85</v>
      </c>
      <c r="F409" s="94" t="s">
        <v>23</v>
      </c>
      <c r="G409" s="92" t="s">
        <v>86</v>
      </c>
      <c r="H409" s="92" t="s">
        <v>77</v>
      </c>
      <c r="K409" s="96" t="n">
        <f aca="false">SUMIF(Eventos!A:A,A409,Eventos!G:G)</f>
        <v>0</v>
      </c>
      <c r="L409" s="8"/>
      <c r="O409" s="8"/>
      <c r="Q409" s="95"/>
      <c r="R409" s="95"/>
    </row>
    <row r="410" customFormat="false" ht="15" hidden="false" customHeight="true" outlineLevel="0" collapsed="false">
      <c r="A410" s="92" t="s">
        <v>628</v>
      </c>
      <c r="B410" s="92" t="s">
        <v>380</v>
      </c>
      <c r="C410" s="92" t="s">
        <v>84</v>
      </c>
      <c r="D410" s="92" t="s">
        <v>85</v>
      </c>
      <c r="E410" s="92" t="s">
        <v>85</v>
      </c>
      <c r="F410" s="94" t="s">
        <v>23</v>
      </c>
      <c r="G410" s="92" t="s">
        <v>103</v>
      </c>
      <c r="H410" s="92" t="s">
        <v>77</v>
      </c>
      <c r="K410" s="96" t="n">
        <f aca="false">SUMIF(Eventos!A:A,A410,Eventos!G:G)</f>
        <v>0</v>
      </c>
      <c r="L410" s="8"/>
      <c r="O410" s="8"/>
      <c r="Q410" s="95"/>
      <c r="R410" s="95"/>
    </row>
    <row r="411" customFormat="false" ht="15" hidden="false" customHeight="true" outlineLevel="0" collapsed="false">
      <c r="A411" s="92" t="s">
        <v>629</v>
      </c>
      <c r="B411" s="92" t="s">
        <v>380</v>
      </c>
      <c r="C411" s="92" t="s">
        <v>84</v>
      </c>
      <c r="D411" s="92" t="s">
        <v>85</v>
      </c>
      <c r="E411" s="92" t="s">
        <v>85</v>
      </c>
      <c r="F411" s="94" t="s">
        <v>23</v>
      </c>
      <c r="G411" s="92" t="s">
        <v>94</v>
      </c>
      <c r="H411" s="92" t="s">
        <v>77</v>
      </c>
      <c r="K411" s="96" t="n">
        <f aca="false">SUMIF(Eventos!A:A,A411,Eventos!G:G)</f>
        <v>0</v>
      </c>
      <c r="L411" s="8"/>
      <c r="O411" s="8"/>
      <c r="Q411" s="95"/>
      <c r="R411" s="95"/>
    </row>
    <row r="412" customFormat="false" ht="15" hidden="false" customHeight="true" outlineLevel="0" collapsed="false">
      <c r="A412" s="92" t="s">
        <v>630</v>
      </c>
      <c r="B412" s="92" t="s">
        <v>592</v>
      </c>
      <c r="C412" s="92" t="s">
        <v>91</v>
      </c>
      <c r="D412" s="92" t="s">
        <v>85</v>
      </c>
      <c r="E412" s="92" t="s">
        <v>85</v>
      </c>
      <c r="F412" s="94" t="s">
        <v>23</v>
      </c>
      <c r="G412" s="92" t="s">
        <v>86</v>
      </c>
      <c r="H412" s="92" t="s">
        <v>77</v>
      </c>
      <c r="K412" s="96" t="n">
        <f aca="false">SUMIF(Eventos!A:A,A412,Eventos!G:G)</f>
        <v>0</v>
      </c>
      <c r="L412" s="8"/>
      <c r="O412" s="8"/>
      <c r="Q412" s="95"/>
      <c r="R412" s="95"/>
    </row>
    <row r="413" customFormat="false" ht="15" hidden="false" customHeight="true" outlineLevel="0" collapsed="false">
      <c r="A413" s="92" t="s">
        <v>631</v>
      </c>
      <c r="B413" s="92" t="s">
        <v>276</v>
      </c>
      <c r="C413" s="92" t="s">
        <v>91</v>
      </c>
      <c r="D413" s="92" t="s">
        <v>85</v>
      </c>
      <c r="E413" s="92" t="s">
        <v>85</v>
      </c>
      <c r="F413" s="94" t="s">
        <v>23</v>
      </c>
      <c r="G413" s="92" t="s">
        <v>86</v>
      </c>
      <c r="H413" s="92" t="s">
        <v>77</v>
      </c>
      <c r="K413" s="96" t="n">
        <f aca="false">SUMIF(Eventos!A:A,A413,Eventos!G:G)</f>
        <v>0</v>
      </c>
      <c r="L413" s="8"/>
      <c r="O413" s="8"/>
      <c r="Q413" s="95"/>
      <c r="R413" s="95"/>
    </row>
    <row r="414" customFormat="false" ht="15" hidden="false" customHeight="true" outlineLevel="0" collapsed="false">
      <c r="A414" s="92" t="s">
        <v>632</v>
      </c>
      <c r="B414" s="92" t="s">
        <v>559</v>
      </c>
      <c r="C414" s="92" t="s">
        <v>91</v>
      </c>
      <c r="D414" s="92" t="s">
        <v>85</v>
      </c>
      <c r="E414" s="92" t="s">
        <v>85</v>
      </c>
      <c r="F414" s="94" t="s">
        <v>23</v>
      </c>
      <c r="G414" s="92" t="s">
        <v>86</v>
      </c>
      <c r="H414" s="92" t="s">
        <v>77</v>
      </c>
      <c r="K414" s="96" t="n">
        <f aca="false">SUMIF(Eventos!A:A,A414,Eventos!G:G)</f>
        <v>0</v>
      </c>
      <c r="L414" s="8"/>
      <c r="O414" s="8"/>
      <c r="Q414" s="95"/>
      <c r="R414" s="95"/>
    </row>
    <row r="415" customFormat="false" ht="15" hidden="false" customHeight="true" outlineLevel="0" collapsed="false">
      <c r="A415" s="92" t="s">
        <v>633</v>
      </c>
      <c r="B415" s="92" t="s">
        <v>408</v>
      </c>
      <c r="C415" s="92" t="s">
        <v>91</v>
      </c>
      <c r="D415" s="92" t="s">
        <v>85</v>
      </c>
      <c r="E415" s="92" t="s">
        <v>85</v>
      </c>
      <c r="F415" s="94" t="s">
        <v>23</v>
      </c>
      <c r="G415" s="92" t="s">
        <v>86</v>
      </c>
      <c r="H415" s="92" t="s">
        <v>77</v>
      </c>
      <c r="K415" s="96" t="n">
        <f aca="false">SUMIF(Eventos!A:A,A415,Eventos!G:G)</f>
        <v>0</v>
      </c>
      <c r="L415" s="8"/>
      <c r="O415" s="8"/>
      <c r="Q415" s="95"/>
      <c r="R415" s="95"/>
    </row>
    <row r="416" customFormat="false" ht="15" hidden="false" customHeight="true" outlineLevel="0" collapsed="false">
      <c r="A416" s="92" t="s">
        <v>634</v>
      </c>
      <c r="B416" s="92" t="s">
        <v>592</v>
      </c>
      <c r="C416" s="92" t="s">
        <v>91</v>
      </c>
      <c r="D416" s="92" t="s">
        <v>85</v>
      </c>
      <c r="E416" s="92" t="s">
        <v>85</v>
      </c>
      <c r="F416" s="94" t="s">
        <v>23</v>
      </c>
      <c r="G416" s="92" t="s">
        <v>86</v>
      </c>
      <c r="H416" s="92" t="s">
        <v>77</v>
      </c>
      <c r="K416" s="96" t="n">
        <f aca="false">SUMIF(Eventos!A:A,A416,Eventos!G:G)</f>
        <v>0</v>
      </c>
      <c r="L416" s="8"/>
      <c r="O416" s="8"/>
      <c r="Q416" s="95"/>
      <c r="R416" s="95"/>
    </row>
    <row r="417" customFormat="false" ht="15" hidden="false" customHeight="true" outlineLevel="0" collapsed="false">
      <c r="A417" s="92" t="s">
        <v>635</v>
      </c>
      <c r="B417" s="92" t="s">
        <v>592</v>
      </c>
      <c r="C417" s="92" t="s">
        <v>91</v>
      </c>
      <c r="D417" s="92" t="s">
        <v>85</v>
      </c>
      <c r="E417" s="92" t="s">
        <v>85</v>
      </c>
      <c r="F417" s="94" t="s">
        <v>23</v>
      </c>
      <c r="G417" s="92" t="s">
        <v>86</v>
      </c>
      <c r="H417" s="92" t="s">
        <v>77</v>
      </c>
      <c r="K417" s="96" t="n">
        <f aca="false">SUMIF(Eventos!A:A,A417,Eventos!G:G)</f>
        <v>0</v>
      </c>
      <c r="L417" s="8"/>
      <c r="O417" s="8"/>
      <c r="Q417" s="95"/>
      <c r="R417" s="95"/>
    </row>
    <row r="418" customFormat="false" ht="15" hidden="false" customHeight="true" outlineLevel="0" collapsed="false">
      <c r="A418" s="92" t="s">
        <v>636</v>
      </c>
      <c r="B418" s="92" t="s">
        <v>559</v>
      </c>
      <c r="C418" s="92" t="s">
        <v>100</v>
      </c>
      <c r="D418" s="92" t="s">
        <v>85</v>
      </c>
      <c r="E418" s="92" t="s">
        <v>85</v>
      </c>
      <c r="F418" s="94" t="s">
        <v>23</v>
      </c>
      <c r="G418" s="92" t="s">
        <v>86</v>
      </c>
      <c r="H418" s="92" t="s">
        <v>77</v>
      </c>
      <c r="K418" s="96" t="n">
        <f aca="false">SUMIF(Eventos!A:A,A418,Eventos!G:G)</f>
        <v>0</v>
      </c>
      <c r="L418" s="8"/>
      <c r="O418" s="8"/>
      <c r="Q418" s="95"/>
      <c r="R418" s="95"/>
    </row>
    <row r="419" customFormat="false" ht="15" hidden="false" customHeight="true" outlineLevel="0" collapsed="false">
      <c r="A419" s="92" t="s">
        <v>637</v>
      </c>
      <c r="B419" s="92" t="s">
        <v>408</v>
      </c>
      <c r="C419" s="92" t="s">
        <v>100</v>
      </c>
      <c r="D419" s="92" t="s">
        <v>85</v>
      </c>
      <c r="E419" s="92" t="s">
        <v>85</v>
      </c>
      <c r="F419" s="94" t="s">
        <v>23</v>
      </c>
      <c r="G419" s="92" t="s">
        <v>86</v>
      </c>
      <c r="H419" s="92" t="s">
        <v>77</v>
      </c>
      <c r="K419" s="96" t="n">
        <f aca="false">SUMIF(Eventos!A:A,A419,Eventos!G:G)</f>
        <v>0</v>
      </c>
      <c r="L419" s="8"/>
      <c r="O419" s="8"/>
      <c r="Q419" s="95"/>
      <c r="R419" s="95"/>
    </row>
    <row r="420" customFormat="false" ht="15" hidden="false" customHeight="true" outlineLevel="0" collapsed="false">
      <c r="A420" s="92" t="s">
        <v>638</v>
      </c>
      <c r="B420" s="92" t="s">
        <v>408</v>
      </c>
      <c r="C420" s="92" t="s">
        <v>91</v>
      </c>
      <c r="D420" s="92" t="s">
        <v>85</v>
      </c>
      <c r="E420" s="92" t="s">
        <v>85</v>
      </c>
      <c r="F420" s="94" t="s">
        <v>23</v>
      </c>
      <c r="G420" s="92" t="s">
        <v>86</v>
      </c>
      <c r="H420" s="92" t="s">
        <v>77</v>
      </c>
      <c r="K420" s="96" t="n">
        <f aca="false">SUMIF(Eventos!A:A,A420,Eventos!G:G)</f>
        <v>0</v>
      </c>
      <c r="L420" s="8"/>
      <c r="O420" s="8"/>
      <c r="Q420" s="95"/>
      <c r="R420" s="95"/>
    </row>
    <row r="421" customFormat="false" ht="15" hidden="false" customHeight="true" outlineLevel="0" collapsed="false">
      <c r="A421" s="92" t="s">
        <v>639</v>
      </c>
      <c r="B421" s="92" t="s">
        <v>559</v>
      </c>
      <c r="C421" s="92" t="s">
        <v>91</v>
      </c>
      <c r="D421" s="92" t="s">
        <v>85</v>
      </c>
      <c r="E421" s="92" t="s">
        <v>85</v>
      </c>
      <c r="F421" s="94" t="s">
        <v>23</v>
      </c>
      <c r="G421" s="92" t="s">
        <v>86</v>
      </c>
      <c r="H421" s="92" t="s">
        <v>77</v>
      </c>
      <c r="K421" s="96" t="n">
        <f aca="false">SUMIF(Eventos!A:A,A421,Eventos!G:G)</f>
        <v>0</v>
      </c>
      <c r="L421" s="8"/>
      <c r="O421" s="8"/>
      <c r="Q421" s="95"/>
      <c r="R421" s="95"/>
    </row>
    <row r="422" customFormat="false" ht="15" hidden="false" customHeight="true" outlineLevel="0" collapsed="false">
      <c r="A422" s="92" t="s">
        <v>640</v>
      </c>
      <c r="B422" s="92" t="s">
        <v>276</v>
      </c>
      <c r="C422" s="92" t="s">
        <v>91</v>
      </c>
      <c r="D422" s="92" t="s">
        <v>85</v>
      </c>
      <c r="E422" s="92" t="s">
        <v>85</v>
      </c>
      <c r="F422" s="94" t="s">
        <v>23</v>
      </c>
      <c r="G422" s="92" t="s">
        <v>86</v>
      </c>
      <c r="H422" s="92" t="s">
        <v>77</v>
      </c>
      <c r="K422" s="96" t="n">
        <f aca="false">SUMIF(Eventos!A:A,A422,Eventos!G:G)</f>
        <v>0</v>
      </c>
      <c r="L422" s="8"/>
      <c r="O422" s="8"/>
      <c r="Q422" s="95"/>
      <c r="R422" s="95"/>
    </row>
    <row r="423" customFormat="false" ht="15" hidden="false" customHeight="true" outlineLevel="0" collapsed="false">
      <c r="A423" s="92" t="s">
        <v>641</v>
      </c>
      <c r="B423" s="92" t="s">
        <v>592</v>
      </c>
      <c r="C423" s="92" t="s">
        <v>91</v>
      </c>
      <c r="D423" s="92" t="s">
        <v>85</v>
      </c>
      <c r="E423" s="92" t="s">
        <v>85</v>
      </c>
      <c r="F423" s="94" t="s">
        <v>23</v>
      </c>
      <c r="G423" s="92" t="s">
        <v>86</v>
      </c>
      <c r="H423" s="92" t="s">
        <v>77</v>
      </c>
      <c r="K423" s="96" t="n">
        <f aca="false">SUMIF(Eventos!A:A,A423,Eventos!G:G)</f>
        <v>0</v>
      </c>
      <c r="L423" s="8"/>
      <c r="O423" s="8"/>
      <c r="Q423" s="95"/>
      <c r="R423" s="95"/>
    </row>
    <row r="424" customFormat="false" ht="15" hidden="false" customHeight="true" outlineLevel="0" collapsed="false">
      <c r="A424" s="92" t="s">
        <v>642</v>
      </c>
      <c r="B424" s="92" t="s">
        <v>592</v>
      </c>
      <c r="C424" s="92" t="s">
        <v>91</v>
      </c>
      <c r="D424" s="92" t="s">
        <v>85</v>
      </c>
      <c r="E424" s="92" t="s">
        <v>85</v>
      </c>
      <c r="F424" s="94" t="s">
        <v>23</v>
      </c>
      <c r="G424" s="92" t="s">
        <v>86</v>
      </c>
      <c r="H424" s="92" t="s">
        <v>77</v>
      </c>
      <c r="K424" s="96" t="n">
        <f aca="false">SUMIF(Eventos!A:A,A424,Eventos!G:G)</f>
        <v>0</v>
      </c>
      <c r="L424" s="8"/>
      <c r="O424" s="8"/>
      <c r="Q424" s="95"/>
      <c r="R424" s="95"/>
    </row>
    <row r="425" customFormat="false" ht="15" hidden="false" customHeight="true" outlineLevel="0" collapsed="false">
      <c r="A425" s="92" t="s">
        <v>643</v>
      </c>
      <c r="B425" s="92" t="s">
        <v>276</v>
      </c>
      <c r="C425" s="92" t="s">
        <v>84</v>
      </c>
      <c r="D425" s="92" t="s">
        <v>85</v>
      </c>
      <c r="E425" s="92" t="s">
        <v>85</v>
      </c>
      <c r="F425" s="94" t="s">
        <v>23</v>
      </c>
      <c r="G425" s="92" t="s">
        <v>86</v>
      </c>
      <c r="H425" s="92" t="s">
        <v>77</v>
      </c>
      <c r="K425" s="96" t="n">
        <f aca="false">SUMIF(Eventos!A:A,A425,Eventos!G:G)</f>
        <v>0</v>
      </c>
      <c r="L425" s="8"/>
      <c r="O425" s="8"/>
      <c r="Q425" s="95"/>
      <c r="R425" s="95"/>
    </row>
    <row r="426" customFormat="false" ht="15" hidden="false" customHeight="true" outlineLevel="0" collapsed="false">
      <c r="A426" s="92" t="s">
        <v>644</v>
      </c>
      <c r="B426" s="92" t="s">
        <v>276</v>
      </c>
      <c r="C426" s="92" t="s">
        <v>84</v>
      </c>
      <c r="D426" s="92" t="s">
        <v>85</v>
      </c>
      <c r="E426" s="92" t="s">
        <v>85</v>
      </c>
      <c r="F426" s="94" t="s">
        <v>23</v>
      </c>
      <c r="G426" s="92" t="s">
        <v>86</v>
      </c>
      <c r="H426" s="92" t="s">
        <v>77</v>
      </c>
      <c r="K426" s="96" t="n">
        <f aca="false">SUMIF(Eventos!A:A,A426,Eventos!G:G)</f>
        <v>0</v>
      </c>
      <c r="L426" s="8"/>
      <c r="O426" s="8"/>
      <c r="Q426" s="95"/>
      <c r="R426" s="95"/>
    </row>
    <row r="427" customFormat="false" ht="15" hidden="false" customHeight="true" outlineLevel="0" collapsed="false">
      <c r="A427" s="92" t="s">
        <v>645</v>
      </c>
      <c r="B427" s="92" t="s">
        <v>592</v>
      </c>
      <c r="C427" s="92" t="s">
        <v>84</v>
      </c>
      <c r="D427" s="92" t="s">
        <v>85</v>
      </c>
      <c r="E427" s="92" t="s">
        <v>85</v>
      </c>
      <c r="F427" s="94" t="s">
        <v>23</v>
      </c>
      <c r="G427" s="92" t="s">
        <v>86</v>
      </c>
      <c r="H427" s="92" t="s">
        <v>77</v>
      </c>
      <c r="K427" s="96" t="n">
        <f aca="false">SUMIF(Eventos!A:A,A427,Eventos!G:G)</f>
        <v>0</v>
      </c>
      <c r="L427" s="8"/>
      <c r="O427" s="8"/>
      <c r="Q427" s="95"/>
      <c r="R427" s="95"/>
    </row>
    <row r="428" customFormat="false" ht="15" hidden="false" customHeight="true" outlineLevel="0" collapsed="false">
      <c r="A428" s="92" t="s">
        <v>646</v>
      </c>
      <c r="B428" s="92" t="s">
        <v>647</v>
      </c>
      <c r="C428" s="92" t="s">
        <v>91</v>
      </c>
      <c r="D428" s="92" t="s">
        <v>85</v>
      </c>
      <c r="E428" s="92" t="s">
        <v>85</v>
      </c>
      <c r="F428" s="94" t="s">
        <v>23</v>
      </c>
      <c r="G428" s="92" t="s">
        <v>128</v>
      </c>
      <c r="H428" s="92" t="s">
        <v>95</v>
      </c>
      <c r="K428" s="96" t="n">
        <f aca="false">SUMIF(Eventos!A:A,A428,Eventos!G:G)</f>
        <v>0</v>
      </c>
      <c r="L428" s="8"/>
      <c r="O428" s="8"/>
      <c r="Q428" s="95"/>
      <c r="R428" s="95"/>
    </row>
    <row r="429" customFormat="false" ht="15" hidden="false" customHeight="true" outlineLevel="0" collapsed="false">
      <c r="A429" s="92" t="s">
        <v>648</v>
      </c>
      <c r="B429" s="92" t="s">
        <v>408</v>
      </c>
      <c r="C429" s="92" t="s">
        <v>84</v>
      </c>
      <c r="D429" s="92" t="s">
        <v>85</v>
      </c>
      <c r="E429" s="92" t="s">
        <v>85</v>
      </c>
      <c r="F429" s="94" t="s">
        <v>23</v>
      </c>
      <c r="G429" s="92" t="s">
        <v>128</v>
      </c>
      <c r="H429" s="92" t="s">
        <v>95</v>
      </c>
      <c r="K429" s="96" t="n">
        <f aca="false">SUMIF(Eventos!A:A,A429,Eventos!G:G)</f>
        <v>0</v>
      </c>
      <c r="L429" s="8"/>
      <c r="O429" s="8"/>
      <c r="Q429" s="95"/>
      <c r="R429" s="95"/>
    </row>
    <row r="430" customFormat="false" ht="15" hidden="false" customHeight="true" outlineLevel="0" collapsed="false">
      <c r="A430" s="92" t="s">
        <v>649</v>
      </c>
      <c r="B430" s="92" t="s">
        <v>276</v>
      </c>
      <c r="C430" s="92" t="s">
        <v>91</v>
      </c>
      <c r="D430" s="92" t="s">
        <v>85</v>
      </c>
      <c r="E430" s="92" t="s">
        <v>85</v>
      </c>
      <c r="F430" s="94" t="s">
        <v>23</v>
      </c>
      <c r="G430" s="92" t="s">
        <v>128</v>
      </c>
      <c r="H430" s="92" t="s">
        <v>95</v>
      </c>
      <c r="K430" s="96" t="n">
        <f aca="false">SUMIF(Eventos!A:A,A430,Eventos!G:G)</f>
        <v>0</v>
      </c>
      <c r="L430" s="8"/>
      <c r="O430" s="8"/>
      <c r="Q430" s="95"/>
      <c r="R430" s="95"/>
    </row>
    <row r="431" customFormat="false" ht="15" hidden="false" customHeight="true" outlineLevel="0" collapsed="false">
      <c r="A431" s="92" t="s">
        <v>650</v>
      </c>
      <c r="B431" s="92" t="s">
        <v>559</v>
      </c>
      <c r="C431" s="92" t="s">
        <v>100</v>
      </c>
      <c r="D431" s="92" t="s">
        <v>85</v>
      </c>
      <c r="E431" s="92" t="s">
        <v>85</v>
      </c>
      <c r="F431" s="94" t="s">
        <v>23</v>
      </c>
      <c r="G431" s="92" t="s">
        <v>86</v>
      </c>
      <c r="H431" s="92" t="s">
        <v>77</v>
      </c>
      <c r="K431" s="96" t="n">
        <f aca="false">SUMIF(Eventos!A:A,A431,Eventos!G:G)</f>
        <v>0</v>
      </c>
      <c r="L431" s="8"/>
      <c r="O431" s="8"/>
      <c r="Q431" s="95"/>
      <c r="R431" s="95"/>
    </row>
    <row r="432" customFormat="false" ht="15" hidden="false" customHeight="true" outlineLevel="0" collapsed="false">
      <c r="A432" s="92" t="s">
        <v>651</v>
      </c>
      <c r="B432" s="92" t="s">
        <v>408</v>
      </c>
      <c r="C432" s="92" t="s">
        <v>100</v>
      </c>
      <c r="D432" s="92" t="s">
        <v>85</v>
      </c>
      <c r="E432" s="92" t="s">
        <v>85</v>
      </c>
      <c r="F432" s="94" t="s">
        <v>23</v>
      </c>
      <c r="G432" s="92" t="s">
        <v>86</v>
      </c>
      <c r="H432" s="92" t="s">
        <v>77</v>
      </c>
      <c r="K432" s="96" t="n">
        <f aca="false">SUMIF(Eventos!A:A,A432,Eventos!G:G)</f>
        <v>0</v>
      </c>
      <c r="L432" s="8"/>
      <c r="O432" s="8"/>
      <c r="Q432" s="95"/>
      <c r="R432" s="95"/>
    </row>
    <row r="433" customFormat="false" ht="15" hidden="false" customHeight="true" outlineLevel="0" collapsed="false">
      <c r="A433" s="92" t="s">
        <v>652</v>
      </c>
      <c r="B433" s="92" t="s">
        <v>408</v>
      </c>
      <c r="C433" s="92" t="s">
        <v>100</v>
      </c>
      <c r="D433" s="92" t="s">
        <v>85</v>
      </c>
      <c r="E433" s="92" t="s">
        <v>85</v>
      </c>
      <c r="F433" s="94" t="s">
        <v>23</v>
      </c>
      <c r="G433" s="92" t="s">
        <v>86</v>
      </c>
      <c r="H433" s="92" t="s">
        <v>77</v>
      </c>
      <c r="K433" s="96" t="n">
        <f aca="false">SUMIF(Eventos!A:A,A433,Eventos!G:G)</f>
        <v>0</v>
      </c>
      <c r="L433" s="8"/>
      <c r="O433" s="8"/>
      <c r="Q433" s="95"/>
      <c r="R433" s="95"/>
    </row>
    <row r="434" customFormat="false" ht="15" hidden="false" customHeight="true" outlineLevel="0" collapsed="false">
      <c r="A434" s="92" t="s">
        <v>653</v>
      </c>
      <c r="B434" s="92" t="s">
        <v>276</v>
      </c>
      <c r="C434" s="92" t="s">
        <v>91</v>
      </c>
      <c r="D434" s="92" t="s">
        <v>85</v>
      </c>
      <c r="E434" s="92" t="s">
        <v>85</v>
      </c>
      <c r="F434" s="94" t="s">
        <v>23</v>
      </c>
      <c r="G434" s="92" t="s">
        <v>86</v>
      </c>
      <c r="H434" s="92" t="s">
        <v>77</v>
      </c>
      <c r="K434" s="96" t="n">
        <f aca="false">SUMIF(Eventos!A:A,A434,Eventos!G:G)</f>
        <v>0</v>
      </c>
      <c r="L434" s="8"/>
      <c r="O434" s="8"/>
      <c r="Q434" s="95"/>
      <c r="R434" s="95"/>
    </row>
    <row r="435" customFormat="false" ht="15" hidden="false" customHeight="true" outlineLevel="0" collapsed="false">
      <c r="A435" s="92" t="s">
        <v>654</v>
      </c>
      <c r="B435" s="92" t="s">
        <v>408</v>
      </c>
      <c r="C435" s="92" t="s">
        <v>91</v>
      </c>
      <c r="D435" s="92" t="s">
        <v>85</v>
      </c>
      <c r="E435" s="92" t="s">
        <v>85</v>
      </c>
      <c r="F435" s="94" t="s">
        <v>23</v>
      </c>
      <c r="G435" s="92" t="s">
        <v>86</v>
      </c>
      <c r="H435" s="92" t="s">
        <v>77</v>
      </c>
      <c r="K435" s="96" t="n">
        <f aca="false">SUMIF(Eventos!A:A,A435,Eventos!G:G)</f>
        <v>0</v>
      </c>
      <c r="L435" s="8"/>
      <c r="O435" s="8"/>
      <c r="Q435" s="95"/>
      <c r="R435" s="95"/>
    </row>
    <row r="436" customFormat="false" ht="15" hidden="false" customHeight="true" outlineLevel="0" collapsed="false">
      <c r="A436" s="92" t="s">
        <v>655</v>
      </c>
      <c r="B436" s="92" t="s">
        <v>276</v>
      </c>
      <c r="C436" s="92" t="s">
        <v>91</v>
      </c>
      <c r="D436" s="92" t="s">
        <v>85</v>
      </c>
      <c r="E436" s="92" t="s">
        <v>85</v>
      </c>
      <c r="F436" s="94" t="s">
        <v>23</v>
      </c>
      <c r="G436" s="92" t="s">
        <v>86</v>
      </c>
      <c r="H436" s="92" t="s">
        <v>77</v>
      </c>
      <c r="K436" s="96" t="n">
        <f aca="false">SUMIF(Eventos!A:A,A436,Eventos!G:G)</f>
        <v>0</v>
      </c>
      <c r="L436" s="8"/>
      <c r="O436" s="8"/>
      <c r="Q436" s="95"/>
      <c r="R436" s="95"/>
    </row>
    <row r="437" customFormat="false" ht="15" hidden="false" customHeight="true" outlineLevel="0" collapsed="false">
      <c r="A437" s="92" t="s">
        <v>656</v>
      </c>
      <c r="B437" s="92" t="s">
        <v>380</v>
      </c>
      <c r="C437" s="92" t="s">
        <v>91</v>
      </c>
      <c r="D437" s="92" t="s">
        <v>85</v>
      </c>
      <c r="E437" s="92" t="s">
        <v>85</v>
      </c>
      <c r="F437" s="94" t="s">
        <v>23</v>
      </c>
      <c r="G437" s="92" t="s">
        <v>86</v>
      </c>
      <c r="H437" s="92" t="s">
        <v>77</v>
      </c>
      <c r="K437" s="96" t="n">
        <f aca="false">SUMIF(Eventos!A:A,A437,Eventos!G:G)</f>
        <v>0</v>
      </c>
      <c r="L437" s="8"/>
      <c r="O437" s="8"/>
      <c r="Q437" s="95"/>
      <c r="R437" s="95"/>
    </row>
    <row r="438" customFormat="false" ht="15" hidden="false" customHeight="true" outlineLevel="0" collapsed="false">
      <c r="A438" s="92" t="s">
        <v>657</v>
      </c>
      <c r="B438" s="92" t="s">
        <v>559</v>
      </c>
      <c r="C438" s="92" t="s">
        <v>84</v>
      </c>
      <c r="D438" s="92" t="s">
        <v>85</v>
      </c>
      <c r="E438" s="92" t="s">
        <v>85</v>
      </c>
      <c r="F438" s="94" t="s">
        <v>23</v>
      </c>
      <c r="G438" s="92" t="s">
        <v>86</v>
      </c>
      <c r="H438" s="92" t="s">
        <v>77</v>
      </c>
      <c r="K438" s="96" t="n">
        <f aca="false">SUMIF(Eventos!A:A,A438,Eventos!G:G)</f>
        <v>0</v>
      </c>
      <c r="L438" s="8"/>
      <c r="O438" s="8"/>
      <c r="Q438" s="95"/>
      <c r="R438" s="95"/>
    </row>
    <row r="439" customFormat="false" ht="15" hidden="false" customHeight="true" outlineLevel="0" collapsed="false">
      <c r="A439" s="92" t="s">
        <v>658</v>
      </c>
      <c r="B439" s="92" t="s">
        <v>559</v>
      </c>
      <c r="C439" s="92" t="s">
        <v>84</v>
      </c>
      <c r="D439" s="92" t="s">
        <v>85</v>
      </c>
      <c r="E439" s="92" t="s">
        <v>85</v>
      </c>
      <c r="F439" s="94" t="s">
        <v>23</v>
      </c>
      <c r="G439" s="92" t="s">
        <v>86</v>
      </c>
      <c r="H439" s="92" t="s">
        <v>77</v>
      </c>
      <c r="K439" s="96" t="n">
        <f aca="false">SUMIF(Eventos!A:A,A439,Eventos!G:G)</f>
        <v>0</v>
      </c>
      <c r="L439" s="8"/>
      <c r="O439" s="8"/>
      <c r="Q439" s="95"/>
      <c r="R439" s="95"/>
    </row>
    <row r="440" customFormat="false" ht="15" hidden="false" customHeight="true" outlineLevel="0" collapsed="false">
      <c r="A440" s="92" t="s">
        <v>659</v>
      </c>
      <c r="B440" s="92" t="s">
        <v>276</v>
      </c>
      <c r="C440" s="92" t="s">
        <v>84</v>
      </c>
      <c r="D440" s="92" t="s">
        <v>85</v>
      </c>
      <c r="E440" s="92" t="s">
        <v>85</v>
      </c>
      <c r="F440" s="94" t="s">
        <v>23</v>
      </c>
      <c r="G440" s="92" t="s">
        <v>86</v>
      </c>
      <c r="H440" s="92" t="s">
        <v>77</v>
      </c>
      <c r="K440" s="96" t="n">
        <f aca="false">SUMIF(Eventos!A:A,A440,Eventos!G:G)</f>
        <v>0</v>
      </c>
      <c r="L440" s="8"/>
      <c r="O440" s="8"/>
      <c r="Q440" s="95"/>
      <c r="R440" s="95"/>
    </row>
    <row r="441" customFormat="false" ht="15" hidden="false" customHeight="true" outlineLevel="0" collapsed="false">
      <c r="A441" s="92" t="s">
        <v>660</v>
      </c>
      <c r="B441" s="92" t="s">
        <v>380</v>
      </c>
      <c r="C441" s="92" t="s">
        <v>84</v>
      </c>
      <c r="D441" s="92" t="s">
        <v>85</v>
      </c>
      <c r="E441" s="92" t="s">
        <v>85</v>
      </c>
      <c r="F441" s="94" t="s">
        <v>23</v>
      </c>
      <c r="G441" s="92" t="s">
        <v>86</v>
      </c>
      <c r="H441" s="92" t="s">
        <v>77</v>
      </c>
      <c r="K441" s="96" t="n">
        <f aca="false">SUMIF(Eventos!A:A,A441,Eventos!G:G)</f>
        <v>0</v>
      </c>
      <c r="L441" s="8"/>
      <c r="O441" s="8"/>
      <c r="Q441" s="95"/>
      <c r="R441" s="95"/>
    </row>
    <row r="442" customFormat="false" ht="15" hidden="false" customHeight="true" outlineLevel="0" collapsed="false">
      <c r="A442" s="92" t="s">
        <v>661</v>
      </c>
      <c r="B442" s="92" t="s">
        <v>592</v>
      </c>
      <c r="C442" s="92" t="s">
        <v>84</v>
      </c>
      <c r="D442" s="92" t="s">
        <v>85</v>
      </c>
      <c r="E442" s="92" t="s">
        <v>85</v>
      </c>
      <c r="F442" s="94" t="s">
        <v>23</v>
      </c>
      <c r="G442" s="92" t="s">
        <v>86</v>
      </c>
      <c r="H442" s="92" t="s">
        <v>77</v>
      </c>
      <c r="K442" s="96" t="n">
        <f aca="false">SUMIF(Eventos!A:A,A442,Eventos!G:G)</f>
        <v>0</v>
      </c>
      <c r="L442" s="8"/>
      <c r="O442" s="8"/>
      <c r="Q442" s="95"/>
      <c r="R442" s="95"/>
    </row>
    <row r="443" customFormat="false" ht="15" hidden="false" customHeight="true" outlineLevel="0" collapsed="false">
      <c r="A443" s="92" t="s">
        <v>662</v>
      </c>
      <c r="B443" s="92" t="s">
        <v>592</v>
      </c>
      <c r="C443" s="92" t="s">
        <v>84</v>
      </c>
      <c r="D443" s="92" t="s">
        <v>85</v>
      </c>
      <c r="E443" s="92" t="s">
        <v>85</v>
      </c>
      <c r="F443" s="94" t="s">
        <v>23</v>
      </c>
      <c r="G443" s="92" t="s">
        <v>86</v>
      </c>
      <c r="H443" s="92" t="s">
        <v>77</v>
      </c>
      <c r="K443" s="96" t="n">
        <f aca="false">SUMIF(Eventos!A:A,A443,Eventos!G:G)</f>
        <v>0</v>
      </c>
      <c r="L443" s="8"/>
      <c r="O443" s="8"/>
      <c r="Q443" s="95"/>
      <c r="R443" s="95"/>
    </row>
    <row r="444" customFormat="false" ht="15" hidden="false" customHeight="true" outlineLevel="0" collapsed="false">
      <c r="A444" s="92" t="s">
        <v>663</v>
      </c>
      <c r="B444" s="92" t="s">
        <v>380</v>
      </c>
      <c r="C444" s="92" t="s">
        <v>84</v>
      </c>
      <c r="D444" s="92" t="s">
        <v>85</v>
      </c>
      <c r="E444" s="92" t="s">
        <v>85</v>
      </c>
      <c r="F444" s="94" t="s">
        <v>23</v>
      </c>
      <c r="G444" s="92" t="s">
        <v>86</v>
      </c>
      <c r="H444" s="92" t="s">
        <v>77</v>
      </c>
      <c r="K444" s="96" t="n">
        <f aca="false">SUMIF(Eventos!A:A,A444,Eventos!G:G)</f>
        <v>0</v>
      </c>
      <c r="L444" s="8"/>
      <c r="O444" s="8"/>
      <c r="Q444" s="95"/>
      <c r="R444" s="95"/>
    </row>
    <row r="445" customFormat="false" ht="15" hidden="false" customHeight="true" outlineLevel="0" collapsed="false">
      <c r="A445" s="92" t="s">
        <v>664</v>
      </c>
      <c r="B445" s="92" t="s">
        <v>408</v>
      </c>
      <c r="C445" s="92" t="s">
        <v>100</v>
      </c>
      <c r="D445" s="92" t="s">
        <v>92</v>
      </c>
      <c r="E445" s="92" t="s">
        <v>111</v>
      </c>
      <c r="F445" s="94" t="s">
        <v>57</v>
      </c>
      <c r="G445" s="92" t="s">
        <v>86</v>
      </c>
      <c r="H445" s="92" t="s">
        <v>77</v>
      </c>
      <c r="K445" s="96" t="n">
        <f aca="false">SUMIF(Eventos!A:A,A445,Eventos!G:G)</f>
        <v>0</v>
      </c>
      <c r="L445" s="8"/>
      <c r="O445" s="8"/>
      <c r="Q445" s="98"/>
      <c r="R445" s="95"/>
    </row>
    <row r="446" customFormat="false" ht="15" hidden="false" customHeight="true" outlineLevel="0" collapsed="false">
      <c r="A446" s="92" t="s">
        <v>665</v>
      </c>
      <c r="B446" s="92" t="s">
        <v>408</v>
      </c>
      <c r="C446" s="92" t="s">
        <v>91</v>
      </c>
      <c r="D446" s="92" t="s">
        <v>92</v>
      </c>
      <c r="E446" s="92" t="s">
        <v>102</v>
      </c>
      <c r="F446" s="94" t="s">
        <v>57</v>
      </c>
      <c r="G446" s="92" t="s">
        <v>86</v>
      </c>
      <c r="H446" s="92" t="s">
        <v>77</v>
      </c>
      <c r="K446" s="96" t="n">
        <f aca="false">SUMIF(Eventos!A:A,A446,Eventos!G:G)</f>
        <v>0</v>
      </c>
      <c r="L446" s="8"/>
      <c r="O446" s="8"/>
      <c r="Q446" s="95"/>
      <c r="R446" s="95"/>
    </row>
    <row r="447" customFormat="false" ht="15" hidden="false" customHeight="true" outlineLevel="0" collapsed="false">
      <c r="A447" s="92" t="s">
        <v>666</v>
      </c>
      <c r="B447" s="92" t="s">
        <v>408</v>
      </c>
      <c r="C447" s="92" t="s">
        <v>91</v>
      </c>
      <c r="D447" s="92" t="s">
        <v>85</v>
      </c>
      <c r="E447" s="92" t="s">
        <v>85</v>
      </c>
      <c r="F447" s="94" t="s">
        <v>23</v>
      </c>
      <c r="G447" s="92" t="s">
        <v>128</v>
      </c>
      <c r="H447" s="92" t="s">
        <v>95</v>
      </c>
      <c r="K447" s="96" t="n">
        <f aca="false">SUMIF(Eventos!A:A,A447,Eventos!G:G)</f>
        <v>0</v>
      </c>
      <c r="L447" s="8"/>
      <c r="O447" s="8"/>
      <c r="Q447" s="95"/>
      <c r="R447" s="95"/>
    </row>
    <row r="448" customFormat="false" ht="15" hidden="false" customHeight="true" outlineLevel="0" collapsed="false">
      <c r="A448" s="92" t="s">
        <v>667</v>
      </c>
      <c r="B448" s="92" t="s">
        <v>559</v>
      </c>
      <c r="C448" s="92" t="s">
        <v>91</v>
      </c>
      <c r="D448" s="92" t="s">
        <v>85</v>
      </c>
      <c r="E448" s="92" t="s">
        <v>85</v>
      </c>
      <c r="F448" s="94" t="s">
        <v>23</v>
      </c>
      <c r="G448" s="92" t="s">
        <v>128</v>
      </c>
      <c r="H448" s="92" t="s">
        <v>95</v>
      </c>
      <c r="K448" s="96" t="n">
        <f aca="false">SUMIF(Eventos!A:A,A448,Eventos!G:G)</f>
        <v>0</v>
      </c>
      <c r="L448" s="8"/>
      <c r="O448" s="8"/>
      <c r="Q448" s="95"/>
      <c r="R448" s="95"/>
    </row>
    <row r="449" customFormat="false" ht="15" hidden="false" customHeight="true" outlineLevel="0" collapsed="false">
      <c r="A449" s="92" t="s">
        <v>668</v>
      </c>
      <c r="B449" s="92" t="s">
        <v>380</v>
      </c>
      <c r="C449" s="92" t="s">
        <v>91</v>
      </c>
      <c r="D449" s="92" t="s">
        <v>85</v>
      </c>
      <c r="E449" s="92" t="s">
        <v>85</v>
      </c>
      <c r="F449" s="94" t="s">
        <v>23</v>
      </c>
      <c r="G449" s="92" t="s">
        <v>128</v>
      </c>
      <c r="H449" s="92" t="s">
        <v>95</v>
      </c>
      <c r="K449" s="96" t="n">
        <f aca="false">SUMIF(Eventos!A:A,A449,Eventos!G:G)</f>
        <v>0</v>
      </c>
      <c r="L449" s="8"/>
      <c r="O449" s="8"/>
      <c r="Q449" s="95"/>
      <c r="R449" s="95"/>
    </row>
    <row r="450" customFormat="false" ht="15" hidden="false" customHeight="true" outlineLevel="0" collapsed="false">
      <c r="A450" s="92" t="s">
        <v>669</v>
      </c>
      <c r="B450" s="92" t="s">
        <v>276</v>
      </c>
      <c r="C450" s="92" t="s">
        <v>91</v>
      </c>
      <c r="D450" s="92" t="s">
        <v>85</v>
      </c>
      <c r="E450" s="92" t="s">
        <v>85</v>
      </c>
      <c r="F450" s="94" t="s">
        <v>23</v>
      </c>
      <c r="G450" s="92" t="s">
        <v>128</v>
      </c>
      <c r="H450" s="92" t="s">
        <v>95</v>
      </c>
      <c r="K450" s="96" t="n">
        <f aca="false">SUMIF(Eventos!A:A,A450,Eventos!G:G)</f>
        <v>0</v>
      </c>
      <c r="L450" s="8"/>
      <c r="O450" s="8"/>
      <c r="Q450" s="95"/>
      <c r="R450" s="95"/>
    </row>
    <row r="451" customFormat="false" ht="15" hidden="false" customHeight="true" outlineLevel="0" collapsed="false">
      <c r="A451" s="92" t="s">
        <v>670</v>
      </c>
      <c r="B451" s="92" t="s">
        <v>276</v>
      </c>
      <c r="C451" s="92" t="s">
        <v>91</v>
      </c>
      <c r="D451" s="92" t="s">
        <v>85</v>
      </c>
      <c r="E451" s="92" t="s">
        <v>85</v>
      </c>
      <c r="F451" s="94" t="s">
        <v>23</v>
      </c>
      <c r="G451" s="92" t="s">
        <v>128</v>
      </c>
      <c r="H451" s="92" t="s">
        <v>95</v>
      </c>
      <c r="K451" s="96" t="n">
        <f aca="false">SUMIF(Eventos!A:A,A451,Eventos!G:G)</f>
        <v>0</v>
      </c>
      <c r="L451" s="8"/>
      <c r="O451" s="8"/>
      <c r="Q451" s="95"/>
      <c r="R451" s="95"/>
    </row>
    <row r="452" customFormat="false" ht="15" hidden="false" customHeight="true" outlineLevel="0" collapsed="false">
      <c r="A452" s="92" t="s">
        <v>671</v>
      </c>
      <c r="B452" s="92" t="s">
        <v>592</v>
      </c>
      <c r="C452" s="92" t="s">
        <v>84</v>
      </c>
      <c r="D452" s="92" t="s">
        <v>85</v>
      </c>
      <c r="E452" s="92" t="s">
        <v>85</v>
      </c>
      <c r="F452" s="94" t="s">
        <v>23</v>
      </c>
      <c r="G452" s="92" t="s">
        <v>128</v>
      </c>
      <c r="H452" s="92" t="s">
        <v>95</v>
      </c>
      <c r="K452" s="96" t="n">
        <f aca="false">SUMIF(Eventos!A:A,A452,Eventos!G:G)</f>
        <v>0</v>
      </c>
      <c r="L452" s="8"/>
      <c r="O452" s="8"/>
      <c r="Q452" s="95"/>
      <c r="R452" s="95"/>
    </row>
    <row r="453" customFormat="false" ht="15" hidden="false" customHeight="true" outlineLevel="0" collapsed="false">
      <c r="A453" s="92" t="s">
        <v>672</v>
      </c>
      <c r="B453" s="92" t="s">
        <v>647</v>
      </c>
      <c r="C453" s="92" t="s">
        <v>84</v>
      </c>
      <c r="D453" s="92" t="s">
        <v>85</v>
      </c>
      <c r="E453" s="92" t="s">
        <v>85</v>
      </c>
      <c r="F453" s="94" t="s">
        <v>23</v>
      </c>
      <c r="G453" s="92" t="s">
        <v>128</v>
      </c>
      <c r="H453" s="92" t="s">
        <v>95</v>
      </c>
      <c r="K453" s="96" t="n">
        <f aca="false">SUMIF(Eventos!A:A,A453,Eventos!G:G)</f>
        <v>0</v>
      </c>
      <c r="L453" s="8"/>
      <c r="O453" s="8"/>
      <c r="Q453" s="95"/>
      <c r="R453" s="95"/>
    </row>
    <row r="454" customFormat="false" ht="15" hidden="false" customHeight="true" outlineLevel="0" collapsed="false">
      <c r="A454" s="92" t="s">
        <v>673</v>
      </c>
      <c r="B454" s="92" t="s">
        <v>203</v>
      </c>
      <c r="C454" s="92" t="s">
        <v>84</v>
      </c>
      <c r="D454" s="92" t="s">
        <v>101</v>
      </c>
      <c r="E454" s="92" t="s">
        <v>101</v>
      </c>
      <c r="F454" s="94" t="s">
        <v>57</v>
      </c>
      <c r="G454" s="92" t="s">
        <v>86</v>
      </c>
      <c r="H454" s="92" t="s">
        <v>77</v>
      </c>
      <c r="K454" s="96" t="n">
        <f aca="false">SUMIF(Eventos!A:A,A454,Eventos!G:G)</f>
        <v>0</v>
      </c>
      <c r="L454" s="8"/>
      <c r="O454" s="8"/>
      <c r="Q454" s="98"/>
      <c r="R454" s="95"/>
    </row>
    <row r="455" customFormat="false" ht="15" hidden="false" customHeight="true" outlineLevel="0" collapsed="false">
      <c r="A455" s="92" t="s">
        <v>674</v>
      </c>
      <c r="B455" s="92" t="s">
        <v>559</v>
      </c>
      <c r="C455" s="92" t="s">
        <v>91</v>
      </c>
      <c r="D455" s="92" t="s">
        <v>85</v>
      </c>
      <c r="E455" s="92" t="s">
        <v>85</v>
      </c>
      <c r="F455" s="94" t="s">
        <v>23</v>
      </c>
      <c r="G455" s="92" t="s">
        <v>128</v>
      </c>
      <c r="H455" s="92" t="s">
        <v>95</v>
      </c>
      <c r="K455" s="96" t="n">
        <f aca="false">SUMIF(Eventos!A:A,A455,Eventos!G:G)</f>
        <v>0</v>
      </c>
      <c r="L455" s="8"/>
      <c r="O455" s="8"/>
      <c r="Q455" s="95"/>
      <c r="R455" s="95"/>
    </row>
    <row r="456" customFormat="false" ht="15" hidden="false" customHeight="true" outlineLevel="0" collapsed="false">
      <c r="A456" s="92" t="s">
        <v>675</v>
      </c>
      <c r="B456" s="92" t="s">
        <v>408</v>
      </c>
      <c r="C456" s="92" t="s">
        <v>100</v>
      </c>
      <c r="D456" s="92" t="s">
        <v>85</v>
      </c>
      <c r="E456" s="92" t="s">
        <v>85</v>
      </c>
      <c r="F456" s="94" t="s">
        <v>23</v>
      </c>
      <c r="G456" s="92" t="s">
        <v>86</v>
      </c>
      <c r="H456" s="92" t="s">
        <v>77</v>
      </c>
      <c r="K456" s="96" t="n">
        <f aca="false">SUMIF(Eventos!A:A,A456,Eventos!G:G)</f>
        <v>0</v>
      </c>
      <c r="L456" s="8"/>
      <c r="O456" s="8"/>
      <c r="Q456" s="95"/>
      <c r="R456" s="95"/>
    </row>
    <row r="457" customFormat="false" ht="15" hidden="false" customHeight="true" outlineLevel="0" collapsed="false">
      <c r="A457" s="92" t="s">
        <v>676</v>
      </c>
      <c r="B457" s="92" t="s">
        <v>408</v>
      </c>
      <c r="C457" s="92" t="s">
        <v>91</v>
      </c>
      <c r="D457" s="92" t="s">
        <v>85</v>
      </c>
      <c r="E457" s="92" t="s">
        <v>85</v>
      </c>
      <c r="F457" s="94" t="s">
        <v>23</v>
      </c>
      <c r="G457" s="92" t="s">
        <v>86</v>
      </c>
      <c r="H457" s="92" t="s">
        <v>77</v>
      </c>
      <c r="K457" s="96" t="n">
        <f aca="false">SUMIF(Eventos!A:A,A457,Eventos!G:G)</f>
        <v>0</v>
      </c>
      <c r="L457" s="8"/>
      <c r="O457" s="8"/>
      <c r="Q457" s="95"/>
      <c r="R457" s="95"/>
    </row>
    <row r="458" customFormat="false" ht="15" hidden="false" customHeight="true" outlineLevel="0" collapsed="false">
      <c r="A458" s="92" t="s">
        <v>677</v>
      </c>
      <c r="B458" s="92" t="s">
        <v>592</v>
      </c>
      <c r="C458" s="92" t="s">
        <v>91</v>
      </c>
      <c r="D458" s="92" t="s">
        <v>85</v>
      </c>
      <c r="E458" s="92" t="s">
        <v>85</v>
      </c>
      <c r="F458" s="94" t="s">
        <v>23</v>
      </c>
      <c r="G458" s="92" t="s">
        <v>86</v>
      </c>
      <c r="H458" s="92" t="s">
        <v>77</v>
      </c>
      <c r="K458" s="96" t="n">
        <f aca="false">SUMIF(Eventos!A:A,A458,Eventos!G:G)</f>
        <v>0</v>
      </c>
      <c r="L458" s="8"/>
      <c r="O458" s="8"/>
      <c r="Q458" s="95"/>
      <c r="R458" s="95"/>
    </row>
    <row r="459" customFormat="false" ht="15" hidden="false" customHeight="true" outlineLevel="0" collapsed="false">
      <c r="A459" s="92" t="s">
        <v>678</v>
      </c>
      <c r="B459" s="92" t="s">
        <v>559</v>
      </c>
      <c r="C459" s="92" t="s">
        <v>91</v>
      </c>
      <c r="D459" s="92" t="s">
        <v>85</v>
      </c>
      <c r="E459" s="92" t="s">
        <v>85</v>
      </c>
      <c r="F459" s="94" t="s">
        <v>23</v>
      </c>
      <c r="G459" s="92" t="s">
        <v>86</v>
      </c>
      <c r="H459" s="92" t="s">
        <v>77</v>
      </c>
      <c r="K459" s="96" t="n">
        <f aca="false">SUMIF(Eventos!A:A,A459,Eventos!G:G)</f>
        <v>0</v>
      </c>
      <c r="L459" s="8"/>
      <c r="O459" s="8"/>
      <c r="Q459" s="95"/>
      <c r="R459" s="95"/>
    </row>
    <row r="460" customFormat="false" ht="15" hidden="false" customHeight="true" outlineLevel="0" collapsed="false">
      <c r="A460" s="92" t="s">
        <v>679</v>
      </c>
      <c r="B460" s="92" t="s">
        <v>380</v>
      </c>
      <c r="C460" s="92" t="s">
        <v>84</v>
      </c>
      <c r="D460" s="92" t="s">
        <v>85</v>
      </c>
      <c r="E460" s="92" t="s">
        <v>85</v>
      </c>
      <c r="F460" s="94" t="s">
        <v>23</v>
      </c>
      <c r="G460" s="92" t="s">
        <v>86</v>
      </c>
      <c r="H460" s="92" t="s">
        <v>77</v>
      </c>
      <c r="K460" s="96" t="n">
        <f aca="false">SUMIF(Eventos!A:A,A460,Eventos!G:G)</f>
        <v>0</v>
      </c>
      <c r="L460" s="8"/>
      <c r="O460" s="8"/>
      <c r="Q460" s="95"/>
      <c r="R460" s="95"/>
    </row>
    <row r="461" customFormat="false" ht="15" hidden="false" customHeight="true" outlineLevel="0" collapsed="false">
      <c r="A461" s="92" t="s">
        <v>680</v>
      </c>
      <c r="B461" s="92" t="s">
        <v>559</v>
      </c>
      <c r="C461" s="92" t="s">
        <v>84</v>
      </c>
      <c r="D461" s="92" t="s">
        <v>85</v>
      </c>
      <c r="E461" s="92" t="s">
        <v>85</v>
      </c>
      <c r="F461" s="94" t="s">
        <v>23</v>
      </c>
      <c r="G461" s="92" t="s">
        <v>86</v>
      </c>
      <c r="H461" s="92" t="s">
        <v>77</v>
      </c>
      <c r="K461" s="96" t="n">
        <f aca="false">SUMIF(Eventos!A:A,A461,Eventos!G:G)</f>
        <v>0</v>
      </c>
      <c r="L461" s="8"/>
      <c r="O461" s="8"/>
      <c r="Q461" s="95"/>
      <c r="R461" s="95"/>
    </row>
    <row r="462" customFormat="false" ht="15" hidden="false" customHeight="true" outlineLevel="0" collapsed="false">
      <c r="A462" s="92" t="s">
        <v>681</v>
      </c>
      <c r="B462" s="92" t="s">
        <v>380</v>
      </c>
      <c r="C462" s="92" t="s">
        <v>84</v>
      </c>
      <c r="D462" s="92" t="s">
        <v>85</v>
      </c>
      <c r="E462" s="92" t="s">
        <v>85</v>
      </c>
      <c r="F462" s="94" t="s">
        <v>23</v>
      </c>
      <c r="G462" s="92" t="s">
        <v>94</v>
      </c>
      <c r="H462" s="92" t="s">
        <v>77</v>
      </c>
      <c r="K462" s="96" t="n">
        <f aca="false">SUMIF(Eventos!A:A,A462,Eventos!G:G)</f>
        <v>0</v>
      </c>
      <c r="L462" s="8"/>
      <c r="O462" s="8"/>
      <c r="Q462" s="95"/>
      <c r="R462" s="95"/>
    </row>
    <row r="463" customFormat="false" ht="15" hidden="false" customHeight="true" outlineLevel="0" collapsed="false">
      <c r="A463" s="92" t="s">
        <v>682</v>
      </c>
      <c r="B463" s="92" t="s">
        <v>276</v>
      </c>
      <c r="C463" s="92" t="s">
        <v>91</v>
      </c>
      <c r="D463" s="92" t="s">
        <v>85</v>
      </c>
      <c r="E463" s="92" t="s">
        <v>85</v>
      </c>
      <c r="F463" s="94" t="s">
        <v>23</v>
      </c>
      <c r="G463" s="92" t="s">
        <v>86</v>
      </c>
      <c r="H463" s="92" t="s">
        <v>77</v>
      </c>
      <c r="K463" s="96" t="n">
        <f aca="false">SUMIF(Eventos!A:A,A463,Eventos!G:G)</f>
        <v>0</v>
      </c>
      <c r="L463" s="8"/>
      <c r="O463" s="8"/>
      <c r="Q463" s="95"/>
      <c r="R463" s="95"/>
    </row>
    <row r="464" customFormat="false" ht="15" hidden="false" customHeight="true" outlineLevel="0" collapsed="false">
      <c r="A464" s="92" t="s">
        <v>683</v>
      </c>
      <c r="B464" s="92" t="s">
        <v>276</v>
      </c>
      <c r="C464" s="92" t="s">
        <v>91</v>
      </c>
      <c r="D464" s="92" t="s">
        <v>85</v>
      </c>
      <c r="E464" s="92" t="s">
        <v>85</v>
      </c>
      <c r="F464" s="94" t="s">
        <v>23</v>
      </c>
      <c r="G464" s="92" t="s">
        <v>86</v>
      </c>
      <c r="H464" s="92" t="s">
        <v>77</v>
      </c>
      <c r="K464" s="96" t="n">
        <f aca="false">SUMIF(Eventos!A:A,A464,Eventos!G:G)</f>
        <v>0</v>
      </c>
      <c r="L464" s="8"/>
      <c r="O464" s="8"/>
      <c r="Q464" s="95"/>
      <c r="R464" s="95"/>
    </row>
    <row r="465" customFormat="false" ht="15" hidden="false" customHeight="true" outlineLevel="0" collapsed="false">
      <c r="A465" s="92" t="s">
        <v>684</v>
      </c>
      <c r="B465" s="92" t="s">
        <v>276</v>
      </c>
      <c r="C465" s="92" t="s">
        <v>91</v>
      </c>
      <c r="D465" s="92" t="s">
        <v>85</v>
      </c>
      <c r="E465" s="92" t="s">
        <v>85</v>
      </c>
      <c r="F465" s="94" t="s">
        <v>23</v>
      </c>
      <c r="G465" s="92" t="s">
        <v>86</v>
      </c>
      <c r="H465" s="92" t="s">
        <v>77</v>
      </c>
      <c r="K465" s="96" t="n">
        <f aca="false">SUMIF(Eventos!A:A,A465,Eventos!G:G)</f>
        <v>0</v>
      </c>
      <c r="L465" s="8"/>
      <c r="O465" s="8"/>
      <c r="Q465" s="95"/>
      <c r="R465" s="95"/>
    </row>
    <row r="466" customFormat="false" ht="15" hidden="false" customHeight="true" outlineLevel="0" collapsed="false">
      <c r="A466" s="92" t="s">
        <v>685</v>
      </c>
      <c r="B466" s="92" t="s">
        <v>276</v>
      </c>
      <c r="C466" s="92" t="s">
        <v>84</v>
      </c>
      <c r="D466" s="92" t="s">
        <v>85</v>
      </c>
      <c r="E466" s="92" t="s">
        <v>85</v>
      </c>
      <c r="F466" s="94" t="s">
        <v>23</v>
      </c>
      <c r="G466" s="92" t="s">
        <v>86</v>
      </c>
      <c r="H466" s="92" t="s">
        <v>77</v>
      </c>
      <c r="K466" s="96" t="n">
        <f aca="false">SUMIF(Eventos!A:A,A466,Eventos!G:G)</f>
        <v>0</v>
      </c>
      <c r="L466" s="8"/>
      <c r="O466" s="8"/>
      <c r="Q466" s="95"/>
      <c r="R466" s="95"/>
    </row>
    <row r="467" customFormat="false" ht="15" hidden="false" customHeight="true" outlineLevel="0" collapsed="false">
      <c r="A467" s="92" t="s">
        <v>686</v>
      </c>
      <c r="B467" s="92" t="s">
        <v>276</v>
      </c>
      <c r="C467" s="92" t="s">
        <v>91</v>
      </c>
      <c r="D467" s="92" t="s">
        <v>85</v>
      </c>
      <c r="E467" s="92" t="s">
        <v>85</v>
      </c>
      <c r="F467" s="94" t="s">
        <v>23</v>
      </c>
      <c r="G467" s="92" t="s">
        <v>86</v>
      </c>
      <c r="H467" s="92" t="s">
        <v>77</v>
      </c>
      <c r="K467" s="96" t="n">
        <f aca="false">SUMIF(Eventos!A:A,A467,Eventos!G:G)</f>
        <v>0</v>
      </c>
      <c r="L467" s="8"/>
      <c r="O467" s="8"/>
      <c r="Q467" s="95"/>
      <c r="R467" s="95"/>
    </row>
    <row r="468" customFormat="false" ht="15" hidden="false" customHeight="true" outlineLevel="0" collapsed="false">
      <c r="A468" s="92" t="s">
        <v>687</v>
      </c>
      <c r="B468" s="92" t="s">
        <v>559</v>
      </c>
      <c r="C468" s="92" t="s">
        <v>100</v>
      </c>
      <c r="D468" s="92" t="s">
        <v>85</v>
      </c>
      <c r="E468" s="92" t="s">
        <v>85</v>
      </c>
      <c r="F468" s="94" t="s">
        <v>23</v>
      </c>
      <c r="G468" s="92" t="s">
        <v>86</v>
      </c>
      <c r="H468" s="92" t="s">
        <v>77</v>
      </c>
      <c r="K468" s="96" t="n">
        <f aca="false">SUMIF(Eventos!A:A,A468,Eventos!G:G)</f>
        <v>0</v>
      </c>
      <c r="L468" s="8"/>
      <c r="O468" s="8"/>
      <c r="Q468" s="95"/>
      <c r="R468" s="95"/>
    </row>
    <row r="469" customFormat="false" ht="15" hidden="false" customHeight="true" outlineLevel="0" collapsed="false">
      <c r="A469" s="92" t="s">
        <v>688</v>
      </c>
      <c r="B469" s="92" t="s">
        <v>276</v>
      </c>
      <c r="C469" s="92" t="s">
        <v>91</v>
      </c>
      <c r="D469" s="92" t="s">
        <v>85</v>
      </c>
      <c r="E469" s="92" t="s">
        <v>85</v>
      </c>
      <c r="F469" s="94" t="s">
        <v>23</v>
      </c>
      <c r="G469" s="92" t="s">
        <v>86</v>
      </c>
      <c r="H469" s="92" t="s">
        <v>77</v>
      </c>
      <c r="K469" s="96" t="n">
        <f aca="false">SUMIF(Eventos!A:A,A469,Eventos!G:G)</f>
        <v>0</v>
      </c>
      <c r="L469" s="8"/>
      <c r="O469" s="8"/>
      <c r="Q469" s="95"/>
      <c r="R469" s="95"/>
    </row>
    <row r="470" customFormat="false" ht="15" hidden="false" customHeight="true" outlineLevel="0" collapsed="false">
      <c r="A470" s="92" t="s">
        <v>689</v>
      </c>
      <c r="B470" s="92" t="s">
        <v>408</v>
      </c>
      <c r="C470" s="92" t="s">
        <v>91</v>
      </c>
      <c r="D470" s="92" t="s">
        <v>85</v>
      </c>
      <c r="E470" s="92" t="s">
        <v>85</v>
      </c>
      <c r="F470" s="94" t="s">
        <v>23</v>
      </c>
      <c r="G470" s="92" t="s">
        <v>86</v>
      </c>
      <c r="H470" s="92" t="s">
        <v>77</v>
      </c>
      <c r="K470" s="96" t="n">
        <f aca="false">SUMIF(Eventos!A:A,A470,Eventos!G:G)</f>
        <v>0</v>
      </c>
      <c r="L470" s="8"/>
      <c r="O470" s="8"/>
      <c r="Q470" s="95"/>
      <c r="R470" s="95"/>
    </row>
    <row r="471" customFormat="false" ht="15" hidden="false" customHeight="true" outlineLevel="0" collapsed="false">
      <c r="A471" s="92" t="s">
        <v>690</v>
      </c>
      <c r="B471" s="92" t="s">
        <v>276</v>
      </c>
      <c r="C471" s="92" t="s">
        <v>91</v>
      </c>
      <c r="D471" s="92" t="s">
        <v>85</v>
      </c>
      <c r="E471" s="92" t="s">
        <v>85</v>
      </c>
      <c r="F471" s="94" t="s">
        <v>23</v>
      </c>
      <c r="G471" s="92" t="s">
        <v>86</v>
      </c>
      <c r="H471" s="92" t="s">
        <v>77</v>
      </c>
      <c r="K471" s="96" t="n">
        <f aca="false">SUMIF(Eventos!A:A,A471,Eventos!G:G)</f>
        <v>0</v>
      </c>
      <c r="L471" s="8"/>
      <c r="O471" s="8"/>
      <c r="Q471" s="95"/>
      <c r="R471" s="95"/>
    </row>
    <row r="472" customFormat="false" ht="15" hidden="false" customHeight="true" outlineLevel="0" collapsed="false">
      <c r="A472" s="92" t="s">
        <v>691</v>
      </c>
      <c r="B472" s="92" t="s">
        <v>276</v>
      </c>
      <c r="C472" s="92" t="s">
        <v>91</v>
      </c>
      <c r="D472" s="92" t="s">
        <v>85</v>
      </c>
      <c r="E472" s="92" t="s">
        <v>85</v>
      </c>
      <c r="F472" s="94" t="s">
        <v>23</v>
      </c>
      <c r="G472" s="92" t="s">
        <v>86</v>
      </c>
      <c r="H472" s="92" t="s">
        <v>77</v>
      </c>
      <c r="K472" s="96" t="n">
        <f aca="false">SUMIF(Eventos!A:A,A472,Eventos!G:G)</f>
        <v>0</v>
      </c>
      <c r="L472" s="8"/>
      <c r="O472" s="8"/>
      <c r="Q472" s="95"/>
      <c r="R472" s="95"/>
    </row>
    <row r="473" customFormat="false" ht="15" hidden="false" customHeight="true" outlineLevel="0" collapsed="false">
      <c r="A473" s="92" t="s">
        <v>692</v>
      </c>
      <c r="B473" s="92" t="s">
        <v>559</v>
      </c>
      <c r="C473" s="92" t="s">
        <v>84</v>
      </c>
      <c r="D473" s="92" t="s">
        <v>85</v>
      </c>
      <c r="E473" s="92" t="s">
        <v>85</v>
      </c>
      <c r="F473" s="94" t="s">
        <v>23</v>
      </c>
      <c r="G473" s="92" t="s">
        <v>86</v>
      </c>
      <c r="H473" s="92" t="s">
        <v>77</v>
      </c>
      <c r="K473" s="96" t="n">
        <f aca="false">SUMIF(Eventos!A:A,A473,Eventos!G:G)</f>
        <v>0</v>
      </c>
      <c r="L473" s="8"/>
      <c r="O473" s="8"/>
      <c r="Q473" s="95"/>
      <c r="R473" s="95"/>
    </row>
    <row r="474" customFormat="false" ht="15" hidden="false" customHeight="true" outlineLevel="0" collapsed="false">
      <c r="A474" s="92" t="s">
        <v>693</v>
      </c>
      <c r="B474" s="92" t="s">
        <v>592</v>
      </c>
      <c r="C474" s="92" t="s">
        <v>84</v>
      </c>
      <c r="D474" s="92" t="s">
        <v>85</v>
      </c>
      <c r="E474" s="92" t="s">
        <v>85</v>
      </c>
      <c r="F474" s="94" t="s">
        <v>23</v>
      </c>
      <c r="G474" s="92" t="s">
        <v>86</v>
      </c>
      <c r="H474" s="92" t="s">
        <v>77</v>
      </c>
      <c r="K474" s="96" t="n">
        <f aca="false">SUMIF(Eventos!A:A,A474,Eventos!G:G)</f>
        <v>0</v>
      </c>
      <c r="L474" s="8"/>
      <c r="O474" s="8"/>
      <c r="Q474" s="95"/>
      <c r="R474" s="95"/>
    </row>
    <row r="475" customFormat="false" ht="15" hidden="false" customHeight="true" outlineLevel="0" collapsed="false">
      <c r="A475" s="92" t="s">
        <v>694</v>
      </c>
      <c r="B475" s="92" t="s">
        <v>559</v>
      </c>
      <c r="C475" s="92" t="s">
        <v>84</v>
      </c>
      <c r="D475" s="92" t="s">
        <v>85</v>
      </c>
      <c r="E475" s="92" t="s">
        <v>85</v>
      </c>
      <c r="F475" s="94" t="s">
        <v>23</v>
      </c>
      <c r="G475" s="92" t="s">
        <v>86</v>
      </c>
      <c r="H475" s="92" t="s">
        <v>77</v>
      </c>
      <c r="K475" s="96" t="n">
        <f aca="false">SUMIF(Eventos!A:A,A475,Eventos!G:G)</f>
        <v>0</v>
      </c>
      <c r="L475" s="8"/>
      <c r="O475" s="8"/>
      <c r="Q475" s="95"/>
      <c r="R475" s="95"/>
    </row>
    <row r="476" customFormat="false" ht="15" hidden="false" customHeight="true" outlineLevel="0" collapsed="false">
      <c r="A476" s="92" t="s">
        <v>695</v>
      </c>
      <c r="B476" s="92" t="s">
        <v>592</v>
      </c>
      <c r="C476" s="92" t="s">
        <v>84</v>
      </c>
      <c r="D476" s="92" t="s">
        <v>85</v>
      </c>
      <c r="E476" s="92" t="s">
        <v>85</v>
      </c>
      <c r="F476" s="94" t="s">
        <v>23</v>
      </c>
      <c r="G476" s="92" t="s">
        <v>86</v>
      </c>
      <c r="H476" s="92" t="s">
        <v>77</v>
      </c>
      <c r="K476" s="96" t="n">
        <f aca="false">SUMIF(Eventos!A:A,A476,Eventos!G:G)</f>
        <v>0</v>
      </c>
      <c r="L476" s="8"/>
      <c r="O476" s="8"/>
      <c r="Q476" s="95"/>
      <c r="R476" s="95"/>
    </row>
    <row r="477" customFormat="false" ht="15" hidden="false" customHeight="true" outlineLevel="0" collapsed="false">
      <c r="A477" s="92" t="s">
        <v>696</v>
      </c>
      <c r="B477" s="92" t="s">
        <v>276</v>
      </c>
      <c r="C477" s="92" t="s">
        <v>84</v>
      </c>
      <c r="D477" s="92" t="s">
        <v>85</v>
      </c>
      <c r="E477" s="92" t="s">
        <v>85</v>
      </c>
      <c r="F477" s="94" t="s">
        <v>23</v>
      </c>
      <c r="G477" s="92" t="s">
        <v>86</v>
      </c>
      <c r="H477" s="92" t="s">
        <v>77</v>
      </c>
      <c r="K477" s="96" t="n">
        <f aca="false">SUMIF(Eventos!A:A,A477,Eventos!G:G)</f>
        <v>0</v>
      </c>
      <c r="L477" s="8"/>
      <c r="O477" s="8"/>
      <c r="Q477" s="95"/>
      <c r="R477" s="95"/>
    </row>
    <row r="478" customFormat="false" ht="15" hidden="false" customHeight="true" outlineLevel="0" collapsed="false">
      <c r="A478" s="92" t="s">
        <v>697</v>
      </c>
      <c r="B478" s="92" t="s">
        <v>408</v>
      </c>
      <c r="C478" s="92" t="s">
        <v>100</v>
      </c>
      <c r="D478" s="92" t="s">
        <v>92</v>
      </c>
      <c r="E478" s="92" t="s">
        <v>698</v>
      </c>
      <c r="F478" s="94" t="s">
        <v>57</v>
      </c>
      <c r="G478" s="92" t="s">
        <v>86</v>
      </c>
      <c r="H478" s="92" t="s">
        <v>77</v>
      </c>
      <c r="K478" s="96" t="n">
        <f aca="false">SUMIF(Eventos!A:A,A478,Eventos!G:G)</f>
        <v>0</v>
      </c>
      <c r="L478" s="8"/>
      <c r="O478" s="8"/>
      <c r="Q478" s="98"/>
      <c r="R478" s="95"/>
    </row>
    <row r="479" customFormat="false" ht="15" hidden="false" customHeight="true" outlineLevel="0" collapsed="false">
      <c r="A479" s="92" t="s">
        <v>699</v>
      </c>
      <c r="B479" s="92" t="s">
        <v>408</v>
      </c>
      <c r="C479" s="92" t="s">
        <v>91</v>
      </c>
      <c r="D479" s="92" t="s">
        <v>92</v>
      </c>
      <c r="E479" s="92" t="s">
        <v>136</v>
      </c>
      <c r="F479" s="94" t="s">
        <v>57</v>
      </c>
      <c r="G479" s="92" t="s">
        <v>86</v>
      </c>
      <c r="H479" s="92" t="s">
        <v>77</v>
      </c>
      <c r="K479" s="96" t="n">
        <f aca="false">SUMIF(Eventos!A:A,A479,Eventos!G:G)</f>
        <v>0</v>
      </c>
      <c r="L479" s="8"/>
      <c r="O479" s="8"/>
      <c r="Q479" s="98"/>
      <c r="R479" s="95"/>
    </row>
    <row r="480" customFormat="false" ht="15" hidden="false" customHeight="true" outlineLevel="0" collapsed="false">
      <c r="A480" s="92" t="s">
        <v>700</v>
      </c>
      <c r="B480" s="92" t="s">
        <v>408</v>
      </c>
      <c r="C480" s="92" t="s">
        <v>91</v>
      </c>
      <c r="D480" s="92" t="s">
        <v>92</v>
      </c>
      <c r="E480" s="92" t="s">
        <v>111</v>
      </c>
      <c r="F480" s="94" t="s">
        <v>57</v>
      </c>
      <c r="G480" s="92" t="s">
        <v>86</v>
      </c>
      <c r="H480" s="92" t="s">
        <v>77</v>
      </c>
      <c r="K480" s="96" t="n">
        <f aca="false">SUMIF(Eventos!A:A,A480,Eventos!G:G)</f>
        <v>0</v>
      </c>
      <c r="L480" s="8"/>
      <c r="O480" s="8"/>
      <c r="Q480" s="95"/>
      <c r="R480" s="95"/>
    </row>
    <row r="481" customFormat="false" ht="15" hidden="false" customHeight="true" outlineLevel="0" collapsed="false">
      <c r="A481" s="92" t="s">
        <v>701</v>
      </c>
      <c r="B481" s="92" t="s">
        <v>408</v>
      </c>
      <c r="C481" s="92" t="s">
        <v>91</v>
      </c>
      <c r="D481" s="92" t="s">
        <v>92</v>
      </c>
      <c r="E481" s="92" t="s">
        <v>102</v>
      </c>
      <c r="F481" s="94" t="s">
        <v>57</v>
      </c>
      <c r="G481" s="92" t="s">
        <v>86</v>
      </c>
      <c r="H481" s="92" t="s">
        <v>77</v>
      </c>
      <c r="K481" s="96" t="n">
        <f aca="false">SUMIF(Eventos!A:A,A481,Eventos!G:G)</f>
        <v>0</v>
      </c>
      <c r="L481" s="8"/>
      <c r="O481" s="8"/>
      <c r="Q481" s="98"/>
      <c r="R481" s="95"/>
    </row>
    <row r="482" customFormat="false" ht="15" hidden="false" customHeight="true" outlineLevel="0" collapsed="false">
      <c r="A482" s="92" t="s">
        <v>702</v>
      </c>
      <c r="B482" s="92" t="s">
        <v>703</v>
      </c>
      <c r="C482" s="92" t="s">
        <v>84</v>
      </c>
      <c r="D482" s="92" t="s">
        <v>85</v>
      </c>
      <c r="E482" s="92" t="s">
        <v>85</v>
      </c>
      <c r="F482" s="94" t="s">
        <v>23</v>
      </c>
      <c r="G482" s="92" t="s">
        <v>86</v>
      </c>
      <c r="H482" s="92" t="s">
        <v>77</v>
      </c>
      <c r="K482" s="96" t="n">
        <f aca="false">SUMIF(Eventos!A:A,A482,Eventos!G:G)</f>
        <v>0</v>
      </c>
      <c r="L482" s="8"/>
      <c r="O482" s="8"/>
      <c r="Q482" s="95"/>
      <c r="R482" s="95"/>
    </row>
    <row r="483" customFormat="false" ht="15" hidden="false" customHeight="true" outlineLevel="0" collapsed="false">
      <c r="A483" s="92" t="s">
        <v>704</v>
      </c>
      <c r="B483" s="92" t="s">
        <v>705</v>
      </c>
      <c r="C483" s="92" t="s">
        <v>91</v>
      </c>
      <c r="D483" s="92" t="s">
        <v>85</v>
      </c>
      <c r="E483" s="92" t="s">
        <v>85</v>
      </c>
      <c r="F483" s="94" t="s">
        <v>23</v>
      </c>
      <c r="G483" s="92" t="s">
        <v>86</v>
      </c>
      <c r="H483" s="92" t="s">
        <v>77</v>
      </c>
      <c r="K483" s="96" t="n">
        <f aca="false">SUMIF(Eventos!A:A,A483,Eventos!G:G)</f>
        <v>0</v>
      </c>
      <c r="L483" s="8"/>
      <c r="O483" s="8"/>
      <c r="Q483" s="95"/>
      <c r="R483" s="95"/>
    </row>
    <row r="484" customFormat="false" ht="15" hidden="false" customHeight="true" outlineLevel="0" collapsed="false">
      <c r="A484" s="92" t="s">
        <v>706</v>
      </c>
      <c r="B484" s="92" t="s">
        <v>408</v>
      </c>
      <c r="C484" s="92" t="s">
        <v>100</v>
      </c>
      <c r="D484" s="92" t="s">
        <v>85</v>
      </c>
      <c r="E484" s="92" t="s">
        <v>85</v>
      </c>
      <c r="F484" s="94" t="s">
        <v>23</v>
      </c>
      <c r="G484" s="92" t="s">
        <v>86</v>
      </c>
      <c r="H484" s="92" t="s">
        <v>77</v>
      </c>
      <c r="K484" s="96" t="n">
        <f aca="false">SUMIF(Eventos!A:A,A484,Eventos!G:G)</f>
        <v>0</v>
      </c>
      <c r="L484" s="8"/>
      <c r="O484" s="8"/>
      <c r="Q484" s="98"/>
      <c r="R484" s="95"/>
    </row>
    <row r="485" customFormat="false" ht="15" hidden="false" customHeight="true" outlineLevel="0" collapsed="false">
      <c r="A485" s="92" t="s">
        <v>707</v>
      </c>
      <c r="B485" s="92" t="s">
        <v>408</v>
      </c>
      <c r="C485" s="92" t="s">
        <v>91</v>
      </c>
      <c r="D485" s="92" t="s">
        <v>85</v>
      </c>
      <c r="E485" s="92" t="s">
        <v>85</v>
      </c>
      <c r="F485" s="94" t="s">
        <v>23</v>
      </c>
      <c r="G485" s="92" t="s">
        <v>86</v>
      </c>
      <c r="H485" s="92" t="s">
        <v>77</v>
      </c>
      <c r="K485" s="96" t="n">
        <f aca="false">SUMIF(Eventos!A:A,A485,Eventos!G:G)</f>
        <v>0</v>
      </c>
      <c r="L485" s="8"/>
      <c r="O485" s="8"/>
      <c r="Q485" s="95"/>
      <c r="R485" s="95"/>
    </row>
    <row r="486" customFormat="false" ht="15" hidden="false" customHeight="true" outlineLevel="0" collapsed="false">
      <c r="A486" s="92" t="s">
        <v>708</v>
      </c>
      <c r="B486" s="92" t="s">
        <v>703</v>
      </c>
      <c r="C486" s="92" t="s">
        <v>84</v>
      </c>
      <c r="D486" s="92" t="s">
        <v>85</v>
      </c>
      <c r="E486" s="92" t="s">
        <v>85</v>
      </c>
      <c r="F486" s="94" t="s">
        <v>23</v>
      </c>
      <c r="G486" s="92" t="s">
        <v>86</v>
      </c>
      <c r="H486" s="92" t="s">
        <v>77</v>
      </c>
      <c r="K486" s="96" t="n">
        <f aca="false">SUMIF(Eventos!A:A,A486,Eventos!G:G)</f>
        <v>0</v>
      </c>
      <c r="L486" s="8"/>
      <c r="O486" s="8"/>
      <c r="Q486" s="95"/>
      <c r="R486" s="95"/>
    </row>
    <row r="487" customFormat="false" ht="15" hidden="false" customHeight="true" outlineLevel="0" collapsed="false">
      <c r="A487" s="92" t="s">
        <v>709</v>
      </c>
      <c r="B487" s="92" t="s">
        <v>276</v>
      </c>
      <c r="C487" s="92" t="s">
        <v>91</v>
      </c>
      <c r="D487" s="92" t="s">
        <v>85</v>
      </c>
      <c r="E487" s="92" t="s">
        <v>85</v>
      </c>
      <c r="F487" s="94" t="s">
        <v>23</v>
      </c>
      <c r="G487" s="92" t="s">
        <v>86</v>
      </c>
      <c r="H487" s="92" t="s">
        <v>77</v>
      </c>
      <c r="K487" s="96" t="n">
        <f aca="false">SUMIF(Eventos!A:A,A487,Eventos!G:G)</f>
        <v>0</v>
      </c>
      <c r="L487" s="8"/>
      <c r="O487" s="8"/>
      <c r="Q487" s="95"/>
      <c r="R487" s="95"/>
    </row>
    <row r="488" customFormat="false" ht="15" hidden="false" customHeight="true" outlineLevel="0" collapsed="false">
      <c r="A488" s="92" t="s">
        <v>710</v>
      </c>
      <c r="B488" s="92" t="s">
        <v>559</v>
      </c>
      <c r="C488" s="92" t="s">
        <v>91</v>
      </c>
      <c r="D488" s="92" t="s">
        <v>85</v>
      </c>
      <c r="E488" s="92" t="s">
        <v>85</v>
      </c>
      <c r="F488" s="94" t="s">
        <v>23</v>
      </c>
      <c r="G488" s="92" t="s">
        <v>86</v>
      </c>
      <c r="H488" s="92" t="s">
        <v>77</v>
      </c>
      <c r="K488" s="96" t="n">
        <f aca="false">SUMIF(Eventos!A:A,A488,Eventos!G:G)</f>
        <v>0</v>
      </c>
      <c r="L488" s="8"/>
      <c r="O488" s="8"/>
      <c r="Q488" s="95"/>
      <c r="R488" s="95"/>
    </row>
    <row r="489" customFormat="false" ht="15" hidden="false" customHeight="true" outlineLevel="0" collapsed="false">
      <c r="A489" s="92" t="s">
        <v>711</v>
      </c>
      <c r="B489" s="92" t="s">
        <v>408</v>
      </c>
      <c r="C489" s="92" t="s">
        <v>100</v>
      </c>
      <c r="D489" s="92" t="s">
        <v>85</v>
      </c>
      <c r="E489" s="92" t="s">
        <v>85</v>
      </c>
      <c r="F489" s="94" t="s">
        <v>23</v>
      </c>
      <c r="G489" s="92" t="s">
        <v>86</v>
      </c>
      <c r="H489" s="92" t="s">
        <v>77</v>
      </c>
      <c r="K489" s="96" t="n">
        <f aca="false">SUMIF(Eventos!A:A,A489,Eventos!G:G)</f>
        <v>0</v>
      </c>
      <c r="L489" s="8"/>
      <c r="O489" s="8"/>
      <c r="Q489" s="95"/>
      <c r="R489" s="95"/>
    </row>
    <row r="490" customFormat="false" ht="15" hidden="false" customHeight="true" outlineLevel="0" collapsed="false">
      <c r="A490" s="92" t="s">
        <v>712</v>
      </c>
      <c r="B490" s="92" t="s">
        <v>408</v>
      </c>
      <c r="C490" s="92" t="s">
        <v>91</v>
      </c>
      <c r="D490" s="92" t="s">
        <v>85</v>
      </c>
      <c r="E490" s="92" t="s">
        <v>85</v>
      </c>
      <c r="F490" s="94" t="s">
        <v>23</v>
      </c>
      <c r="G490" s="92" t="s">
        <v>86</v>
      </c>
      <c r="H490" s="92" t="s">
        <v>77</v>
      </c>
      <c r="K490" s="96" t="n">
        <f aca="false">SUMIF(Eventos!A:A,A490,Eventos!G:G)</f>
        <v>0</v>
      </c>
      <c r="L490" s="8"/>
      <c r="O490" s="8"/>
      <c r="Q490" s="95"/>
      <c r="R490" s="95"/>
    </row>
    <row r="491" customFormat="false" ht="15" hidden="false" customHeight="true" outlineLevel="0" collapsed="false">
      <c r="A491" s="92" t="s">
        <v>713</v>
      </c>
      <c r="B491" s="92" t="s">
        <v>703</v>
      </c>
      <c r="C491" s="92" t="s">
        <v>91</v>
      </c>
      <c r="D491" s="92" t="s">
        <v>85</v>
      </c>
      <c r="E491" s="92" t="s">
        <v>85</v>
      </c>
      <c r="F491" s="94" t="s">
        <v>23</v>
      </c>
      <c r="G491" s="92" t="s">
        <v>86</v>
      </c>
      <c r="H491" s="92" t="s">
        <v>77</v>
      </c>
      <c r="K491" s="96" t="n">
        <f aca="false">SUMIF(Eventos!A:A,A491,Eventos!G:G)</f>
        <v>0</v>
      </c>
      <c r="L491" s="8"/>
      <c r="O491" s="8"/>
      <c r="Q491" s="95"/>
      <c r="R491" s="95"/>
    </row>
    <row r="492" customFormat="false" ht="15" hidden="false" customHeight="true" outlineLevel="0" collapsed="false">
      <c r="A492" s="92" t="s">
        <v>714</v>
      </c>
      <c r="B492" s="92" t="s">
        <v>715</v>
      </c>
      <c r="C492" s="92" t="s">
        <v>84</v>
      </c>
      <c r="D492" s="92" t="s">
        <v>85</v>
      </c>
      <c r="E492" s="92" t="s">
        <v>85</v>
      </c>
      <c r="F492" s="94" t="s">
        <v>23</v>
      </c>
      <c r="G492" s="92" t="s">
        <v>86</v>
      </c>
      <c r="H492" s="92" t="s">
        <v>77</v>
      </c>
      <c r="K492" s="96" t="n">
        <f aca="false">SUMIF(Eventos!A:A,A492,Eventos!G:G)</f>
        <v>0</v>
      </c>
      <c r="L492" s="8"/>
      <c r="O492" s="8"/>
      <c r="Q492" s="95"/>
      <c r="R492" s="95"/>
    </row>
    <row r="493" customFormat="false" ht="15" hidden="false" customHeight="true" outlineLevel="0" collapsed="false">
      <c r="A493" s="92" t="s">
        <v>716</v>
      </c>
      <c r="B493" s="92" t="s">
        <v>276</v>
      </c>
      <c r="C493" s="92" t="s">
        <v>91</v>
      </c>
      <c r="D493" s="92" t="s">
        <v>85</v>
      </c>
      <c r="E493" s="92" t="s">
        <v>85</v>
      </c>
      <c r="F493" s="94" t="s">
        <v>23</v>
      </c>
      <c r="G493" s="92" t="s">
        <v>86</v>
      </c>
      <c r="H493" s="92" t="s">
        <v>77</v>
      </c>
      <c r="K493" s="96" t="n">
        <f aca="false">SUMIF(Eventos!A:A,A493,Eventos!G:G)</f>
        <v>0</v>
      </c>
      <c r="L493" s="8"/>
      <c r="O493" s="8"/>
      <c r="Q493" s="95"/>
      <c r="R493" s="95"/>
    </row>
    <row r="494" customFormat="false" ht="15" hidden="false" customHeight="true" outlineLevel="0" collapsed="false">
      <c r="A494" s="92" t="s">
        <v>717</v>
      </c>
      <c r="B494" s="92" t="s">
        <v>559</v>
      </c>
      <c r="C494" s="92" t="s">
        <v>91</v>
      </c>
      <c r="D494" s="92" t="s">
        <v>85</v>
      </c>
      <c r="E494" s="92" t="s">
        <v>85</v>
      </c>
      <c r="F494" s="94" t="s">
        <v>23</v>
      </c>
      <c r="G494" s="92" t="s">
        <v>86</v>
      </c>
      <c r="H494" s="92" t="s">
        <v>77</v>
      </c>
      <c r="K494" s="96" t="n">
        <f aca="false">SUMIF(Eventos!A:A,A494,Eventos!G:G)</f>
        <v>0</v>
      </c>
      <c r="L494" s="8"/>
      <c r="O494" s="8"/>
      <c r="Q494" s="95"/>
      <c r="R494" s="95"/>
    </row>
    <row r="495" customFormat="false" ht="15" hidden="false" customHeight="true" outlineLevel="0" collapsed="false">
      <c r="A495" s="92" t="s">
        <v>718</v>
      </c>
      <c r="B495" s="92" t="s">
        <v>559</v>
      </c>
      <c r="C495" s="92" t="s">
        <v>84</v>
      </c>
      <c r="D495" s="92" t="s">
        <v>85</v>
      </c>
      <c r="E495" s="92" t="s">
        <v>85</v>
      </c>
      <c r="F495" s="94" t="s">
        <v>23</v>
      </c>
      <c r="G495" s="92" t="s">
        <v>86</v>
      </c>
      <c r="H495" s="92" t="s">
        <v>77</v>
      </c>
      <c r="K495" s="96" t="n">
        <f aca="false">SUMIF(Eventos!A:A,A495,Eventos!G:G)</f>
        <v>0</v>
      </c>
      <c r="L495" s="8"/>
      <c r="O495" s="8"/>
      <c r="Q495" s="95"/>
      <c r="R495" s="95"/>
    </row>
    <row r="496" customFormat="false" ht="15" hidden="false" customHeight="true" outlineLevel="0" collapsed="false">
      <c r="A496" s="92" t="s">
        <v>719</v>
      </c>
      <c r="B496" s="92" t="s">
        <v>408</v>
      </c>
      <c r="C496" s="92" t="s">
        <v>84</v>
      </c>
      <c r="D496" s="92" t="s">
        <v>85</v>
      </c>
      <c r="E496" s="92" t="s">
        <v>85</v>
      </c>
      <c r="F496" s="94" t="s">
        <v>23</v>
      </c>
      <c r="G496" s="92" t="s">
        <v>86</v>
      </c>
      <c r="H496" s="92" t="s">
        <v>77</v>
      </c>
      <c r="K496" s="96" t="n">
        <f aca="false">SUMIF(Eventos!A:A,A496,Eventos!G:G)</f>
        <v>0</v>
      </c>
      <c r="L496" s="8"/>
      <c r="O496" s="8"/>
      <c r="Q496" s="95"/>
      <c r="R496" s="95"/>
    </row>
    <row r="497" customFormat="false" ht="15" hidden="false" customHeight="true" outlineLevel="0" collapsed="false">
      <c r="A497" s="92" t="s">
        <v>720</v>
      </c>
      <c r="B497" s="92" t="s">
        <v>408</v>
      </c>
      <c r="C497" s="92" t="s">
        <v>84</v>
      </c>
      <c r="D497" s="92" t="s">
        <v>85</v>
      </c>
      <c r="E497" s="92" t="s">
        <v>85</v>
      </c>
      <c r="F497" s="94" t="s">
        <v>23</v>
      </c>
      <c r="G497" s="92" t="s">
        <v>86</v>
      </c>
      <c r="H497" s="92" t="s">
        <v>77</v>
      </c>
      <c r="K497" s="96" t="n">
        <f aca="false">SUMIF(Eventos!A:A,A497,Eventos!G:G)</f>
        <v>0</v>
      </c>
      <c r="L497" s="8"/>
      <c r="O497" s="8"/>
      <c r="Q497" s="95"/>
      <c r="R497" s="95"/>
    </row>
    <row r="498" customFormat="false" ht="15" hidden="false" customHeight="true" outlineLevel="0" collapsed="false">
      <c r="A498" s="92" t="s">
        <v>721</v>
      </c>
      <c r="B498" s="92" t="s">
        <v>276</v>
      </c>
      <c r="C498" s="92" t="s">
        <v>84</v>
      </c>
      <c r="D498" s="92" t="s">
        <v>85</v>
      </c>
      <c r="E498" s="92" t="s">
        <v>85</v>
      </c>
      <c r="F498" s="94" t="s">
        <v>23</v>
      </c>
      <c r="G498" s="92" t="s">
        <v>86</v>
      </c>
      <c r="H498" s="92" t="s">
        <v>77</v>
      </c>
      <c r="K498" s="96" t="n">
        <f aca="false">SUMIF(Eventos!A:A,A498,Eventos!G:G)</f>
        <v>0</v>
      </c>
      <c r="L498" s="8"/>
      <c r="O498" s="8"/>
      <c r="Q498" s="95"/>
      <c r="R498" s="95"/>
    </row>
    <row r="499" customFormat="false" ht="15" hidden="false" customHeight="true" outlineLevel="0" collapsed="false">
      <c r="A499" s="92" t="s">
        <v>722</v>
      </c>
      <c r="B499" s="92" t="s">
        <v>559</v>
      </c>
      <c r="C499" s="92" t="s">
        <v>91</v>
      </c>
      <c r="D499" s="92" t="s">
        <v>85</v>
      </c>
      <c r="E499" s="92" t="s">
        <v>85</v>
      </c>
      <c r="F499" s="94" t="s">
        <v>23</v>
      </c>
      <c r="G499" s="92" t="s">
        <v>86</v>
      </c>
      <c r="H499" s="92" t="s">
        <v>77</v>
      </c>
      <c r="K499" s="96" t="n">
        <f aca="false">SUMIF(Eventos!A:A,A499,Eventos!G:G)</f>
        <v>0</v>
      </c>
      <c r="L499" s="8"/>
      <c r="O499" s="8"/>
      <c r="Q499" s="95"/>
      <c r="R499" s="95"/>
    </row>
    <row r="500" customFormat="false" ht="15" hidden="false" customHeight="true" outlineLevel="0" collapsed="false">
      <c r="A500" s="92" t="s">
        <v>723</v>
      </c>
      <c r="B500" s="92" t="s">
        <v>559</v>
      </c>
      <c r="C500" s="92" t="s">
        <v>84</v>
      </c>
      <c r="D500" s="92" t="s">
        <v>85</v>
      </c>
      <c r="E500" s="92" t="s">
        <v>85</v>
      </c>
      <c r="F500" s="94" t="s">
        <v>23</v>
      </c>
      <c r="G500" s="92" t="s">
        <v>86</v>
      </c>
      <c r="H500" s="92" t="s">
        <v>77</v>
      </c>
      <c r="K500" s="96" t="n">
        <f aca="false">SUMIF(Eventos!A:A,A500,Eventos!G:G)</f>
        <v>0</v>
      </c>
      <c r="L500" s="8"/>
      <c r="O500" s="8"/>
      <c r="Q500" s="95"/>
      <c r="R500" s="95"/>
    </row>
    <row r="501" customFormat="false" ht="15" hidden="false" customHeight="true" outlineLevel="0" collapsed="false">
      <c r="A501" s="92" t="s">
        <v>724</v>
      </c>
      <c r="B501" s="92" t="s">
        <v>276</v>
      </c>
      <c r="C501" s="92" t="s">
        <v>91</v>
      </c>
      <c r="D501" s="92" t="s">
        <v>85</v>
      </c>
      <c r="E501" s="92" t="s">
        <v>85</v>
      </c>
      <c r="F501" s="94" t="s">
        <v>23</v>
      </c>
      <c r="G501" s="92" t="s">
        <v>128</v>
      </c>
      <c r="H501" s="92" t="s">
        <v>95</v>
      </c>
      <c r="K501" s="96" t="n">
        <f aca="false">SUMIF(Eventos!A:A,A501,Eventos!G:G)</f>
        <v>0</v>
      </c>
      <c r="L501" s="8"/>
      <c r="O501" s="8"/>
      <c r="Q501" s="95"/>
      <c r="R501" s="95"/>
    </row>
    <row r="502" customFormat="false" ht="15" hidden="false" customHeight="true" outlineLevel="0" collapsed="false">
      <c r="A502" s="92" t="s">
        <v>725</v>
      </c>
      <c r="B502" s="92" t="s">
        <v>273</v>
      </c>
      <c r="C502" s="92" t="s">
        <v>100</v>
      </c>
      <c r="D502" s="92" t="s">
        <v>85</v>
      </c>
      <c r="E502" s="92" t="s">
        <v>85</v>
      </c>
      <c r="F502" s="94" t="s">
        <v>23</v>
      </c>
      <c r="G502" s="92" t="s">
        <v>86</v>
      </c>
      <c r="H502" s="92" t="s">
        <v>77</v>
      </c>
      <c r="K502" s="96" t="n">
        <f aca="false">SUMIF(Eventos!A:A,A502,Eventos!G:G)</f>
        <v>0</v>
      </c>
      <c r="L502" s="8"/>
      <c r="O502" s="8"/>
      <c r="Q502" s="95"/>
      <c r="R502" s="95"/>
    </row>
    <row r="503" customFormat="false" ht="15" hidden="false" customHeight="true" outlineLevel="0" collapsed="false">
      <c r="A503" s="92" t="s">
        <v>726</v>
      </c>
      <c r="B503" s="92" t="s">
        <v>276</v>
      </c>
      <c r="C503" s="92" t="s">
        <v>100</v>
      </c>
      <c r="D503" s="92" t="s">
        <v>85</v>
      </c>
      <c r="E503" s="92" t="s">
        <v>85</v>
      </c>
      <c r="F503" s="94" t="s">
        <v>23</v>
      </c>
      <c r="G503" s="92" t="s">
        <v>86</v>
      </c>
      <c r="H503" s="92" t="s">
        <v>77</v>
      </c>
      <c r="K503" s="96" t="n">
        <f aca="false">SUMIF(Eventos!A:A,A503,Eventos!G:G)</f>
        <v>0</v>
      </c>
      <c r="L503" s="8"/>
      <c r="O503" s="8"/>
      <c r="Q503" s="95"/>
      <c r="R503" s="95"/>
    </row>
    <row r="504" customFormat="false" ht="15" hidden="false" customHeight="true" outlineLevel="0" collapsed="false">
      <c r="A504" s="92" t="s">
        <v>727</v>
      </c>
      <c r="B504" s="92" t="s">
        <v>559</v>
      </c>
      <c r="C504" s="92" t="s">
        <v>100</v>
      </c>
      <c r="D504" s="92" t="s">
        <v>85</v>
      </c>
      <c r="E504" s="92" t="s">
        <v>85</v>
      </c>
      <c r="F504" s="94" t="s">
        <v>23</v>
      </c>
      <c r="G504" s="92" t="s">
        <v>86</v>
      </c>
      <c r="H504" s="92" t="s">
        <v>77</v>
      </c>
      <c r="K504" s="96" t="n">
        <f aca="false">SUMIF(Eventos!A:A,A504,Eventos!G:G)</f>
        <v>0</v>
      </c>
      <c r="L504" s="8"/>
      <c r="O504" s="8"/>
      <c r="Q504" s="95"/>
      <c r="R504" s="95"/>
    </row>
    <row r="505" customFormat="false" ht="15" hidden="false" customHeight="true" outlineLevel="0" collapsed="false">
      <c r="A505" s="92" t="s">
        <v>728</v>
      </c>
      <c r="B505" s="92" t="s">
        <v>276</v>
      </c>
      <c r="C505" s="92" t="s">
        <v>91</v>
      </c>
      <c r="D505" s="92" t="s">
        <v>85</v>
      </c>
      <c r="E505" s="92" t="s">
        <v>85</v>
      </c>
      <c r="F505" s="94" t="s">
        <v>23</v>
      </c>
      <c r="G505" s="92" t="s">
        <v>86</v>
      </c>
      <c r="H505" s="92" t="s">
        <v>77</v>
      </c>
      <c r="K505" s="96" t="n">
        <f aca="false">SUMIF(Eventos!A:A,A505,Eventos!G:G)</f>
        <v>0</v>
      </c>
      <c r="L505" s="8"/>
      <c r="O505" s="8"/>
      <c r="Q505" s="95"/>
      <c r="R505" s="95"/>
    </row>
    <row r="506" customFormat="false" ht="15" hidden="false" customHeight="true" outlineLevel="0" collapsed="false">
      <c r="A506" s="92" t="s">
        <v>729</v>
      </c>
      <c r="B506" s="92" t="s">
        <v>276</v>
      </c>
      <c r="C506" s="92" t="s">
        <v>91</v>
      </c>
      <c r="D506" s="92" t="s">
        <v>85</v>
      </c>
      <c r="E506" s="92" t="s">
        <v>85</v>
      </c>
      <c r="F506" s="94" t="s">
        <v>23</v>
      </c>
      <c r="G506" s="92" t="s">
        <v>86</v>
      </c>
      <c r="H506" s="92" t="s">
        <v>77</v>
      </c>
      <c r="K506" s="96" t="n">
        <f aca="false">SUMIF(Eventos!A:A,A506,Eventos!G:G)</f>
        <v>0</v>
      </c>
      <c r="L506" s="8"/>
      <c r="O506" s="8"/>
      <c r="Q506" s="95"/>
      <c r="R506" s="95"/>
    </row>
    <row r="507" customFormat="false" ht="15" hidden="false" customHeight="true" outlineLevel="0" collapsed="false">
      <c r="A507" s="92" t="s">
        <v>730</v>
      </c>
      <c r="B507" s="92" t="s">
        <v>276</v>
      </c>
      <c r="C507" s="92" t="s">
        <v>91</v>
      </c>
      <c r="D507" s="92" t="s">
        <v>85</v>
      </c>
      <c r="E507" s="92" t="s">
        <v>85</v>
      </c>
      <c r="F507" s="94" t="s">
        <v>23</v>
      </c>
      <c r="G507" s="92" t="s">
        <v>86</v>
      </c>
      <c r="H507" s="92" t="s">
        <v>77</v>
      </c>
      <c r="K507" s="96" t="n">
        <f aca="false">SUMIF(Eventos!A:A,A507,Eventos!G:G)</f>
        <v>0</v>
      </c>
      <c r="L507" s="8"/>
      <c r="O507" s="8"/>
      <c r="Q507" s="95"/>
      <c r="R507" s="95"/>
    </row>
    <row r="508" customFormat="false" ht="15" hidden="false" customHeight="true" outlineLevel="0" collapsed="false">
      <c r="A508" s="92" t="s">
        <v>731</v>
      </c>
      <c r="B508" s="92" t="s">
        <v>559</v>
      </c>
      <c r="C508" s="92" t="s">
        <v>91</v>
      </c>
      <c r="D508" s="92" t="s">
        <v>85</v>
      </c>
      <c r="E508" s="92" t="s">
        <v>85</v>
      </c>
      <c r="F508" s="94" t="s">
        <v>23</v>
      </c>
      <c r="G508" s="92" t="s">
        <v>86</v>
      </c>
      <c r="H508" s="92" t="s">
        <v>77</v>
      </c>
      <c r="K508" s="96" t="n">
        <f aca="false">SUMIF(Eventos!A:A,A508,Eventos!G:G)</f>
        <v>0</v>
      </c>
      <c r="L508" s="8"/>
      <c r="O508" s="8"/>
      <c r="Q508" s="95"/>
      <c r="R508" s="95"/>
    </row>
    <row r="509" customFormat="false" ht="15" hidden="false" customHeight="true" outlineLevel="0" collapsed="false">
      <c r="A509" s="92" t="s">
        <v>732</v>
      </c>
      <c r="B509" s="92" t="s">
        <v>705</v>
      </c>
      <c r="C509" s="92" t="s">
        <v>91</v>
      </c>
      <c r="D509" s="92" t="s">
        <v>85</v>
      </c>
      <c r="E509" s="92" t="s">
        <v>85</v>
      </c>
      <c r="F509" s="94" t="s">
        <v>23</v>
      </c>
      <c r="G509" s="92" t="s">
        <v>86</v>
      </c>
      <c r="H509" s="92" t="s">
        <v>77</v>
      </c>
      <c r="K509" s="96" t="n">
        <f aca="false">SUMIF(Eventos!A:A,A509,Eventos!G:G)</f>
        <v>0</v>
      </c>
      <c r="L509" s="8"/>
      <c r="O509" s="8"/>
      <c r="Q509" s="95"/>
      <c r="R509" s="95"/>
    </row>
    <row r="510" customFormat="false" ht="15" hidden="false" customHeight="true" outlineLevel="0" collapsed="false">
      <c r="A510" s="92" t="s">
        <v>733</v>
      </c>
      <c r="B510" s="92" t="s">
        <v>703</v>
      </c>
      <c r="C510" s="92" t="s">
        <v>91</v>
      </c>
      <c r="D510" s="92" t="s">
        <v>85</v>
      </c>
      <c r="E510" s="92" t="s">
        <v>85</v>
      </c>
      <c r="F510" s="94" t="s">
        <v>23</v>
      </c>
      <c r="G510" s="92" t="s">
        <v>86</v>
      </c>
      <c r="H510" s="92" t="s">
        <v>77</v>
      </c>
      <c r="K510" s="96" t="n">
        <f aca="false">SUMIF(Eventos!A:A,A510,Eventos!G:G)</f>
        <v>0</v>
      </c>
      <c r="L510" s="8"/>
      <c r="O510" s="8"/>
      <c r="Q510" s="95"/>
      <c r="R510" s="95"/>
    </row>
    <row r="511" customFormat="false" ht="15" hidden="false" customHeight="true" outlineLevel="0" collapsed="false">
      <c r="A511" s="92" t="s">
        <v>734</v>
      </c>
      <c r="B511" s="92" t="s">
        <v>703</v>
      </c>
      <c r="C511" s="92" t="s">
        <v>84</v>
      </c>
      <c r="D511" s="92" t="s">
        <v>85</v>
      </c>
      <c r="E511" s="92" t="s">
        <v>85</v>
      </c>
      <c r="F511" s="94" t="s">
        <v>23</v>
      </c>
      <c r="G511" s="92" t="s">
        <v>86</v>
      </c>
      <c r="H511" s="92" t="s">
        <v>77</v>
      </c>
      <c r="K511" s="96" t="n">
        <f aca="false">SUMIF(Eventos!A:A,A511,Eventos!G:G)</f>
        <v>0</v>
      </c>
      <c r="L511" s="8"/>
      <c r="O511" s="8"/>
      <c r="Q511" s="95"/>
      <c r="R511" s="95"/>
    </row>
    <row r="512" customFormat="false" ht="15" hidden="false" customHeight="true" outlineLevel="0" collapsed="false">
      <c r="A512" s="92" t="s">
        <v>735</v>
      </c>
      <c r="B512" s="92" t="s">
        <v>736</v>
      </c>
      <c r="C512" s="92" t="s">
        <v>84</v>
      </c>
      <c r="D512" s="92" t="s">
        <v>85</v>
      </c>
      <c r="E512" s="92" t="s">
        <v>85</v>
      </c>
      <c r="F512" s="94" t="s">
        <v>23</v>
      </c>
      <c r="G512" s="92" t="s">
        <v>86</v>
      </c>
      <c r="H512" s="92" t="s">
        <v>77</v>
      </c>
      <c r="K512" s="96" t="n">
        <f aca="false">SUMIF(Eventos!A:A,A512,Eventos!G:G)</f>
        <v>0</v>
      </c>
      <c r="L512" s="8"/>
      <c r="O512" s="8"/>
      <c r="Q512" s="95"/>
      <c r="R512" s="95"/>
    </row>
    <row r="513" customFormat="false" ht="15" hidden="false" customHeight="true" outlineLevel="0" collapsed="false">
      <c r="A513" s="92" t="s">
        <v>737</v>
      </c>
      <c r="B513" s="92" t="s">
        <v>736</v>
      </c>
      <c r="C513" s="92" t="s">
        <v>84</v>
      </c>
      <c r="D513" s="92" t="s">
        <v>85</v>
      </c>
      <c r="E513" s="92" t="s">
        <v>85</v>
      </c>
      <c r="F513" s="94" t="s">
        <v>23</v>
      </c>
      <c r="G513" s="92" t="s">
        <v>86</v>
      </c>
      <c r="H513" s="92" t="s">
        <v>77</v>
      </c>
      <c r="K513" s="96" t="n">
        <f aca="false">SUMIF(Eventos!A:A,A513,Eventos!G:G)</f>
        <v>0</v>
      </c>
      <c r="L513" s="8"/>
      <c r="O513" s="8"/>
      <c r="Q513" s="95"/>
      <c r="R513" s="95"/>
    </row>
    <row r="514" customFormat="false" ht="15" hidden="false" customHeight="true" outlineLevel="0" collapsed="false">
      <c r="A514" s="92" t="s">
        <v>738</v>
      </c>
      <c r="B514" s="92" t="s">
        <v>559</v>
      </c>
      <c r="C514" s="92" t="s">
        <v>84</v>
      </c>
      <c r="D514" s="92" t="s">
        <v>85</v>
      </c>
      <c r="E514" s="92" t="s">
        <v>85</v>
      </c>
      <c r="F514" s="94" t="s">
        <v>23</v>
      </c>
      <c r="G514" s="92" t="s">
        <v>86</v>
      </c>
      <c r="H514" s="92" t="s">
        <v>77</v>
      </c>
      <c r="K514" s="96" t="n">
        <f aca="false">SUMIF(Eventos!A:A,A514,Eventos!G:G)</f>
        <v>0</v>
      </c>
      <c r="L514" s="8"/>
      <c r="O514" s="8"/>
      <c r="Q514" s="95"/>
      <c r="R514" s="95"/>
    </row>
    <row r="515" customFormat="false" ht="15" hidden="false" customHeight="true" outlineLevel="0" collapsed="false">
      <c r="A515" s="92" t="s">
        <v>739</v>
      </c>
      <c r="B515" s="92" t="s">
        <v>703</v>
      </c>
      <c r="C515" s="92" t="s">
        <v>84</v>
      </c>
      <c r="D515" s="92" t="s">
        <v>85</v>
      </c>
      <c r="E515" s="92" t="s">
        <v>85</v>
      </c>
      <c r="F515" s="94" t="s">
        <v>23</v>
      </c>
      <c r="G515" s="92" t="s">
        <v>86</v>
      </c>
      <c r="H515" s="92" t="s">
        <v>77</v>
      </c>
      <c r="K515" s="96" t="n">
        <f aca="false">SUMIF(Eventos!A:A,A515,Eventos!G:G)</f>
        <v>0</v>
      </c>
      <c r="L515" s="8"/>
      <c r="O515" s="8"/>
      <c r="Q515" s="95"/>
      <c r="R515" s="95"/>
    </row>
    <row r="516" customFormat="false" ht="15" hidden="false" customHeight="true" outlineLevel="0" collapsed="false">
      <c r="A516" s="92" t="s">
        <v>740</v>
      </c>
      <c r="B516" s="92" t="s">
        <v>273</v>
      </c>
      <c r="C516" s="92" t="s">
        <v>100</v>
      </c>
      <c r="D516" s="92" t="s">
        <v>85</v>
      </c>
      <c r="E516" s="92" t="s">
        <v>85</v>
      </c>
      <c r="F516" s="94" t="s">
        <v>23</v>
      </c>
      <c r="G516" s="92" t="s">
        <v>86</v>
      </c>
      <c r="H516" s="92" t="s">
        <v>77</v>
      </c>
      <c r="K516" s="96" t="n">
        <f aca="false">SUMIF(Eventos!A:A,A516,Eventos!G:G)</f>
        <v>0</v>
      </c>
      <c r="L516" s="8"/>
      <c r="O516" s="8"/>
      <c r="Q516" s="95"/>
      <c r="R516" s="95"/>
    </row>
    <row r="517" customFormat="false" ht="15" hidden="false" customHeight="true" outlineLevel="0" collapsed="false">
      <c r="A517" s="92" t="s">
        <v>741</v>
      </c>
      <c r="B517" s="92" t="s">
        <v>276</v>
      </c>
      <c r="C517" s="92" t="s">
        <v>100</v>
      </c>
      <c r="D517" s="92" t="s">
        <v>85</v>
      </c>
      <c r="E517" s="92" t="s">
        <v>85</v>
      </c>
      <c r="F517" s="94" t="s">
        <v>23</v>
      </c>
      <c r="G517" s="92" t="s">
        <v>86</v>
      </c>
      <c r="H517" s="92" t="s">
        <v>77</v>
      </c>
      <c r="K517" s="96" t="n">
        <f aca="false">SUMIF(Eventos!A:A,A517,Eventos!G:G)</f>
        <v>0</v>
      </c>
      <c r="L517" s="8"/>
      <c r="O517" s="8"/>
      <c r="Q517" s="95"/>
      <c r="R517" s="95"/>
    </row>
    <row r="518" customFormat="false" ht="15" hidden="false" customHeight="true" outlineLevel="0" collapsed="false">
      <c r="A518" s="92" t="s">
        <v>742</v>
      </c>
      <c r="B518" s="92" t="s">
        <v>736</v>
      </c>
      <c r="C518" s="92" t="s">
        <v>91</v>
      </c>
      <c r="D518" s="92" t="s">
        <v>85</v>
      </c>
      <c r="E518" s="92" t="s">
        <v>85</v>
      </c>
      <c r="F518" s="94" t="s">
        <v>23</v>
      </c>
      <c r="G518" s="92" t="s">
        <v>86</v>
      </c>
      <c r="H518" s="92" t="s">
        <v>77</v>
      </c>
      <c r="K518" s="96" t="n">
        <f aca="false">SUMIF(Eventos!A:A,A518,Eventos!G:G)</f>
        <v>0</v>
      </c>
      <c r="L518" s="8"/>
      <c r="O518" s="8"/>
      <c r="Q518" s="95"/>
      <c r="R518" s="95"/>
    </row>
    <row r="519" customFormat="false" ht="15" hidden="false" customHeight="true" outlineLevel="0" collapsed="false">
      <c r="A519" s="92" t="s">
        <v>743</v>
      </c>
      <c r="B519" s="92" t="s">
        <v>276</v>
      </c>
      <c r="C519" s="92" t="s">
        <v>100</v>
      </c>
      <c r="D519" s="92" t="s">
        <v>85</v>
      </c>
      <c r="E519" s="92" t="s">
        <v>85</v>
      </c>
      <c r="F519" s="94" t="s">
        <v>23</v>
      </c>
      <c r="G519" s="92" t="s">
        <v>86</v>
      </c>
      <c r="H519" s="92" t="s">
        <v>77</v>
      </c>
      <c r="K519" s="96" t="n">
        <f aca="false">SUMIF(Eventos!A:A,A519,Eventos!G:G)</f>
        <v>0</v>
      </c>
      <c r="L519" s="8"/>
      <c r="O519" s="8"/>
      <c r="Q519" s="95"/>
      <c r="R519" s="95"/>
    </row>
    <row r="520" customFormat="false" ht="15" hidden="false" customHeight="true" outlineLevel="0" collapsed="false">
      <c r="A520" s="92" t="s">
        <v>744</v>
      </c>
      <c r="B520" s="92" t="s">
        <v>705</v>
      </c>
      <c r="C520" s="92" t="s">
        <v>91</v>
      </c>
      <c r="D520" s="92" t="s">
        <v>85</v>
      </c>
      <c r="E520" s="92" t="s">
        <v>85</v>
      </c>
      <c r="F520" s="94" t="s">
        <v>23</v>
      </c>
      <c r="G520" s="92" t="s">
        <v>86</v>
      </c>
      <c r="H520" s="92" t="s">
        <v>77</v>
      </c>
      <c r="K520" s="96" t="n">
        <f aca="false">SUMIF(Eventos!A:A,A520,Eventos!G:G)</f>
        <v>0</v>
      </c>
      <c r="L520" s="8"/>
      <c r="O520" s="8"/>
      <c r="Q520" s="95"/>
      <c r="R520" s="95"/>
    </row>
    <row r="521" customFormat="false" ht="15" hidden="false" customHeight="true" outlineLevel="0" collapsed="false">
      <c r="A521" s="92" t="s">
        <v>745</v>
      </c>
      <c r="B521" s="92" t="s">
        <v>276</v>
      </c>
      <c r="C521" s="92" t="s">
        <v>91</v>
      </c>
      <c r="D521" s="92" t="s">
        <v>85</v>
      </c>
      <c r="E521" s="92" t="s">
        <v>85</v>
      </c>
      <c r="F521" s="94" t="s">
        <v>23</v>
      </c>
      <c r="G521" s="92" t="s">
        <v>86</v>
      </c>
      <c r="H521" s="92" t="s">
        <v>77</v>
      </c>
      <c r="K521" s="96" t="n">
        <f aca="false">SUMIF(Eventos!A:A,A521,Eventos!G:G)</f>
        <v>0</v>
      </c>
      <c r="L521" s="8"/>
      <c r="O521" s="8"/>
      <c r="Q521" s="95"/>
      <c r="R521" s="95"/>
    </row>
    <row r="522" customFormat="false" ht="15" hidden="false" customHeight="true" outlineLevel="0" collapsed="false">
      <c r="A522" s="92" t="s">
        <v>746</v>
      </c>
      <c r="B522" s="92" t="s">
        <v>276</v>
      </c>
      <c r="C522" s="92" t="s">
        <v>91</v>
      </c>
      <c r="D522" s="92" t="s">
        <v>85</v>
      </c>
      <c r="E522" s="92" t="s">
        <v>85</v>
      </c>
      <c r="F522" s="94" t="s">
        <v>23</v>
      </c>
      <c r="G522" s="92" t="s">
        <v>86</v>
      </c>
      <c r="H522" s="92" t="s">
        <v>77</v>
      </c>
      <c r="K522" s="96" t="n">
        <f aca="false">SUMIF(Eventos!A:A,A522,Eventos!G:G)</f>
        <v>0</v>
      </c>
      <c r="L522" s="8"/>
      <c r="O522" s="8"/>
      <c r="Q522" s="95"/>
      <c r="R522" s="95"/>
    </row>
    <row r="523" customFormat="false" ht="15" hidden="false" customHeight="true" outlineLevel="0" collapsed="false">
      <c r="A523" s="92" t="s">
        <v>747</v>
      </c>
      <c r="B523" s="92" t="s">
        <v>559</v>
      </c>
      <c r="C523" s="92" t="s">
        <v>91</v>
      </c>
      <c r="D523" s="92" t="s">
        <v>85</v>
      </c>
      <c r="E523" s="92" t="s">
        <v>85</v>
      </c>
      <c r="F523" s="94" t="s">
        <v>23</v>
      </c>
      <c r="G523" s="92" t="s">
        <v>86</v>
      </c>
      <c r="H523" s="92" t="s">
        <v>77</v>
      </c>
      <c r="K523" s="96" t="n">
        <f aca="false">SUMIF(Eventos!A:A,A523,Eventos!G:G)</f>
        <v>0</v>
      </c>
      <c r="L523" s="8"/>
      <c r="O523" s="8"/>
      <c r="Q523" s="95"/>
      <c r="R523" s="95"/>
    </row>
    <row r="524" customFormat="false" ht="15" hidden="false" customHeight="true" outlineLevel="0" collapsed="false">
      <c r="A524" s="92" t="s">
        <v>748</v>
      </c>
      <c r="B524" s="92" t="s">
        <v>703</v>
      </c>
      <c r="C524" s="92" t="s">
        <v>91</v>
      </c>
      <c r="D524" s="92" t="s">
        <v>85</v>
      </c>
      <c r="E524" s="92" t="s">
        <v>85</v>
      </c>
      <c r="F524" s="94" t="s">
        <v>23</v>
      </c>
      <c r="G524" s="92" t="s">
        <v>86</v>
      </c>
      <c r="H524" s="92" t="s">
        <v>77</v>
      </c>
      <c r="K524" s="96" t="n">
        <f aca="false">SUMIF(Eventos!A:A,A524,Eventos!G:G)</f>
        <v>0</v>
      </c>
      <c r="L524" s="8"/>
      <c r="O524" s="8"/>
      <c r="Q524" s="95"/>
      <c r="R524" s="95"/>
    </row>
    <row r="525" customFormat="false" ht="15" hidden="false" customHeight="true" outlineLevel="0" collapsed="false">
      <c r="A525" s="92" t="s">
        <v>749</v>
      </c>
      <c r="B525" s="92" t="s">
        <v>750</v>
      </c>
      <c r="C525" s="92" t="s">
        <v>91</v>
      </c>
      <c r="D525" s="92" t="s">
        <v>85</v>
      </c>
      <c r="E525" s="92" t="s">
        <v>85</v>
      </c>
      <c r="F525" s="94" t="s">
        <v>23</v>
      </c>
      <c r="G525" s="92" t="s">
        <v>86</v>
      </c>
      <c r="H525" s="92" t="s">
        <v>77</v>
      </c>
      <c r="K525" s="96" t="n">
        <f aca="false">SUMIF(Eventos!A:A,A525,Eventos!G:G)</f>
        <v>0</v>
      </c>
      <c r="L525" s="8"/>
      <c r="O525" s="8"/>
      <c r="Q525" s="95"/>
      <c r="R525" s="95"/>
    </row>
    <row r="526" customFormat="false" ht="15" hidden="false" customHeight="true" outlineLevel="0" collapsed="false">
      <c r="A526" s="92" t="s">
        <v>751</v>
      </c>
      <c r="B526" s="92" t="s">
        <v>559</v>
      </c>
      <c r="C526" s="92" t="s">
        <v>84</v>
      </c>
      <c r="D526" s="92" t="s">
        <v>85</v>
      </c>
      <c r="E526" s="92" t="s">
        <v>85</v>
      </c>
      <c r="F526" s="94" t="s">
        <v>23</v>
      </c>
      <c r="G526" s="92" t="s">
        <v>86</v>
      </c>
      <c r="H526" s="92" t="s">
        <v>77</v>
      </c>
      <c r="K526" s="96" t="n">
        <f aca="false">SUMIF(Eventos!A:A,A526,Eventos!G:G)</f>
        <v>0</v>
      </c>
      <c r="L526" s="8"/>
      <c r="O526" s="8"/>
      <c r="Q526" s="95"/>
      <c r="R526" s="95"/>
    </row>
    <row r="527" customFormat="false" ht="15" hidden="false" customHeight="true" outlineLevel="0" collapsed="false">
      <c r="A527" s="92" t="s">
        <v>752</v>
      </c>
      <c r="B527" s="92" t="s">
        <v>559</v>
      </c>
      <c r="C527" s="92" t="s">
        <v>84</v>
      </c>
      <c r="D527" s="92" t="s">
        <v>85</v>
      </c>
      <c r="E527" s="92" t="s">
        <v>85</v>
      </c>
      <c r="F527" s="94" t="s">
        <v>23</v>
      </c>
      <c r="G527" s="92" t="s">
        <v>86</v>
      </c>
      <c r="H527" s="92" t="s">
        <v>77</v>
      </c>
      <c r="K527" s="96" t="n">
        <f aca="false">SUMIF(Eventos!A:A,A527,Eventos!G:G)</f>
        <v>0</v>
      </c>
      <c r="L527" s="8"/>
      <c r="O527" s="8"/>
      <c r="Q527" s="95"/>
      <c r="R527" s="95"/>
    </row>
    <row r="528" customFormat="false" ht="15" hidden="false" customHeight="true" outlineLevel="0" collapsed="false">
      <c r="A528" s="92" t="s">
        <v>753</v>
      </c>
      <c r="B528" s="92" t="s">
        <v>750</v>
      </c>
      <c r="C528" s="92" t="s">
        <v>84</v>
      </c>
      <c r="D528" s="92" t="s">
        <v>85</v>
      </c>
      <c r="E528" s="92" t="s">
        <v>85</v>
      </c>
      <c r="F528" s="94" t="s">
        <v>23</v>
      </c>
      <c r="G528" s="92" t="s">
        <v>86</v>
      </c>
      <c r="H528" s="92" t="s">
        <v>77</v>
      </c>
      <c r="K528" s="96" t="n">
        <f aca="false">SUMIF(Eventos!A:A,A528,Eventos!G:G)</f>
        <v>0</v>
      </c>
      <c r="L528" s="8"/>
      <c r="O528" s="8"/>
      <c r="Q528" s="95"/>
      <c r="R528" s="95"/>
    </row>
    <row r="529" customFormat="false" ht="15" hidden="false" customHeight="true" outlineLevel="0" collapsed="false">
      <c r="A529" s="92" t="s">
        <v>754</v>
      </c>
      <c r="B529" s="92" t="s">
        <v>703</v>
      </c>
      <c r="C529" s="92" t="s">
        <v>84</v>
      </c>
      <c r="D529" s="92" t="s">
        <v>85</v>
      </c>
      <c r="E529" s="92" t="s">
        <v>85</v>
      </c>
      <c r="F529" s="94" t="s">
        <v>23</v>
      </c>
      <c r="G529" s="92" t="s">
        <v>86</v>
      </c>
      <c r="H529" s="92" t="s">
        <v>77</v>
      </c>
      <c r="K529" s="96" t="n">
        <f aca="false">SUMIF(Eventos!A:A,A529,Eventos!G:G)</f>
        <v>0</v>
      </c>
      <c r="L529" s="8"/>
      <c r="O529" s="8"/>
      <c r="Q529" s="95"/>
      <c r="R529" s="95"/>
    </row>
    <row r="530" customFormat="false" ht="15" hidden="false" customHeight="true" outlineLevel="0" collapsed="false">
      <c r="A530" s="92" t="s">
        <v>755</v>
      </c>
      <c r="B530" s="92" t="s">
        <v>276</v>
      </c>
      <c r="C530" s="92" t="s">
        <v>84</v>
      </c>
      <c r="D530" s="92" t="s">
        <v>85</v>
      </c>
      <c r="E530" s="92" t="s">
        <v>85</v>
      </c>
      <c r="F530" s="94" t="s">
        <v>23</v>
      </c>
      <c r="G530" s="92" t="s">
        <v>86</v>
      </c>
      <c r="H530" s="92" t="s">
        <v>77</v>
      </c>
      <c r="K530" s="96" t="n">
        <f aca="false">SUMIF(Eventos!A:A,A530,Eventos!G:G)</f>
        <v>0</v>
      </c>
      <c r="L530" s="8"/>
      <c r="O530" s="8"/>
      <c r="Q530" s="95"/>
      <c r="R530" s="95"/>
    </row>
    <row r="531" customFormat="false" ht="15" hidden="false" customHeight="true" outlineLevel="0" collapsed="false">
      <c r="A531" s="92" t="s">
        <v>756</v>
      </c>
      <c r="B531" s="92" t="s">
        <v>203</v>
      </c>
      <c r="C531" s="92" t="s">
        <v>91</v>
      </c>
      <c r="D531" s="92" t="s">
        <v>85</v>
      </c>
      <c r="E531" s="92" t="s">
        <v>85</v>
      </c>
      <c r="F531" s="94" t="s">
        <v>23</v>
      </c>
      <c r="G531" s="92" t="s">
        <v>86</v>
      </c>
      <c r="H531" s="92" t="s">
        <v>77</v>
      </c>
      <c r="K531" s="96" t="n">
        <f aca="false">SUMIF(Eventos!A:A,A531,Eventos!G:G)</f>
        <v>0</v>
      </c>
      <c r="L531" s="8"/>
      <c r="O531" s="8"/>
      <c r="Q531" s="95"/>
      <c r="R531" s="95"/>
    </row>
    <row r="532" customFormat="false" ht="15" hidden="false" customHeight="true" outlineLevel="0" collapsed="false">
      <c r="A532" s="92" t="s">
        <v>757</v>
      </c>
      <c r="B532" s="92" t="s">
        <v>758</v>
      </c>
      <c r="C532" s="92" t="s">
        <v>91</v>
      </c>
      <c r="D532" s="92" t="s">
        <v>92</v>
      </c>
      <c r="E532" s="92" t="s">
        <v>102</v>
      </c>
      <c r="F532" s="94" t="s">
        <v>57</v>
      </c>
      <c r="G532" s="92" t="s">
        <v>86</v>
      </c>
      <c r="H532" s="92" t="s">
        <v>77</v>
      </c>
      <c r="K532" s="96" t="n">
        <f aca="false">SUMIF(Eventos!A:A,A532,Eventos!G:G)</f>
        <v>0</v>
      </c>
      <c r="L532" s="8"/>
      <c r="O532" s="8"/>
      <c r="Q532" s="95"/>
      <c r="R532" s="95"/>
    </row>
    <row r="533" customFormat="false" ht="15" hidden="false" customHeight="true" outlineLevel="0" collapsed="false">
      <c r="A533" s="92" t="s">
        <v>759</v>
      </c>
      <c r="B533" s="92" t="s">
        <v>203</v>
      </c>
      <c r="C533" s="92" t="s">
        <v>84</v>
      </c>
      <c r="D533" s="92" t="s">
        <v>85</v>
      </c>
      <c r="E533" s="92" t="s">
        <v>85</v>
      </c>
      <c r="F533" s="94" t="s">
        <v>23</v>
      </c>
      <c r="G533" s="92" t="s">
        <v>86</v>
      </c>
      <c r="H533" s="92" t="s">
        <v>77</v>
      </c>
      <c r="K533" s="96" t="n">
        <f aca="false">SUMIF(Eventos!A:A,A533,Eventos!G:G)</f>
        <v>0</v>
      </c>
      <c r="L533" s="8"/>
      <c r="O533" s="8"/>
      <c r="Q533" s="95"/>
      <c r="R533" s="95"/>
    </row>
    <row r="534" customFormat="false" ht="15" hidden="false" customHeight="true" outlineLevel="0" collapsed="false">
      <c r="A534" s="92" t="s">
        <v>760</v>
      </c>
      <c r="B534" s="92" t="s">
        <v>276</v>
      </c>
      <c r="C534" s="92" t="s">
        <v>91</v>
      </c>
      <c r="D534" s="92" t="s">
        <v>85</v>
      </c>
      <c r="E534" s="92" t="s">
        <v>85</v>
      </c>
      <c r="F534" s="94" t="s">
        <v>23</v>
      </c>
      <c r="G534" s="92" t="s">
        <v>86</v>
      </c>
      <c r="H534" s="92" t="s">
        <v>77</v>
      </c>
      <c r="K534" s="96" t="n">
        <f aca="false">SUMIF(Eventos!A:A,A534,Eventos!G:G)</f>
        <v>0</v>
      </c>
      <c r="L534" s="8"/>
      <c r="O534" s="8"/>
      <c r="Q534" s="95"/>
      <c r="R534" s="95"/>
    </row>
    <row r="535" customFormat="false" ht="15" hidden="false" customHeight="true" outlineLevel="0" collapsed="false">
      <c r="A535" s="92" t="s">
        <v>761</v>
      </c>
      <c r="B535" s="92" t="s">
        <v>276</v>
      </c>
      <c r="C535" s="92" t="s">
        <v>91</v>
      </c>
      <c r="D535" s="92" t="s">
        <v>85</v>
      </c>
      <c r="E535" s="92" t="s">
        <v>85</v>
      </c>
      <c r="F535" s="94" t="s">
        <v>23</v>
      </c>
      <c r="G535" s="92" t="s">
        <v>86</v>
      </c>
      <c r="H535" s="92" t="s">
        <v>77</v>
      </c>
      <c r="K535" s="96" t="n">
        <f aca="false">SUMIF(Eventos!A:A,A535,Eventos!G:G)</f>
        <v>0</v>
      </c>
      <c r="L535" s="8"/>
      <c r="O535" s="8"/>
      <c r="Q535" s="95"/>
      <c r="R535" s="95"/>
    </row>
    <row r="536" customFormat="false" ht="15" hidden="false" customHeight="true" outlineLevel="0" collapsed="false">
      <c r="A536" s="92" t="s">
        <v>762</v>
      </c>
      <c r="B536" s="92" t="s">
        <v>273</v>
      </c>
      <c r="C536" s="92" t="s">
        <v>91</v>
      </c>
      <c r="D536" s="92" t="s">
        <v>85</v>
      </c>
      <c r="E536" s="92" t="s">
        <v>85</v>
      </c>
      <c r="F536" s="94" t="s">
        <v>23</v>
      </c>
      <c r="G536" s="92" t="s">
        <v>86</v>
      </c>
      <c r="H536" s="92" t="s">
        <v>77</v>
      </c>
      <c r="K536" s="96" t="n">
        <f aca="false">SUMIF(Eventos!A:A,A536,Eventos!G:G)</f>
        <v>0</v>
      </c>
      <c r="L536" s="8"/>
      <c r="O536" s="8"/>
      <c r="Q536" s="95"/>
      <c r="R536" s="95"/>
    </row>
    <row r="537" customFormat="false" ht="15" hidden="false" customHeight="true" outlineLevel="0" collapsed="false">
      <c r="A537" s="92" t="s">
        <v>763</v>
      </c>
      <c r="B537" s="92" t="s">
        <v>764</v>
      </c>
      <c r="C537" s="92" t="s">
        <v>100</v>
      </c>
      <c r="D537" s="92" t="s">
        <v>85</v>
      </c>
      <c r="E537" s="92" t="s">
        <v>85</v>
      </c>
      <c r="F537" s="94" t="s">
        <v>23</v>
      </c>
      <c r="G537" s="92" t="s">
        <v>86</v>
      </c>
      <c r="H537" s="92" t="s">
        <v>77</v>
      </c>
      <c r="K537" s="96" t="n">
        <f aca="false">SUMIF(Eventos!A:A,A537,Eventos!G:G)</f>
        <v>0</v>
      </c>
      <c r="L537" s="8"/>
      <c r="O537" s="8"/>
      <c r="Q537" s="95"/>
      <c r="R537" s="95"/>
    </row>
    <row r="538" customFormat="false" ht="15" hidden="false" customHeight="true" outlineLevel="0" collapsed="false">
      <c r="A538" s="92" t="s">
        <v>765</v>
      </c>
      <c r="B538" s="92" t="s">
        <v>764</v>
      </c>
      <c r="C538" s="92" t="s">
        <v>84</v>
      </c>
      <c r="D538" s="92" t="s">
        <v>85</v>
      </c>
      <c r="E538" s="92" t="s">
        <v>85</v>
      </c>
      <c r="F538" s="94" t="s">
        <v>23</v>
      </c>
      <c r="G538" s="92" t="s">
        <v>86</v>
      </c>
      <c r="H538" s="92" t="s">
        <v>77</v>
      </c>
      <c r="K538" s="96" t="n">
        <f aca="false">SUMIF(Eventos!A:A,A538,Eventos!G:G)</f>
        <v>0</v>
      </c>
      <c r="L538" s="8"/>
      <c r="O538" s="8"/>
      <c r="Q538" s="95"/>
      <c r="R538" s="95"/>
    </row>
    <row r="539" customFormat="false" ht="15" hidden="false" customHeight="true" outlineLevel="0" collapsed="false">
      <c r="A539" s="92" t="s">
        <v>766</v>
      </c>
      <c r="B539" s="92" t="s">
        <v>273</v>
      </c>
      <c r="C539" s="92" t="s">
        <v>91</v>
      </c>
      <c r="D539" s="92" t="s">
        <v>85</v>
      </c>
      <c r="E539" s="92" t="s">
        <v>85</v>
      </c>
      <c r="F539" s="94" t="s">
        <v>23</v>
      </c>
      <c r="G539" s="92" t="s">
        <v>86</v>
      </c>
      <c r="H539" s="92" t="s">
        <v>77</v>
      </c>
      <c r="K539" s="96" t="n">
        <f aca="false">SUMIF(Eventos!A:A,A539,Eventos!G:G)</f>
        <v>0</v>
      </c>
      <c r="L539" s="8"/>
      <c r="O539" s="8"/>
      <c r="Q539" s="95"/>
      <c r="R539" s="95"/>
    </row>
    <row r="540" customFormat="false" ht="15" hidden="false" customHeight="true" outlineLevel="0" collapsed="false">
      <c r="A540" s="92" t="s">
        <v>767</v>
      </c>
      <c r="B540" s="92" t="s">
        <v>559</v>
      </c>
      <c r="C540" s="92" t="s">
        <v>100</v>
      </c>
      <c r="D540" s="92" t="s">
        <v>85</v>
      </c>
      <c r="E540" s="92" t="s">
        <v>85</v>
      </c>
      <c r="F540" s="94" t="s">
        <v>23</v>
      </c>
      <c r="G540" s="92" t="s">
        <v>86</v>
      </c>
      <c r="H540" s="92" t="s">
        <v>77</v>
      </c>
      <c r="K540" s="96" t="n">
        <f aca="false">SUMIF(Eventos!A:A,A540,Eventos!G:G)</f>
        <v>0</v>
      </c>
      <c r="L540" s="8"/>
      <c r="O540" s="8"/>
      <c r="Q540" s="95"/>
      <c r="R540" s="95"/>
    </row>
    <row r="541" customFormat="false" ht="15" hidden="false" customHeight="true" outlineLevel="0" collapsed="false">
      <c r="A541" s="92" t="s">
        <v>768</v>
      </c>
      <c r="B541" s="92" t="s">
        <v>276</v>
      </c>
      <c r="C541" s="92" t="s">
        <v>91</v>
      </c>
      <c r="D541" s="92" t="s">
        <v>85</v>
      </c>
      <c r="E541" s="92" t="s">
        <v>85</v>
      </c>
      <c r="F541" s="94" t="s">
        <v>23</v>
      </c>
      <c r="G541" s="92" t="s">
        <v>86</v>
      </c>
      <c r="H541" s="92" t="s">
        <v>77</v>
      </c>
      <c r="K541" s="96" t="n">
        <f aca="false">SUMIF(Eventos!A:A,A541,Eventos!G:G)</f>
        <v>0</v>
      </c>
      <c r="L541" s="8"/>
      <c r="O541" s="8"/>
      <c r="Q541" s="95"/>
      <c r="R541" s="95"/>
    </row>
    <row r="542" customFormat="false" ht="15" hidden="false" customHeight="true" outlineLevel="0" collapsed="false">
      <c r="A542" s="92" t="s">
        <v>769</v>
      </c>
      <c r="B542" s="92" t="s">
        <v>559</v>
      </c>
      <c r="C542" s="92" t="s">
        <v>91</v>
      </c>
      <c r="D542" s="92" t="s">
        <v>85</v>
      </c>
      <c r="E542" s="92" t="s">
        <v>85</v>
      </c>
      <c r="F542" s="94" t="s">
        <v>23</v>
      </c>
      <c r="G542" s="92" t="s">
        <v>86</v>
      </c>
      <c r="H542" s="92" t="s">
        <v>77</v>
      </c>
      <c r="K542" s="96" t="n">
        <f aca="false">SUMIF(Eventos!A:A,A542,Eventos!G:G)</f>
        <v>0</v>
      </c>
      <c r="L542" s="8"/>
      <c r="O542" s="8"/>
      <c r="Q542" s="95"/>
      <c r="R542" s="95"/>
    </row>
    <row r="543" customFormat="false" ht="15" hidden="false" customHeight="true" outlineLevel="0" collapsed="false">
      <c r="A543" s="92" t="s">
        <v>770</v>
      </c>
      <c r="B543" s="92" t="s">
        <v>559</v>
      </c>
      <c r="C543" s="92" t="s">
        <v>91</v>
      </c>
      <c r="D543" s="92" t="s">
        <v>85</v>
      </c>
      <c r="E543" s="92" t="s">
        <v>85</v>
      </c>
      <c r="F543" s="94" t="s">
        <v>23</v>
      </c>
      <c r="G543" s="92" t="s">
        <v>86</v>
      </c>
      <c r="H543" s="92" t="s">
        <v>77</v>
      </c>
      <c r="K543" s="96" t="n">
        <f aca="false">SUMIF(Eventos!A:A,A543,Eventos!G:G)</f>
        <v>0</v>
      </c>
      <c r="L543" s="8"/>
      <c r="O543" s="8"/>
      <c r="Q543" s="95"/>
      <c r="R543" s="95"/>
    </row>
    <row r="544" customFormat="false" ht="15" hidden="false" customHeight="true" outlineLevel="0" collapsed="false">
      <c r="A544" s="92" t="s">
        <v>771</v>
      </c>
      <c r="B544" s="92" t="s">
        <v>559</v>
      </c>
      <c r="C544" s="92" t="s">
        <v>91</v>
      </c>
      <c r="D544" s="92" t="s">
        <v>85</v>
      </c>
      <c r="E544" s="92" t="s">
        <v>85</v>
      </c>
      <c r="F544" s="94" t="s">
        <v>23</v>
      </c>
      <c r="G544" s="92" t="s">
        <v>86</v>
      </c>
      <c r="H544" s="92" t="s">
        <v>77</v>
      </c>
      <c r="K544" s="96" t="n">
        <f aca="false">SUMIF(Eventos!A:A,A544,Eventos!G:G)</f>
        <v>0</v>
      </c>
      <c r="L544" s="8"/>
      <c r="O544" s="8"/>
      <c r="Q544" s="95"/>
      <c r="R544" s="95"/>
    </row>
    <row r="545" customFormat="false" ht="15" hidden="false" customHeight="true" outlineLevel="0" collapsed="false">
      <c r="A545" s="92" t="s">
        <v>772</v>
      </c>
      <c r="B545" s="92" t="s">
        <v>273</v>
      </c>
      <c r="C545" s="92" t="s">
        <v>84</v>
      </c>
      <c r="D545" s="92" t="s">
        <v>85</v>
      </c>
      <c r="E545" s="92" t="s">
        <v>85</v>
      </c>
      <c r="F545" s="94" t="s">
        <v>23</v>
      </c>
      <c r="G545" s="92" t="s">
        <v>86</v>
      </c>
      <c r="H545" s="92" t="s">
        <v>77</v>
      </c>
      <c r="K545" s="96" t="n">
        <f aca="false">SUMIF(Eventos!A:A,A545,Eventos!G:G)</f>
        <v>0</v>
      </c>
      <c r="L545" s="8"/>
      <c r="O545" s="8"/>
      <c r="Q545" s="95"/>
      <c r="R545" s="95"/>
    </row>
    <row r="546" customFormat="false" ht="15" hidden="false" customHeight="true" outlineLevel="0" collapsed="false">
      <c r="A546" s="92" t="s">
        <v>773</v>
      </c>
      <c r="B546" s="92" t="s">
        <v>774</v>
      </c>
      <c r="C546" s="92" t="s">
        <v>91</v>
      </c>
      <c r="D546" s="92" t="s">
        <v>92</v>
      </c>
      <c r="E546" s="92" t="s">
        <v>102</v>
      </c>
      <c r="F546" s="94" t="s">
        <v>57</v>
      </c>
      <c r="G546" s="92" t="s">
        <v>86</v>
      </c>
      <c r="H546" s="92" t="s">
        <v>77</v>
      </c>
      <c r="K546" s="96" t="n">
        <f aca="false">SUMIF(Eventos!A:A,A546,Eventos!G:G)</f>
        <v>0</v>
      </c>
      <c r="L546" s="8"/>
      <c r="O546" s="8"/>
      <c r="Q546" s="98"/>
      <c r="R546" s="95"/>
    </row>
    <row r="547" customFormat="false" ht="15" hidden="false" customHeight="true" outlineLevel="0" collapsed="false">
      <c r="A547" s="92" t="s">
        <v>775</v>
      </c>
      <c r="B547" s="92" t="s">
        <v>774</v>
      </c>
      <c r="C547" s="92" t="s">
        <v>100</v>
      </c>
      <c r="D547" s="92" t="s">
        <v>92</v>
      </c>
      <c r="E547" s="92" t="s">
        <v>698</v>
      </c>
      <c r="F547" s="94" t="s">
        <v>57</v>
      </c>
      <c r="G547" s="92" t="s">
        <v>86</v>
      </c>
      <c r="H547" s="92" t="s">
        <v>77</v>
      </c>
      <c r="K547" s="96" t="n">
        <f aca="false">SUMIF(Eventos!A:A,A547,Eventos!G:G)</f>
        <v>0</v>
      </c>
      <c r="L547" s="8"/>
      <c r="O547" s="8"/>
      <c r="Q547" s="95"/>
      <c r="R547" s="95"/>
    </row>
    <row r="548" customFormat="false" ht="15" hidden="false" customHeight="true" outlineLevel="0" collapsed="false">
      <c r="A548" s="92" t="s">
        <v>776</v>
      </c>
      <c r="B548" s="92" t="s">
        <v>559</v>
      </c>
      <c r="C548" s="92" t="s">
        <v>84</v>
      </c>
      <c r="D548" s="92" t="s">
        <v>85</v>
      </c>
      <c r="E548" s="92" t="s">
        <v>85</v>
      </c>
      <c r="F548" s="94" t="s">
        <v>23</v>
      </c>
      <c r="G548" s="92" t="s">
        <v>86</v>
      </c>
      <c r="H548" s="92" t="s">
        <v>77</v>
      </c>
      <c r="K548" s="96" t="n">
        <f aca="false">SUMIF(Eventos!A:A,A548,Eventos!G:G)</f>
        <v>0</v>
      </c>
      <c r="L548" s="8"/>
      <c r="O548" s="8"/>
      <c r="Q548" s="95"/>
      <c r="R548" s="95"/>
    </row>
    <row r="549" customFormat="false" ht="15" hidden="false" customHeight="true" outlineLevel="0" collapsed="false">
      <c r="A549" s="92" t="s">
        <v>777</v>
      </c>
      <c r="B549" s="92" t="s">
        <v>750</v>
      </c>
      <c r="C549" s="92" t="s">
        <v>91</v>
      </c>
      <c r="D549" s="92" t="s">
        <v>85</v>
      </c>
      <c r="E549" s="92" t="s">
        <v>85</v>
      </c>
      <c r="F549" s="94" t="s">
        <v>23</v>
      </c>
      <c r="G549" s="92" t="s">
        <v>86</v>
      </c>
      <c r="H549" s="92" t="s">
        <v>77</v>
      </c>
      <c r="K549" s="96" t="n">
        <f aca="false">SUMIF(Eventos!A:A,A549,Eventos!G:G)</f>
        <v>0</v>
      </c>
      <c r="L549" s="8"/>
      <c r="O549" s="8"/>
      <c r="Q549" s="95"/>
      <c r="R549" s="95"/>
    </row>
    <row r="550" customFormat="false" ht="15" hidden="false" customHeight="true" outlineLevel="0" collapsed="false">
      <c r="A550" s="92" t="s">
        <v>778</v>
      </c>
      <c r="B550" s="92" t="s">
        <v>750</v>
      </c>
      <c r="C550" s="92" t="s">
        <v>91</v>
      </c>
      <c r="D550" s="92" t="s">
        <v>85</v>
      </c>
      <c r="E550" s="92" t="s">
        <v>85</v>
      </c>
      <c r="F550" s="94" t="s">
        <v>23</v>
      </c>
      <c r="G550" s="92" t="s">
        <v>86</v>
      </c>
      <c r="H550" s="92" t="s">
        <v>77</v>
      </c>
      <c r="K550" s="96" t="n">
        <f aca="false">SUMIF(Eventos!A:A,A550,Eventos!G:G)</f>
        <v>0</v>
      </c>
      <c r="L550" s="8"/>
      <c r="O550" s="8"/>
      <c r="Q550" s="95"/>
      <c r="R550" s="95"/>
    </row>
    <row r="551" customFormat="false" ht="15" hidden="false" customHeight="true" outlineLevel="0" collapsed="false">
      <c r="A551" s="92" t="s">
        <v>779</v>
      </c>
      <c r="B551" s="92" t="s">
        <v>559</v>
      </c>
      <c r="C551" s="92" t="s">
        <v>91</v>
      </c>
      <c r="D551" s="92" t="s">
        <v>85</v>
      </c>
      <c r="E551" s="92" t="s">
        <v>85</v>
      </c>
      <c r="F551" s="94" t="s">
        <v>23</v>
      </c>
      <c r="G551" s="92" t="s">
        <v>86</v>
      </c>
      <c r="H551" s="92" t="s">
        <v>77</v>
      </c>
      <c r="K551" s="96" t="n">
        <f aca="false">SUMIF(Eventos!A:A,A551,Eventos!G:G)</f>
        <v>0</v>
      </c>
      <c r="L551" s="8"/>
      <c r="O551" s="8"/>
      <c r="Q551" s="95"/>
      <c r="R551" s="95"/>
    </row>
    <row r="552" customFormat="false" ht="15" hidden="false" customHeight="true" outlineLevel="0" collapsed="false">
      <c r="A552" s="92" t="s">
        <v>780</v>
      </c>
      <c r="B552" s="92" t="s">
        <v>276</v>
      </c>
      <c r="C552" s="92" t="s">
        <v>91</v>
      </c>
      <c r="D552" s="92" t="s">
        <v>85</v>
      </c>
      <c r="E552" s="92" t="s">
        <v>85</v>
      </c>
      <c r="F552" s="94" t="s">
        <v>23</v>
      </c>
      <c r="G552" s="92" t="s">
        <v>86</v>
      </c>
      <c r="H552" s="92" t="s">
        <v>77</v>
      </c>
      <c r="K552" s="96" t="n">
        <f aca="false">SUMIF(Eventos!A:A,A552,Eventos!G:G)</f>
        <v>0</v>
      </c>
      <c r="L552" s="8"/>
      <c r="O552" s="8"/>
      <c r="Q552" s="95"/>
      <c r="R552" s="95"/>
    </row>
    <row r="553" customFormat="false" ht="15" hidden="false" customHeight="true" outlineLevel="0" collapsed="false">
      <c r="A553" s="92" t="s">
        <v>781</v>
      </c>
      <c r="B553" s="92" t="s">
        <v>273</v>
      </c>
      <c r="C553" s="92" t="s">
        <v>100</v>
      </c>
      <c r="D553" s="92" t="s">
        <v>92</v>
      </c>
      <c r="E553" s="92" t="s">
        <v>111</v>
      </c>
      <c r="F553" s="94" t="s">
        <v>57</v>
      </c>
      <c r="G553" s="92" t="s">
        <v>86</v>
      </c>
      <c r="H553" s="92" t="s">
        <v>77</v>
      </c>
      <c r="K553" s="96" t="n">
        <f aca="false">SUMIF(Eventos!A:A,A553,Eventos!G:G)</f>
        <v>0</v>
      </c>
      <c r="L553" s="8"/>
      <c r="O553" s="8"/>
      <c r="Q553" s="95"/>
      <c r="R553" s="95"/>
    </row>
    <row r="554" customFormat="false" ht="15" hidden="false" customHeight="true" outlineLevel="0" collapsed="false">
      <c r="A554" s="92" t="s">
        <v>782</v>
      </c>
      <c r="B554" s="92" t="s">
        <v>276</v>
      </c>
      <c r="C554" s="92" t="s">
        <v>100</v>
      </c>
      <c r="D554" s="92" t="s">
        <v>85</v>
      </c>
      <c r="E554" s="92" t="s">
        <v>85</v>
      </c>
      <c r="F554" s="94" t="s">
        <v>23</v>
      </c>
      <c r="G554" s="92" t="s">
        <v>86</v>
      </c>
      <c r="H554" s="92" t="s">
        <v>77</v>
      </c>
      <c r="K554" s="96" t="n">
        <f aca="false">SUMIF(Eventos!A:A,A554,Eventos!G:G)</f>
        <v>0</v>
      </c>
      <c r="L554" s="8"/>
      <c r="O554" s="8"/>
      <c r="Q554" s="95"/>
      <c r="R554" s="95"/>
    </row>
    <row r="555" customFormat="false" ht="15" hidden="false" customHeight="true" outlineLevel="0" collapsed="false">
      <c r="A555" s="92" t="s">
        <v>783</v>
      </c>
      <c r="B555" s="92" t="s">
        <v>784</v>
      </c>
      <c r="C555" s="92" t="s">
        <v>100</v>
      </c>
      <c r="D555" s="92" t="s">
        <v>85</v>
      </c>
      <c r="E555" s="92" t="s">
        <v>85</v>
      </c>
      <c r="F555" s="94" t="s">
        <v>23</v>
      </c>
      <c r="G555" s="92" t="s">
        <v>86</v>
      </c>
      <c r="H555" s="92" t="s">
        <v>77</v>
      </c>
      <c r="K555" s="96" t="n">
        <f aca="false">SUMIF(Eventos!A:A,A555,Eventos!G:G)</f>
        <v>0</v>
      </c>
      <c r="L555" s="8"/>
      <c r="O555" s="8"/>
      <c r="Q555" s="95"/>
      <c r="R555" s="95"/>
    </row>
    <row r="556" customFormat="false" ht="15" hidden="false" customHeight="true" outlineLevel="0" collapsed="false">
      <c r="A556" s="92" t="s">
        <v>785</v>
      </c>
      <c r="B556" s="92" t="s">
        <v>750</v>
      </c>
      <c r="C556" s="92" t="s">
        <v>91</v>
      </c>
      <c r="D556" s="92" t="s">
        <v>85</v>
      </c>
      <c r="E556" s="92" t="s">
        <v>85</v>
      </c>
      <c r="F556" s="94" t="s">
        <v>23</v>
      </c>
      <c r="G556" s="92" t="s">
        <v>86</v>
      </c>
      <c r="H556" s="92" t="s">
        <v>77</v>
      </c>
      <c r="K556" s="96" t="n">
        <f aca="false">SUMIF(Eventos!A:A,A556,Eventos!G:G)</f>
        <v>0</v>
      </c>
      <c r="L556" s="8"/>
      <c r="O556" s="8"/>
      <c r="Q556" s="95"/>
      <c r="R556" s="95"/>
    </row>
    <row r="557" customFormat="false" ht="15" hidden="false" customHeight="true" outlineLevel="0" collapsed="false">
      <c r="A557" s="92" t="s">
        <v>786</v>
      </c>
      <c r="B557" s="92" t="s">
        <v>787</v>
      </c>
      <c r="C557" s="92" t="s">
        <v>91</v>
      </c>
      <c r="D557" s="92" t="s">
        <v>85</v>
      </c>
      <c r="E557" s="92" t="s">
        <v>85</v>
      </c>
      <c r="F557" s="94" t="s">
        <v>23</v>
      </c>
      <c r="G557" s="92" t="s">
        <v>86</v>
      </c>
      <c r="H557" s="92" t="s">
        <v>77</v>
      </c>
      <c r="K557" s="96" t="n">
        <f aca="false">SUMIF(Eventos!A:A,A557,Eventos!G:G)</f>
        <v>0</v>
      </c>
      <c r="L557" s="8"/>
      <c r="O557" s="8"/>
      <c r="Q557" s="95"/>
      <c r="R557" s="95"/>
    </row>
    <row r="558" customFormat="false" ht="15" hidden="false" customHeight="true" outlineLevel="0" collapsed="false">
      <c r="A558" s="92" t="s">
        <v>788</v>
      </c>
      <c r="B558" s="92" t="s">
        <v>789</v>
      </c>
      <c r="C558" s="92" t="s">
        <v>91</v>
      </c>
      <c r="D558" s="92" t="s">
        <v>85</v>
      </c>
      <c r="E558" s="92" t="s">
        <v>85</v>
      </c>
      <c r="F558" s="94" t="s">
        <v>23</v>
      </c>
      <c r="G558" s="92" t="s">
        <v>86</v>
      </c>
      <c r="H558" s="92" t="s">
        <v>77</v>
      </c>
      <c r="K558" s="96" t="n">
        <f aca="false">SUMIF(Eventos!A:A,A558,Eventos!G:G)</f>
        <v>0</v>
      </c>
      <c r="L558" s="8"/>
      <c r="O558" s="8"/>
      <c r="Q558" s="95"/>
      <c r="R558" s="95"/>
    </row>
    <row r="559" customFormat="false" ht="15" hidden="false" customHeight="true" outlineLevel="0" collapsed="false">
      <c r="A559" s="92" t="s">
        <v>790</v>
      </c>
      <c r="B559" s="92" t="s">
        <v>784</v>
      </c>
      <c r="C559" s="92" t="s">
        <v>91</v>
      </c>
      <c r="D559" s="92" t="s">
        <v>85</v>
      </c>
      <c r="E559" s="92" t="s">
        <v>85</v>
      </c>
      <c r="F559" s="94" t="s">
        <v>23</v>
      </c>
      <c r="G559" s="92" t="s">
        <v>86</v>
      </c>
      <c r="H559" s="92" t="s">
        <v>77</v>
      </c>
      <c r="K559" s="96" t="n">
        <f aca="false">SUMIF(Eventos!A:A,A559,Eventos!G:G)</f>
        <v>0</v>
      </c>
      <c r="L559" s="8"/>
      <c r="O559" s="8"/>
      <c r="Q559" s="95"/>
      <c r="R559" s="95"/>
    </row>
    <row r="560" customFormat="false" ht="15" hidden="false" customHeight="true" outlineLevel="0" collapsed="false">
      <c r="A560" s="92" t="s">
        <v>791</v>
      </c>
      <c r="B560" s="92" t="s">
        <v>750</v>
      </c>
      <c r="C560" s="92" t="s">
        <v>84</v>
      </c>
      <c r="D560" s="92" t="s">
        <v>85</v>
      </c>
      <c r="E560" s="92" t="s">
        <v>85</v>
      </c>
      <c r="F560" s="94" t="s">
        <v>23</v>
      </c>
      <c r="G560" s="92" t="s">
        <v>86</v>
      </c>
      <c r="H560" s="92" t="s">
        <v>77</v>
      </c>
      <c r="K560" s="96" t="n">
        <f aca="false">SUMIF(Eventos!A:A,A560,Eventos!G:G)</f>
        <v>0</v>
      </c>
      <c r="L560" s="8"/>
      <c r="O560" s="8"/>
      <c r="Q560" s="95"/>
      <c r="R560" s="95"/>
    </row>
    <row r="561" customFormat="false" ht="15" hidden="false" customHeight="true" outlineLevel="0" collapsed="false">
      <c r="A561" s="92" t="s">
        <v>792</v>
      </c>
      <c r="B561" s="92" t="s">
        <v>793</v>
      </c>
      <c r="C561" s="92" t="s">
        <v>84</v>
      </c>
      <c r="D561" s="92" t="s">
        <v>85</v>
      </c>
      <c r="E561" s="92" t="s">
        <v>85</v>
      </c>
      <c r="F561" s="94" t="s">
        <v>23</v>
      </c>
      <c r="G561" s="92" t="s">
        <v>86</v>
      </c>
      <c r="H561" s="92" t="s">
        <v>77</v>
      </c>
      <c r="K561" s="96" t="n">
        <f aca="false">SUMIF(Eventos!A:A,A561,Eventos!G:G)</f>
        <v>0</v>
      </c>
      <c r="L561" s="8"/>
      <c r="O561" s="8"/>
      <c r="Q561" s="95"/>
      <c r="R561" s="95"/>
    </row>
    <row r="562" customFormat="false" ht="15" hidden="false" customHeight="true" outlineLevel="0" collapsed="false">
      <c r="A562" s="92" t="s">
        <v>794</v>
      </c>
      <c r="B562" s="92" t="s">
        <v>764</v>
      </c>
      <c r="C562" s="92" t="s">
        <v>84</v>
      </c>
      <c r="D562" s="92" t="s">
        <v>85</v>
      </c>
      <c r="E562" s="92" t="s">
        <v>85</v>
      </c>
      <c r="F562" s="94" t="s">
        <v>23</v>
      </c>
      <c r="G562" s="92" t="s">
        <v>86</v>
      </c>
      <c r="H562" s="92" t="s">
        <v>77</v>
      </c>
      <c r="K562" s="96" t="n">
        <f aca="false">SUMIF(Eventos!A:A,A562,Eventos!G:G)</f>
        <v>0</v>
      </c>
      <c r="L562" s="8"/>
      <c r="O562" s="8"/>
      <c r="Q562" s="95"/>
      <c r="R562" s="95"/>
    </row>
    <row r="563" customFormat="false" ht="15" hidden="false" customHeight="true" outlineLevel="0" collapsed="false">
      <c r="A563" s="92" t="s">
        <v>795</v>
      </c>
      <c r="B563" s="92" t="s">
        <v>764</v>
      </c>
      <c r="C563" s="92" t="s">
        <v>84</v>
      </c>
      <c r="D563" s="92" t="s">
        <v>85</v>
      </c>
      <c r="E563" s="92" t="s">
        <v>85</v>
      </c>
      <c r="F563" s="94" t="s">
        <v>23</v>
      </c>
      <c r="G563" s="92" t="s">
        <v>86</v>
      </c>
      <c r="H563" s="92" t="s">
        <v>77</v>
      </c>
      <c r="K563" s="96" t="n">
        <f aca="false">SUMIF(Eventos!A:A,A563,Eventos!G:G)</f>
        <v>0</v>
      </c>
      <c r="L563" s="8"/>
      <c r="O563" s="8"/>
      <c r="Q563" s="95"/>
      <c r="R563" s="95"/>
    </row>
    <row r="564" customFormat="false" ht="15" hidden="false" customHeight="true" outlineLevel="0" collapsed="false">
      <c r="A564" s="92" t="s">
        <v>796</v>
      </c>
      <c r="B564" s="92" t="s">
        <v>797</v>
      </c>
      <c r="C564" s="92" t="s">
        <v>84</v>
      </c>
      <c r="D564" s="92" t="s">
        <v>85</v>
      </c>
      <c r="E564" s="92" t="s">
        <v>85</v>
      </c>
      <c r="F564" s="94" t="s">
        <v>23</v>
      </c>
      <c r="G564" s="92" t="s">
        <v>86</v>
      </c>
      <c r="H564" s="92" t="s">
        <v>77</v>
      </c>
      <c r="K564" s="96" t="n">
        <f aca="false">SUMIF(Eventos!A:A,A564,Eventos!G:G)</f>
        <v>0</v>
      </c>
      <c r="L564" s="8"/>
      <c r="O564" s="8"/>
      <c r="Q564" s="95"/>
      <c r="R564" s="95"/>
    </row>
    <row r="565" customFormat="false" ht="15" hidden="false" customHeight="true" outlineLevel="0" collapsed="false">
      <c r="A565" s="92" t="s">
        <v>798</v>
      </c>
      <c r="B565" s="92" t="s">
        <v>799</v>
      </c>
      <c r="C565" s="92" t="s">
        <v>84</v>
      </c>
      <c r="D565" s="92" t="s">
        <v>85</v>
      </c>
      <c r="E565" s="92" t="s">
        <v>85</v>
      </c>
      <c r="F565" s="94" t="s">
        <v>23</v>
      </c>
      <c r="G565" s="92" t="s">
        <v>86</v>
      </c>
      <c r="H565" s="92" t="s">
        <v>77</v>
      </c>
      <c r="K565" s="96" t="n">
        <f aca="false">SUMIF(Eventos!A:A,A565,Eventos!G:G)</f>
        <v>0</v>
      </c>
      <c r="L565" s="8"/>
      <c r="O565" s="8"/>
      <c r="Q565" s="95"/>
      <c r="R565" s="95"/>
    </row>
    <row r="566" customFormat="false" ht="15" hidden="false" customHeight="true" outlineLevel="0" collapsed="false">
      <c r="A566" s="92" t="s">
        <v>800</v>
      </c>
      <c r="B566" s="92" t="s">
        <v>764</v>
      </c>
      <c r="C566" s="92" t="s">
        <v>91</v>
      </c>
      <c r="D566" s="92" t="s">
        <v>85</v>
      </c>
      <c r="E566" s="92" t="s">
        <v>85</v>
      </c>
      <c r="F566" s="94" t="s">
        <v>23</v>
      </c>
      <c r="G566" s="92" t="s">
        <v>86</v>
      </c>
      <c r="H566" s="92" t="s">
        <v>77</v>
      </c>
      <c r="K566" s="96" t="n">
        <f aca="false">SUMIF(Eventos!A:A,A566,Eventos!G:G)</f>
        <v>0</v>
      </c>
      <c r="L566" s="8"/>
      <c r="O566" s="8"/>
      <c r="Q566" s="95"/>
      <c r="R566" s="95"/>
    </row>
    <row r="567" customFormat="false" ht="15" hidden="false" customHeight="true" outlineLevel="0" collapsed="false">
      <c r="A567" s="92" t="s">
        <v>801</v>
      </c>
      <c r="B567" s="92" t="s">
        <v>559</v>
      </c>
      <c r="C567" s="92" t="s">
        <v>91</v>
      </c>
      <c r="D567" s="92" t="s">
        <v>85</v>
      </c>
      <c r="E567" s="92" t="s">
        <v>85</v>
      </c>
      <c r="F567" s="94" t="s">
        <v>23</v>
      </c>
      <c r="G567" s="92" t="s">
        <v>86</v>
      </c>
      <c r="H567" s="92" t="s">
        <v>77</v>
      </c>
      <c r="K567" s="96" t="n">
        <f aca="false">SUMIF(Eventos!A:A,A567,Eventos!G:G)</f>
        <v>0</v>
      </c>
      <c r="L567" s="8"/>
      <c r="O567" s="8"/>
      <c r="Q567" s="95"/>
      <c r="R567" s="95"/>
    </row>
    <row r="568" customFormat="false" ht="15" hidden="false" customHeight="true" outlineLevel="0" collapsed="false">
      <c r="A568" s="92" t="s">
        <v>802</v>
      </c>
      <c r="B568" s="92" t="s">
        <v>276</v>
      </c>
      <c r="C568" s="92" t="s">
        <v>91</v>
      </c>
      <c r="D568" s="92" t="s">
        <v>85</v>
      </c>
      <c r="E568" s="92" t="s">
        <v>85</v>
      </c>
      <c r="F568" s="94" t="s">
        <v>23</v>
      </c>
      <c r="G568" s="92" t="s">
        <v>86</v>
      </c>
      <c r="H568" s="92" t="s">
        <v>77</v>
      </c>
      <c r="K568" s="96" t="n">
        <f aca="false">SUMIF(Eventos!A:A,A568,Eventos!G:G)</f>
        <v>0</v>
      </c>
      <c r="L568" s="8"/>
      <c r="O568" s="8"/>
      <c r="Q568" s="95"/>
      <c r="R568" s="95"/>
    </row>
    <row r="569" customFormat="false" ht="15" hidden="false" customHeight="true" outlineLevel="0" collapsed="false">
      <c r="A569" s="92" t="s">
        <v>803</v>
      </c>
      <c r="B569" s="92" t="s">
        <v>764</v>
      </c>
      <c r="C569" s="92" t="s">
        <v>84</v>
      </c>
      <c r="D569" s="92" t="s">
        <v>85</v>
      </c>
      <c r="E569" s="92" t="s">
        <v>85</v>
      </c>
      <c r="F569" s="94" t="s">
        <v>23</v>
      </c>
      <c r="G569" s="92" t="s">
        <v>86</v>
      </c>
      <c r="H569" s="92" t="s">
        <v>77</v>
      </c>
      <c r="K569" s="96" t="n">
        <f aca="false">SUMIF(Eventos!A:A,A569,Eventos!G:G)</f>
        <v>0</v>
      </c>
      <c r="L569" s="8"/>
      <c r="O569" s="8"/>
      <c r="Q569" s="95"/>
      <c r="R569" s="95"/>
    </row>
    <row r="570" customFormat="false" ht="15" hidden="false" customHeight="true" outlineLevel="0" collapsed="false">
      <c r="A570" s="92" t="s">
        <v>804</v>
      </c>
      <c r="B570" s="92" t="s">
        <v>750</v>
      </c>
      <c r="C570" s="92" t="s">
        <v>91</v>
      </c>
      <c r="D570" s="92" t="s">
        <v>85</v>
      </c>
      <c r="E570" s="92" t="s">
        <v>85</v>
      </c>
      <c r="F570" s="94" t="s">
        <v>23</v>
      </c>
      <c r="G570" s="92" t="s">
        <v>86</v>
      </c>
      <c r="H570" s="92" t="s">
        <v>77</v>
      </c>
      <c r="K570" s="96" t="n">
        <f aca="false">SUMIF(Eventos!A:A,A570,Eventos!G:G)</f>
        <v>0</v>
      </c>
      <c r="L570" s="8"/>
      <c r="O570" s="8"/>
      <c r="Q570" s="95"/>
      <c r="R570" s="95"/>
    </row>
    <row r="571" customFormat="false" ht="15" hidden="false" customHeight="true" outlineLevel="0" collapsed="false">
      <c r="A571" s="92" t="s">
        <v>805</v>
      </c>
      <c r="B571" s="92" t="s">
        <v>559</v>
      </c>
      <c r="C571" s="92" t="s">
        <v>91</v>
      </c>
      <c r="D571" s="92" t="s">
        <v>85</v>
      </c>
      <c r="E571" s="92" t="s">
        <v>85</v>
      </c>
      <c r="F571" s="94" t="s">
        <v>23</v>
      </c>
      <c r="G571" s="92" t="s">
        <v>86</v>
      </c>
      <c r="H571" s="92" t="s">
        <v>77</v>
      </c>
      <c r="K571" s="96" t="n">
        <f aca="false">SUMIF(Eventos!A:A,A571,Eventos!G:G)</f>
        <v>0</v>
      </c>
      <c r="L571" s="8"/>
      <c r="O571" s="8"/>
      <c r="Q571" s="95"/>
      <c r="R571" s="95"/>
    </row>
    <row r="572" customFormat="false" ht="15" hidden="false" customHeight="true" outlineLevel="0" collapsed="false">
      <c r="A572" s="92" t="s">
        <v>806</v>
      </c>
      <c r="B572" s="92" t="s">
        <v>276</v>
      </c>
      <c r="C572" s="92" t="s">
        <v>91</v>
      </c>
      <c r="D572" s="92" t="s">
        <v>85</v>
      </c>
      <c r="E572" s="92" t="s">
        <v>85</v>
      </c>
      <c r="F572" s="94" t="s">
        <v>23</v>
      </c>
      <c r="G572" s="92" t="s">
        <v>86</v>
      </c>
      <c r="H572" s="92" t="s">
        <v>77</v>
      </c>
      <c r="K572" s="96" t="n">
        <f aca="false">SUMIF(Eventos!A:A,A572,Eventos!G:G)</f>
        <v>0</v>
      </c>
      <c r="L572" s="8"/>
      <c r="O572" s="8"/>
      <c r="Q572" s="95"/>
      <c r="R572" s="95"/>
    </row>
    <row r="573" customFormat="false" ht="15" hidden="false" customHeight="true" outlineLevel="0" collapsed="false">
      <c r="A573" s="92" t="s">
        <v>807</v>
      </c>
      <c r="B573" s="92" t="s">
        <v>764</v>
      </c>
      <c r="C573" s="92" t="s">
        <v>91</v>
      </c>
      <c r="D573" s="92" t="s">
        <v>85</v>
      </c>
      <c r="E573" s="92" t="s">
        <v>85</v>
      </c>
      <c r="F573" s="94" t="s">
        <v>23</v>
      </c>
      <c r="G573" s="92" t="s">
        <v>86</v>
      </c>
      <c r="H573" s="92" t="s">
        <v>77</v>
      </c>
      <c r="K573" s="96" t="n">
        <f aca="false">SUMIF(Eventos!A:A,A573,Eventos!G:G)</f>
        <v>0</v>
      </c>
      <c r="L573" s="8"/>
      <c r="O573" s="8"/>
      <c r="Q573" s="95"/>
      <c r="R573" s="95"/>
    </row>
    <row r="574" customFormat="false" ht="15" hidden="false" customHeight="true" outlineLevel="0" collapsed="false">
      <c r="A574" s="92" t="s">
        <v>808</v>
      </c>
      <c r="B574" s="92" t="s">
        <v>787</v>
      </c>
      <c r="C574" s="92" t="s">
        <v>100</v>
      </c>
      <c r="D574" s="92" t="s">
        <v>85</v>
      </c>
      <c r="E574" s="92" t="s">
        <v>85</v>
      </c>
      <c r="F574" s="94" t="s">
        <v>23</v>
      </c>
      <c r="G574" s="92" t="s">
        <v>86</v>
      </c>
      <c r="H574" s="92" t="s">
        <v>77</v>
      </c>
      <c r="K574" s="96" t="n">
        <f aca="false">SUMIF(Eventos!A:A,A574,Eventos!G:G)</f>
        <v>0</v>
      </c>
      <c r="L574" s="8"/>
      <c r="O574" s="8"/>
      <c r="Q574" s="95"/>
      <c r="R574" s="95"/>
    </row>
    <row r="575" customFormat="false" ht="15" hidden="false" customHeight="true" outlineLevel="0" collapsed="false">
      <c r="A575" s="92" t="s">
        <v>809</v>
      </c>
      <c r="B575" s="92" t="s">
        <v>750</v>
      </c>
      <c r="C575" s="92" t="s">
        <v>84</v>
      </c>
      <c r="D575" s="92" t="s">
        <v>85</v>
      </c>
      <c r="E575" s="92" t="s">
        <v>85</v>
      </c>
      <c r="F575" s="94" t="s">
        <v>23</v>
      </c>
      <c r="G575" s="92" t="s">
        <v>86</v>
      </c>
      <c r="H575" s="92" t="s">
        <v>77</v>
      </c>
      <c r="K575" s="96" t="n">
        <f aca="false">SUMIF(Eventos!A:A,A575,Eventos!G:G)</f>
        <v>0</v>
      </c>
      <c r="L575" s="8"/>
      <c r="O575" s="8"/>
      <c r="Q575" s="95"/>
      <c r="R575" s="95"/>
    </row>
    <row r="576" customFormat="false" ht="15" hidden="false" customHeight="true" outlineLevel="0" collapsed="false">
      <c r="A576" s="92" t="s">
        <v>810</v>
      </c>
      <c r="B576" s="92" t="s">
        <v>758</v>
      </c>
      <c r="C576" s="92" t="s">
        <v>91</v>
      </c>
      <c r="D576" s="92" t="s">
        <v>92</v>
      </c>
      <c r="E576" s="92" t="s">
        <v>698</v>
      </c>
      <c r="F576" s="94" t="s">
        <v>57</v>
      </c>
      <c r="G576" s="92" t="s">
        <v>86</v>
      </c>
      <c r="H576" s="92" t="s">
        <v>77</v>
      </c>
      <c r="K576" s="96" t="n">
        <f aca="false">SUMIF(Eventos!A:A,A576,Eventos!G:G)</f>
        <v>0</v>
      </c>
      <c r="L576" s="8"/>
      <c r="O576" s="8"/>
      <c r="Q576" s="95"/>
      <c r="R576" s="95"/>
    </row>
    <row r="577" customFormat="false" ht="15" hidden="false" customHeight="true" outlineLevel="0" collapsed="false">
      <c r="A577" s="92" t="s">
        <v>811</v>
      </c>
      <c r="B577" s="92" t="s">
        <v>559</v>
      </c>
      <c r="C577" s="92" t="s">
        <v>91</v>
      </c>
      <c r="D577" s="92" t="s">
        <v>85</v>
      </c>
      <c r="E577" s="92" t="s">
        <v>85</v>
      </c>
      <c r="F577" s="94" t="s">
        <v>23</v>
      </c>
      <c r="G577" s="92" t="s">
        <v>86</v>
      </c>
      <c r="H577" s="92" t="s">
        <v>77</v>
      </c>
      <c r="K577" s="96" t="n">
        <f aca="false">SUMIF(Eventos!A:A,A577,Eventos!G:G)</f>
        <v>0</v>
      </c>
      <c r="L577" s="8"/>
      <c r="O577" s="8"/>
      <c r="Q577" s="95"/>
      <c r="R577" s="95"/>
    </row>
    <row r="578" customFormat="false" ht="15" hidden="false" customHeight="true" outlineLevel="0" collapsed="false">
      <c r="A578" s="92" t="s">
        <v>812</v>
      </c>
      <c r="B578" s="92" t="s">
        <v>276</v>
      </c>
      <c r="C578" s="92" t="s">
        <v>100</v>
      </c>
      <c r="D578" s="92" t="s">
        <v>85</v>
      </c>
      <c r="E578" s="92" t="s">
        <v>85</v>
      </c>
      <c r="F578" s="94" t="s">
        <v>23</v>
      </c>
      <c r="G578" s="92" t="s">
        <v>86</v>
      </c>
      <c r="H578" s="92" t="s">
        <v>77</v>
      </c>
      <c r="K578" s="96" t="n">
        <f aca="false">SUMIF(Eventos!A:A,A578,Eventos!G:G)</f>
        <v>0</v>
      </c>
      <c r="L578" s="8"/>
      <c r="O578" s="8"/>
      <c r="Q578" s="95"/>
      <c r="R578" s="95"/>
    </row>
    <row r="579" customFormat="false" ht="15" hidden="false" customHeight="true" outlineLevel="0" collapsed="false">
      <c r="A579" s="92" t="s">
        <v>813</v>
      </c>
      <c r="B579" s="92" t="s">
        <v>273</v>
      </c>
      <c r="C579" s="92" t="s">
        <v>100</v>
      </c>
      <c r="D579" s="92" t="s">
        <v>85</v>
      </c>
      <c r="E579" s="92" t="s">
        <v>85</v>
      </c>
      <c r="F579" s="94" t="s">
        <v>23</v>
      </c>
      <c r="G579" s="92" t="s">
        <v>86</v>
      </c>
      <c r="H579" s="92" t="s">
        <v>77</v>
      </c>
      <c r="K579" s="96" t="n">
        <f aca="false">SUMIF(Eventos!A:A,A579,Eventos!G:G)</f>
        <v>0</v>
      </c>
      <c r="L579" s="8"/>
      <c r="O579" s="8"/>
      <c r="Q579" s="95"/>
      <c r="R579" s="95"/>
    </row>
    <row r="580" customFormat="false" ht="15" hidden="false" customHeight="true" outlineLevel="0" collapsed="false">
      <c r="A580" s="92" t="s">
        <v>814</v>
      </c>
      <c r="B580" s="92" t="s">
        <v>764</v>
      </c>
      <c r="C580" s="92" t="s">
        <v>91</v>
      </c>
      <c r="D580" s="92" t="s">
        <v>85</v>
      </c>
      <c r="E580" s="92" t="s">
        <v>85</v>
      </c>
      <c r="F580" s="94" t="s">
        <v>23</v>
      </c>
      <c r="G580" s="92" t="s">
        <v>86</v>
      </c>
      <c r="H580" s="92" t="s">
        <v>77</v>
      </c>
      <c r="K580" s="96" t="n">
        <f aca="false">SUMIF(Eventos!A:A,A580,Eventos!G:G)</f>
        <v>0</v>
      </c>
      <c r="L580" s="8"/>
      <c r="O580" s="8"/>
      <c r="Q580" s="95"/>
      <c r="R580" s="95"/>
    </row>
    <row r="581" customFormat="false" ht="15" hidden="false" customHeight="true" outlineLevel="0" collapsed="false">
      <c r="A581" s="92" t="s">
        <v>815</v>
      </c>
      <c r="B581" s="92" t="s">
        <v>273</v>
      </c>
      <c r="C581" s="92" t="s">
        <v>91</v>
      </c>
      <c r="D581" s="92" t="s">
        <v>85</v>
      </c>
      <c r="E581" s="92" t="s">
        <v>85</v>
      </c>
      <c r="F581" s="94" t="s">
        <v>23</v>
      </c>
      <c r="G581" s="92" t="s">
        <v>86</v>
      </c>
      <c r="H581" s="92" t="s">
        <v>77</v>
      </c>
      <c r="K581" s="96" t="n">
        <f aca="false">SUMIF(Eventos!A:A,A581,Eventos!G:G)</f>
        <v>0</v>
      </c>
      <c r="L581" s="8"/>
      <c r="O581" s="8"/>
      <c r="Q581" s="95"/>
      <c r="R581" s="95"/>
    </row>
    <row r="582" customFormat="false" ht="15" hidden="false" customHeight="true" outlineLevel="0" collapsed="false">
      <c r="A582" s="92" t="s">
        <v>816</v>
      </c>
      <c r="B582" s="92" t="s">
        <v>276</v>
      </c>
      <c r="C582" s="92" t="s">
        <v>91</v>
      </c>
      <c r="D582" s="92" t="s">
        <v>85</v>
      </c>
      <c r="E582" s="92" t="s">
        <v>85</v>
      </c>
      <c r="F582" s="94" t="s">
        <v>23</v>
      </c>
      <c r="G582" s="92" t="s">
        <v>86</v>
      </c>
      <c r="H582" s="92" t="s">
        <v>77</v>
      </c>
      <c r="K582" s="96" t="n">
        <f aca="false">SUMIF(Eventos!A:A,A582,Eventos!G:G)</f>
        <v>0</v>
      </c>
      <c r="L582" s="8"/>
      <c r="O582" s="8"/>
      <c r="Q582" s="95"/>
      <c r="R582" s="95"/>
    </row>
    <row r="583" customFormat="false" ht="15" hidden="false" customHeight="true" outlineLevel="0" collapsed="false">
      <c r="A583" s="92" t="s">
        <v>817</v>
      </c>
      <c r="B583" s="92" t="s">
        <v>559</v>
      </c>
      <c r="C583" s="92" t="s">
        <v>100</v>
      </c>
      <c r="D583" s="92" t="s">
        <v>85</v>
      </c>
      <c r="E583" s="92" t="s">
        <v>85</v>
      </c>
      <c r="F583" s="94" t="s">
        <v>23</v>
      </c>
      <c r="G583" s="92" t="s">
        <v>86</v>
      </c>
      <c r="H583" s="92" t="s">
        <v>77</v>
      </c>
      <c r="K583" s="96" t="n">
        <f aca="false">SUMIF(Eventos!A:A,A583,Eventos!G:G)</f>
        <v>0</v>
      </c>
      <c r="L583" s="8"/>
      <c r="O583" s="8"/>
      <c r="Q583" s="95"/>
      <c r="R583" s="95"/>
    </row>
    <row r="584" customFormat="false" ht="15" hidden="false" customHeight="true" outlineLevel="0" collapsed="false">
      <c r="A584" s="92" t="s">
        <v>818</v>
      </c>
      <c r="B584" s="92" t="s">
        <v>559</v>
      </c>
      <c r="C584" s="92" t="s">
        <v>91</v>
      </c>
      <c r="D584" s="92" t="s">
        <v>85</v>
      </c>
      <c r="E584" s="92" t="s">
        <v>85</v>
      </c>
      <c r="F584" s="94" t="s">
        <v>23</v>
      </c>
      <c r="G584" s="92" t="s">
        <v>86</v>
      </c>
      <c r="H584" s="92" t="s">
        <v>77</v>
      </c>
      <c r="K584" s="96" t="n">
        <f aca="false">SUMIF(Eventos!A:A,A584,Eventos!G:G)</f>
        <v>0</v>
      </c>
      <c r="L584" s="8"/>
      <c r="O584" s="8"/>
      <c r="Q584" s="95"/>
      <c r="R584" s="95"/>
    </row>
    <row r="585" customFormat="false" ht="15" hidden="false" customHeight="true" outlineLevel="0" collapsed="false">
      <c r="A585" s="92" t="s">
        <v>819</v>
      </c>
      <c r="B585" s="92" t="s">
        <v>559</v>
      </c>
      <c r="C585" s="92" t="s">
        <v>100</v>
      </c>
      <c r="D585" s="92" t="s">
        <v>85</v>
      </c>
      <c r="E585" s="92" t="s">
        <v>85</v>
      </c>
      <c r="F585" s="94" t="s">
        <v>23</v>
      </c>
      <c r="G585" s="92" t="s">
        <v>86</v>
      </c>
      <c r="H585" s="92" t="s">
        <v>77</v>
      </c>
      <c r="K585" s="96" t="n">
        <f aca="false">SUMIF(Eventos!A:A,A585,Eventos!G:G)</f>
        <v>0</v>
      </c>
      <c r="L585" s="8"/>
      <c r="O585" s="8"/>
      <c r="Q585" s="95"/>
      <c r="R585" s="95"/>
    </row>
    <row r="586" customFormat="false" ht="15" hidden="false" customHeight="true" outlineLevel="0" collapsed="false">
      <c r="A586" s="92" t="s">
        <v>820</v>
      </c>
      <c r="B586" s="92" t="s">
        <v>276</v>
      </c>
      <c r="C586" s="92" t="s">
        <v>91</v>
      </c>
      <c r="D586" s="92" t="s">
        <v>85</v>
      </c>
      <c r="E586" s="92" t="s">
        <v>85</v>
      </c>
      <c r="F586" s="94" t="s">
        <v>23</v>
      </c>
      <c r="G586" s="92" t="s">
        <v>86</v>
      </c>
      <c r="H586" s="92" t="s">
        <v>77</v>
      </c>
      <c r="K586" s="96" t="n">
        <f aca="false">SUMIF(Eventos!A:A,A586,Eventos!G:G)</f>
        <v>0</v>
      </c>
      <c r="L586" s="8"/>
      <c r="O586" s="8"/>
      <c r="Q586" s="95"/>
      <c r="R586" s="95"/>
    </row>
    <row r="587" customFormat="false" ht="15" hidden="false" customHeight="true" outlineLevel="0" collapsed="false">
      <c r="A587" s="92" t="s">
        <v>821</v>
      </c>
      <c r="B587" s="92" t="s">
        <v>784</v>
      </c>
      <c r="C587" s="92" t="s">
        <v>84</v>
      </c>
      <c r="D587" s="92" t="s">
        <v>85</v>
      </c>
      <c r="E587" s="92" t="s">
        <v>85</v>
      </c>
      <c r="F587" s="94" t="s">
        <v>23</v>
      </c>
      <c r="G587" s="92" t="s">
        <v>86</v>
      </c>
      <c r="H587" s="92" t="s">
        <v>77</v>
      </c>
      <c r="K587" s="96" t="n">
        <f aca="false">SUMIF(Eventos!A:A,A587,Eventos!G:G)</f>
        <v>0</v>
      </c>
      <c r="L587" s="8"/>
      <c r="O587" s="8"/>
      <c r="Q587" s="95"/>
      <c r="R587" s="95"/>
    </row>
    <row r="588" customFormat="false" ht="15" hidden="false" customHeight="true" outlineLevel="0" collapsed="false">
      <c r="A588" s="92" t="s">
        <v>822</v>
      </c>
      <c r="B588" s="92" t="s">
        <v>559</v>
      </c>
      <c r="C588" s="92" t="s">
        <v>91</v>
      </c>
      <c r="D588" s="92" t="s">
        <v>85</v>
      </c>
      <c r="E588" s="92" t="s">
        <v>85</v>
      </c>
      <c r="F588" s="94" t="s">
        <v>23</v>
      </c>
      <c r="G588" s="92" t="s">
        <v>86</v>
      </c>
      <c r="H588" s="92" t="s">
        <v>77</v>
      </c>
      <c r="K588" s="96" t="n">
        <f aca="false">SUMIF(Eventos!A:A,A588,Eventos!G:G)</f>
        <v>0</v>
      </c>
      <c r="L588" s="8"/>
      <c r="O588" s="8"/>
      <c r="Q588" s="95"/>
      <c r="R588" s="95"/>
    </row>
    <row r="589" customFormat="false" ht="15" hidden="false" customHeight="true" outlineLevel="0" collapsed="false">
      <c r="A589" s="92" t="s">
        <v>823</v>
      </c>
      <c r="B589" s="92" t="s">
        <v>824</v>
      </c>
      <c r="C589" s="92" t="s">
        <v>91</v>
      </c>
      <c r="D589" s="92" t="s">
        <v>85</v>
      </c>
      <c r="E589" s="92" t="s">
        <v>85</v>
      </c>
      <c r="F589" s="94" t="s">
        <v>23</v>
      </c>
      <c r="G589" s="92" t="s">
        <v>86</v>
      </c>
      <c r="H589" s="92" t="s">
        <v>77</v>
      </c>
      <c r="K589" s="96" t="n">
        <f aca="false">SUMIF(Eventos!A:A,A589,Eventos!G:G)</f>
        <v>0</v>
      </c>
      <c r="L589" s="8"/>
      <c r="O589" s="8"/>
      <c r="Q589" s="95"/>
      <c r="R589" s="95"/>
    </row>
    <row r="590" customFormat="false" ht="15" hidden="false" customHeight="true" outlineLevel="0" collapsed="false">
      <c r="A590" s="92" t="s">
        <v>825</v>
      </c>
      <c r="B590" s="92" t="s">
        <v>824</v>
      </c>
      <c r="C590" s="92" t="s">
        <v>91</v>
      </c>
      <c r="D590" s="92" t="s">
        <v>85</v>
      </c>
      <c r="E590" s="92" t="s">
        <v>85</v>
      </c>
      <c r="F590" s="94" t="s">
        <v>23</v>
      </c>
      <c r="G590" s="92" t="s">
        <v>86</v>
      </c>
      <c r="H590" s="92" t="s">
        <v>77</v>
      </c>
      <c r="K590" s="96" t="n">
        <f aca="false">SUMIF(Eventos!A:A,A590,Eventos!G:G)</f>
        <v>0</v>
      </c>
      <c r="L590" s="8"/>
      <c r="O590" s="8"/>
      <c r="Q590" s="95"/>
      <c r="R590" s="95"/>
    </row>
    <row r="591" customFormat="false" ht="15" hidden="false" customHeight="true" outlineLevel="0" collapsed="false">
      <c r="A591" s="92" t="s">
        <v>826</v>
      </c>
      <c r="B591" s="92" t="s">
        <v>276</v>
      </c>
      <c r="C591" s="92" t="s">
        <v>91</v>
      </c>
      <c r="D591" s="92" t="s">
        <v>85</v>
      </c>
      <c r="E591" s="92" t="s">
        <v>85</v>
      </c>
      <c r="F591" s="94" t="s">
        <v>23</v>
      </c>
      <c r="G591" s="92" t="s">
        <v>86</v>
      </c>
      <c r="H591" s="92" t="s">
        <v>77</v>
      </c>
      <c r="K591" s="96" t="n">
        <f aca="false">SUMIF(Eventos!A:A,A591,Eventos!G:G)</f>
        <v>0</v>
      </c>
      <c r="L591" s="8"/>
      <c r="O591" s="8"/>
      <c r="Q591" s="95"/>
      <c r="R591" s="95"/>
    </row>
    <row r="592" customFormat="false" ht="15" hidden="false" customHeight="true" outlineLevel="0" collapsed="false">
      <c r="A592" s="92" t="s">
        <v>827</v>
      </c>
      <c r="B592" s="92" t="s">
        <v>787</v>
      </c>
      <c r="C592" s="92" t="s">
        <v>91</v>
      </c>
      <c r="D592" s="92" t="s">
        <v>85</v>
      </c>
      <c r="E592" s="92" t="s">
        <v>85</v>
      </c>
      <c r="F592" s="94" t="s">
        <v>23</v>
      </c>
      <c r="G592" s="92" t="s">
        <v>86</v>
      </c>
      <c r="H592" s="92" t="s">
        <v>77</v>
      </c>
      <c r="K592" s="96" t="n">
        <f aca="false">SUMIF(Eventos!A:A,A592,Eventos!G:G)</f>
        <v>0</v>
      </c>
      <c r="L592" s="8"/>
      <c r="O592" s="8"/>
      <c r="Q592" s="95"/>
      <c r="R592" s="95"/>
    </row>
    <row r="593" customFormat="false" ht="15" hidden="false" customHeight="true" outlineLevel="0" collapsed="false">
      <c r="A593" s="92" t="s">
        <v>828</v>
      </c>
      <c r="B593" s="92" t="s">
        <v>787</v>
      </c>
      <c r="C593" s="92" t="s">
        <v>91</v>
      </c>
      <c r="D593" s="92" t="s">
        <v>85</v>
      </c>
      <c r="E593" s="92" t="s">
        <v>85</v>
      </c>
      <c r="F593" s="94" t="s">
        <v>23</v>
      </c>
      <c r="G593" s="92" t="s">
        <v>86</v>
      </c>
      <c r="H593" s="92" t="s">
        <v>77</v>
      </c>
      <c r="K593" s="96" t="n">
        <f aca="false">SUMIF(Eventos!A:A,A593,Eventos!G:G)</f>
        <v>0</v>
      </c>
      <c r="L593" s="8"/>
      <c r="O593" s="8"/>
      <c r="Q593" s="95"/>
      <c r="R593" s="95"/>
    </row>
    <row r="594" customFormat="false" ht="15" hidden="false" customHeight="true" outlineLevel="0" collapsed="false">
      <c r="A594" s="92" t="s">
        <v>829</v>
      </c>
      <c r="B594" s="92" t="s">
        <v>830</v>
      </c>
      <c r="C594" s="92" t="s">
        <v>91</v>
      </c>
      <c r="D594" s="92" t="s">
        <v>85</v>
      </c>
      <c r="E594" s="92" t="s">
        <v>85</v>
      </c>
      <c r="F594" s="94" t="s">
        <v>23</v>
      </c>
      <c r="G594" s="92" t="s">
        <v>86</v>
      </c>
      <c r="H594" s="92" t="s">
        <v>77</v>
      </c>
      <c r="K594" s="96" t="n">
        <f aca="false">SUMIF(Eventos!A:A,A594,Eventos!G:G)</f>
        <v>0</v>
      </c>
      <c r="L594" s="8"/>
      <c r="O594" s="8"/>
      <c r="Q594" s="95"/>
      <c r="R594" s="95"/>
    </row>
    <row r="595" customFormat="false" ht="15" hidden="false" customHeight="true" outlineLevel="0" collapsed="false">
      <c r="A595" s="92" t="s">
        <v>831</v>
      </c>
      <c r="B595" s="92" t="s">
        <v>832</v>
      </c>
      <c r="C595" s="92" t="s">
        <v>91</v>
      </c>
      <c r="D595" s="92" t="s">
        <v>85</v>
      </c>
      <c r="E595" s="92" t="s">
        <v>85</v>
      </c>
      <c r="F595" s="94" t="s">
        <v>23</v>
      </c>
      <c r="G595" s="92" t="s">
        <v>86</v>
      </c>
      <c r="H595" s="92" t="s">
        <v>77</v>
      </c>
      <c r="K595" s="96" t="n">
        <f aca="false">SUMIF(Eventos!A:A,A595,Eventos!G:G)</f>
        <v>0</v>
      </c>
      <c r="L595" s="8"/>
      <c r="O595" s="8"/>
      <c r="Q595" s="95"/>
      <c r="R595" s="95"/>
    </row>
    <row r="596" customFormat="false" ht="15" hidden="false" customHeight="true" outlineLevel="0" collapsed="false">
      <c r="A596" s="92" t="s">
        <v>833</v>
      </c>
      <c r="B596" s="92" t="s">
        <v>834</v>
      </c>
      <c r="C596" s="92" t="s">
        <v>84</v>
      </c>
      <c r="D596" s="92" t="s">
        <v>85</v>
      </c>
      <c r="E596" s="92" t="s">
        <v>85</v>
      </c>
      <c r="F596" s="94" t="s">
        <v>23</v>
      </c>
      <c r="G596" s="92" t="s">
        <v>86</v>
      </c>
      <c r="H596" s="92" t="s">
        <v>77</v>
      </c>
      <c r="K596" s="96" t="n">
        <f aca="false">SUMIF(Eventos!A:A,A596,Eventos!G:G)</f>
        <v>0</v>
      </c>
      <c r="L596" s="8"/>
      <c r="O596" s="8"/>
      <c r="Q596" s="95"/>
      <c r="R596" s="95"/>
    </row>
    <row r="597" customFormat="false" ht="15" hidden="false" customHeight="true" outlineLevel="0" collapsed="false">
      <c r="A597" s="92" t="s">
        <v>835</v>
      </c>
      <c r="B597" s="92" t="s">
        <v>787</v>
      </c>
      <c r="C597" s="92" t="s">
        <v>84</v>
      </c>
      <c r="D597" s="92" t="s">
        <v>85</v>
      </c>
      <c r="E597" s="92" t="s">
        <v>85</v>
      </c>
      <c r="F597" s="94" t="s">
        <v>23</v>
      </c>
      <c r="G597" s="92" t="s">
        <v>86</v>
      </c>
      <c r="H597" s="92" t="s">
        <v>77</v>
      </c>
      <c r="K597" s="96" t="n">
        <f aca="false">SUMIF(Eventos!A:A,A597,Eventos!G:G)</f>
        <v>0</v>
      </c>
      <c r="L597" s="8"/>
      <c r="O597" s="8"/>
      <c r="Q597" s="95"/>
      <c r="R597" s="95"/>
    </row>
    <row r="598" customFormat="false" ht="15" hidden="false" customHeight="true" outlineLevel="0" collapsed="false">
      <c r="A598" s="92" t="s">
        <v>836</v>
      </c>
      <c r="B598" s="92" t="s">
        <v>832</v>
      </c>
      <c r="C598" s="92" t="s">
        <v>91</v>
      </c>
      <c r="D598" s="92" t="s">
        <v>85</v>
      </c>
      <c r="E598" s="92" t="s">
        <v>85</v>
      </c>
      <c r="F598" s="94" t="s">
        <v>23</v>
      </c>
      <c r="G598" s="92" t="s">
        <v>86</v>
      </c>
      <c r="H598" s="92" t="s">
        <v>77</v>
      </c>
      <c r="K598" s="96" t="n">
        <f aca="false">SUMIF(Eventos!A:A,A598,Eventos!G:G)</f>
        <v>0</v>
      </c>
      <c r="L598" s="8"/>
      <c r="O598" s="8"/>
      <c r="Q598" s="95"/>
      <c r="R598" s="95"/>
    </row>
    <row r="599" customFormat="false" ht="15" hidden="false" customHeight="true" outlineLevel="0" collapsed="false">
      <c r="A599" s="92" t="s">
        <v>837</v>
      </c>
      <c r="B599" s="92" t="s">
        <v>276</v>
      </c>
      <c r="C599" s="92" t="s">
        <v>91</v>
      </c>
      <c r="D599" s="92" t="s">
        <v>85</v>
      </c>
      <c r="E599" s="92" t="s">
        <v>85</v>
      </c>
      <c r="F599" s="94" t="s">
        <v>23</v>
      </c>
      <c r="G599" s="92" t="s">
        <v>86</v>
      </c>
      <c r="H599" s="92" t="s">
        <v>77</v>
      </c>
      <c r="K599" s="96" t="n">
        <f aca="false">SUMIF(Eventos!A:A,A599,Eventos!G:G)</f>
        <v>0</v>
      </c>
      <c r="L599" s="8"/>
      <c r="O599" s="8"/>
      <c r="Q599" s="95"/>
      <c r="R599" s="95"/>
    </row>
    <row r="600" customFormat="false" ht="15" hidden="false" customHeight="true" outlineLevel="0" collapsed="false">
      <c r="A600" s="92" t="s">
        <v>838</v>
      </c>
      <c r="B600" s="92" t="s">
        <v>799</v>
      </c>
      <c r="C600" s="92" t="s">
        <v>91</v>
      </c>
      <c r="D600" s="92" t="s">
        <v>85</v>
      </c>
      <c r="E600" s="92" t="s">
        <v>85</v>
      </c>
      <c r="F600" s="94" t="s">
        <v>23</v>
      </c>
      <c r="G600" s="92" t="s">
        <v>86</v>
      </c>
      <c r="H600" s="92" t="s">
        <v>77</v>
      </c>
      <c r="K600" s="96" t="n">
        <f aca="false">SUMIF(Eventos!A:A,A600,Eventos!G:G)</f>
        <v>0</v>
      </c>
      <c r="L600" s="8"/>
      <c r="O600" s="8"/>
      <c r="Q600" s="95"/>
      <c r="R600" s="95"/>
    </row>
    <row r="601" customFormat="false" ht="15" hidden="false" customHeight="true" outlineLevel="0" collapsed="false">
      <c r="A601" s="92" t="s">
        <v>839</v>
      </c>
      <c r="B601" s="92" t="s">
        <v>276</v>
      </c>
      <c r="C601" s="92" t="s">
        <v>91</v>
      </c>
      <c r="D601" s="92" t="s">
        <v>85</v>
      </c>
      <c r="E601" s="92" t="s">
        <v>85</v>
      </c>
      <c r="F601" s="94" t="s">
        <v>23</v>
      </c>
      <c r="G601" s="92" t="s">
        <v>86</v>
      </c>
      <c r="H601" s="92" t="s">
        <v>77</v>
      </c>
      <c r="K601" s="96" t="n">
        <f aca="false">SUMIF(Eventos!A:A,A601,Eventos!G:G)</f>
        <v>0</v>
      </c>
      <c r="L601" s="8"/>
      <c r="O601" s="8"/>
      <c r="Q601" s="95"/>
      <c r="R601" s="95"/>
    </row>
    <row r="602" customFormat="false" ht="15" hidden="false" customHeight="true" outlineLevel="0" collapsed="false">
      <c r="A602" s="92" t="s">
        <v>840</v>
      </c>
      <c r="B602" s="92" t="s">
        <v>830</v>
      </c>
      <c r="C602" s="92" t="s">
        <v>91</v>
      </c>
      <c r="D602" s="92" t="s">
        <v>85</v>
      </c>
      <c r="E602" s="92" t="s">
        <v>85</v>
      </c>
      <c r="F602" s="94" t="s">
        <v>23</v>
      </c>
      <c r="G602" s="92" t="s">
        <v>86</v>
      </c>
      <c r="H602" s="92" t="s">
        <v>77</v>
      </c>
      <c r="K602" s="96" t="n">
        <f aca="false">SUMIF(Eventos!A:A,A602,Eventos!G:G)</f>
        <v>0</v>
      </c>
      <c r="L602" s="8"/>
      <c r="O602" s="8"/>
      <c r="Q602" s="95"/>
      <c r="R602" s="95"/>
    </row>
    <row r="603" customFormat="false" ht="15" hidden="false" customHeight="true" outlineLevel="0" collapsed="false">
      <c r="A603" s="92" t="s">
        <v>841</v>
      </c>
      <c r="B603" s="92" t="s">
        <v>832</v>
      </c>
      <c r="C603" s="92" t="s">
        <v>84</v>
      </c>
      <c r="D603" s="92" t="s">
        <v>85</v>
      </c>
      <c r="E603" s="92" t="s">
        <v>85</v>
      </c>
      <c r="F603" s="94" t="s">
        <v>23</v>
      </c>
      <c r="G603" s="92" t="s">
        <v>86</v>
      </c>
      <c r="H603" s="92" t="s">
        <v>77</v>
      </c>
      <c r="K603" s="96" t="n">
        <f aca="false">SUMIF(Eventos!A:A,A603,Eventos!G:G)</f>
        <v>0</v>
      </c>
      <c r="L603" s="8"/>
      <c r="O603" s="8"/>
      <c r="Q603" s="95"/>
      <c r="R603" s="95"/>
    </row>
    <row r="604" customFormat="false" ht="15" hidden="false" customHeight="true" outlineLevel="0" collapsed="false">
      <c r="A604" s="92" t="s">
        <v>842</v>
      </c>
      <c r="B604" s="92" t="s">
        <v>799</v>
      </c>
      <c r="C604" s="92" t="s">
        <v>91</v>
      </c>
      <c r="D604" s="92" t="s">
        <v>85</v>
      </c>
      <c r="E604" s="92" t="s">
        <v>85</v>
      </c>
      <c r="F604" s="94" t="s">
        <v>23</v>
      </c>
      <c r="G604" s="92" t="s">
        <v>86</v>
      </c>
      <c r="H604" s="92" t="s">
        <v>77</v>
      </c>
      <c r="K604" s="96" t="n">
        <f aca="false">SUMIF(Eventos!A:A,A604,Eventos!G:G)</f>
        <v>0</v>
      </c>
      <c r="L604" s="8"/>
      <c r="O604" s="8"/>
      <c r="Q604" s="95"/>
      <c r="R604" s="95"/>
    </row>
    <row r="605" customFormat="false" ht="15" hidden="false" customHeight="true" outlineLevel="0" collapsed="false">
      <c r="A605" s="92" t="s">
        <v>843</v>
      </c>
      <c r="B605" s="92" t="s">
        <v>830</v>
      </c>
      <c r="C605" s="92" t="s">
        <v>91</v>
      </c>
      <c r="D605" s="92" t="s">
        <v>85</v>
      </c>
      <c r="E605" s="92" t="s">
        <v>85</v>
      </c>
      <c r="F605" s="94" t="s">
        <v>23</v>
      </c>
      <c r="G605" s="92" t="s">
        <v>86</v>
      </c>
      <c r="H605" s="92" t="s">
        <v>77</v>
      </c>
      <c r="K605" s="96" t="n">
        <f aca="false">SUMIF(Eventos!A:A,A605,Eventos!G:G)</f>
        <v>0</v>
      </c>
      <c r="L605" s="8"/>
      <c r="O605" s="8"/>
      <c r="Q605" s="95"/>
      <c r="R605" s="95"/>
    </row>
    <row r="606" customFormat="false" ht="15" hidden="false" customHeight="true" outlineLevel="0" collapsed="false">
      <c r="A606" s="92" t="s">
        <v>844</v>
      </c>
      <c r="B606" s="92" t="s">
        <v>845</v>
      </c>
      <c r="C606" s="92" t="s">
        <v>91</v>
      </c>
      <c r="D606" s="92" t="s">
        <v>85</v>
      </c>
      <c r="E606" s="92" t="s">
        <v>85</v>
      </c>
      <c r="F606" s="94" t="s">
        <v>23</v>
      </c>
      <c r="G606" s="92" t="s">
        <v>86</v>
      </c>
      <c r="H606" s="92" t="s">
        <v>77</v>
      </c>
      <c r="K606" s="96" t="n">
        <f aca="false">SUMIF(Eventos!A:A,A606,Eventos!G:G)</f>
        <v>0</v>
      </c>
      <c r="L606" s="8"/>
      <c r="O606" s="8"/>
      <c r="Q606" s="95"/>
      <c r="R606" s="95"/>
    </row>
    <row r="607" customFormat="false" ht="15" hidden="false" customHeight="true" outlineLevel="0" collapsed="false">
      <c r="A607" s="92" t="s">
        <v>846</v>
      </c>
      <c r="B607" s="92" t="s">
        <v>847</v>
      </c>
      <c r="C607" s="92" t="s">
        <v>84</v>
      </c>
      <c r="D607" s="92" t="s">
        <v>85</v>
      </c>
      <c r="E607" s="92" t="s">
        <v>85</v>
      </c>
      <c r="F607" s="94" t="s">
        <v>23</v>
      </c>
      <c r="G607" s="92" t="s">
        <v>86</v>
      </c>
      <c r="H607" s="92" t="s">
        <v>77</v>
      </c>
      <c r="K607" s="96" t="n">
        <f aca="false">SUMIF(Eventos!A:A,A607,Eventos!G:G)</f>
        <v>0</v>
      </c>
      <c r="L607" s="8"/>
      <c r="O607" s="8"/>
      <c r="Q607" s="95"/>
      <c r="R607" s="95"/>
    </row>
    <row r="608" customFormat="false" ht="15" hidden="false" customHeight="true" outlineLevel="0" collapsed="false">
      <c r="A608" s="92" t="s">
        <v>848</v>
      </c>
      <c r="B608" s="92" t="s">
        <v>276</v>
      </c>
      <c r="C608" s="92" t="s">
        <v>100</v>
      </c>
      <c r="D608" s="92" t="s">
        <v>85</v>
      </c>
      <c r="E608" s="92" t="s">
        <v>85</v>
      </c>
      <c r="F608" s="94" t="s">
        <v>23</v>
      </c>
      <c r="G608" s="92" t="s">
        <v>86</v>
      </c>
      <c r="H608" s="92" t="s">
        <v>77</v>
      </c>
      <c r="K608" s="96" t="n">
        <f aca="false">SUMIF(Eventos!A:A,A608,Eventos!G:G)</f>
        <v>0</v>
      </c>
      <c r="L608" s="8"/>
      <c r="O608" s="8"/>
      <c r="Q608" s="95"/>
      <c r="R608" s="95"/>
    </row>
    <row r="609" customFormat="false" ht="15" hidden="false" customHeight="true" outlineLevel="0" collapsed="false">
      <c r="A609" s="92" t="s">
        <v>849</v>
      </c>
      <c r="B609" s="92" t="s">
        <v>824</v>
      </c>
      <c r="C609" s="92" t="s">
        <v>84</v>
      </c>
      <c r="D609" s="92" t="s">
        <v>85</v>
      </c>
      <c r="E609" s="92" t="s">
        <v>85</v>
      </c>
      <c r="F609" s="94" t="s">
        <v>23</v>
      </c>
      <c r="G609" s="92" t="s">
        <v>86</v>
      </c>
      <c r="H609" s="92" t="s">
        <v>77</v>
      </c>
      <c r="K609" s="96" t="n">
        <f aca="false">SUMIF(Eventos!A:A,A609,Eventos!G:G)</f>
        <v>0</v>
      </c>
      <c r="L609" s="8"/>
      <c r="O609" s="8"/>
      <c r="Q609" s="95"/>
      <c r="R609" s="95"/>
    </row>
    <row r="610" customFormat="false" ht="15" hidden="false" customHeight="true" outlineLevel="0" collapsed="false">
      <c r="A610" s="92" t="s">
        <v>850</v>
      </c>
      <c r="B610" s="92" t="s">
        <v>774</v>
      </c>
      <c r="C610" s="92" t="s">
        <v>91</v>
      </c>
      <c r="D610" s="92" t="s">
        <v>92</v>
      </c>
      <c r="E610" s="92" t="s">
        <v>698</v>
      </c>
      <c r="F610" s="94" t="s">
        <v>57</v>
      </c>
      <c r="G610" s="92" t="s">
        <v>86</v>
      </c>
      <c r="H610" s="92" t="s">
        <v>77</v>
      </c>
      <c r="K610" s="96" t="n">
        <f aca="false">SUMIF(Eventos!A:A,A610,Eventos!G:G)</f>
        <v>0</v>
      </c>
      <c r="L610" s="8"/>
      <c r="O610" s="8"/>
      <c r="Q610" s="95"/>
      <c r="R610" s="95"/>
    </row>
    <row r="611" customFormat="false" ht="15" hidden="false" customHeight="true" outlineLevel="0" collapsed="false">
      <c r="A611" s="92" t="s">
        <v>851</v>
      </c>
      <c r="B611" s="92" t="s">
        <v>832</v>
      </c>
      <c r="C611" s="92" t="s">
        <v>91</v>
      </c>
      <c r="D611" s="92" t="s">
        <v>85</v>
      </c>
      <c r="E611" s="92" t="s">
        <v>85</v>
      </c>
      <c r="F611" s="94" t="s">
        <v>23</v>
      </c>
      <c r="G611" s="92" t="s">
        <v>86</v>
      </c>
      <c r="H611" s="92" t="s">
        <v>77</v>
      </c>
      <c r="K611" s="96" t="n">
        <f aca="false">SUMIF(Eventos!A:A,A611,Eventos!G:G)</f>
        <v>0</v>
      </c>
      <c r="L611" s="8"/>
      <c r="O611" s="8"/>
      <c r="Q611" s="95"/>
      <c r="R611" s="95"/>
    </row>
    <row r="612" customFormat="false" ht="15" hidden="false" customHeight="true" outlineLevel="0" collapsed="false">
      <c r="A612" s="92" t="s">
        <v>852</v>
      </c>
      <c r="B612" s="92" t="s">
        <v>824</v>
      </c>
      <c r="C612" s="92" t="s">
        <v>91</v>
      </c>
      <c r="D612" s="92" t="s">
        <v>85</v>
      </c>
      <c r="E612" s="92" t="s">
        <v>85</v>
      </c>
      <c r="F612" s="94" t="s">
        <v>23</v>
      </c>
      <c r="G612" s="92" t="s">
        <v>86</v>
      </c>
      <c r="H612" s="92" t="s">
        <v>77</v>
      </c>
      <c r="K612" s="96" t="n">
        <f aca="false">SUMIF(Eventos!A:A,A612,Eventos!G:G)</f>
        <v>0</v>
      </c>
      <c r="L612" s="8"/>
      <c r="O612" s="8"/>
      <c r="Q612" s="95"/>
      <c r="R612" s="95"/>
    </row>
    <row r="613" customFormat="false" ht="15" hidden="false" customHeight="true" outlineLevel="0" collapsed="false">
      <c r="A613" s="92" t="s">
        <v>853</v>
      </c>
      <c r="B613" s="92" t="s">
        <v>799</v>
      </c>
      <c r="C613" s="92" t="s">
        <v>91</v>
      </c>
      <c r="D613" s="92" t="s">
        <v>85</v>
      </c>
      <c r="E613" s="92" t="s">
        <v>85</v>
      </c>
      <c r="F613" s="94" t="s">
        <v>23</v>
      </c>
      <c r="G613" s="92" t="s">
        <v>86</v>
      </c>
      <c r="H613" s="92" t="s">
        <v>77</v>
      </c>
      <c r="K613" s="96" t="n">
        <f aca="false">SUMIF(Eventos!A:A,A613,Eventos!G:G)</f>
        <v>0</v>
      </c>
      <c r="L613" s="8"/>
      <c r="O613" s="8"/>
      <c r="Q613" s="95"/>
      <c r="R613" s="95"/>
    </row>
    <row r="614" customFormat="false" ht="15" hidden="false" customHeight="true" outlineLevel="0" collapsed="false">
      <c r="A614" s="92" t="s">
        <v>854</v>
      </c>
      <c r="B614" s="92" t="s">
        <v>847</v>
      </c>
      <c r="C614" s="92" t="s">
        <v>84</v>
      </c>
      <c r="D614" s="92" t="s">
        <v>85</v>
      </c>
      <c r="E614" s="92" t="s">
        <v>85</v>
      </c>
      <c r="F614" s="94" t="s">
        <v>23</v>
      </c>
      <c r="G614" s="92" t="s">
        <v>86</v>
      </c>
      <c r="H614" s="92" t="s">
        <v>77</v>
      </c>
      <c r="K614" s="96" t="n">
        <f aca="false">SUMIF(Eventos!A:A,A614,Eventos!G:G)</f>
        <v>0</v>
      </c>
      <c r="L614" s="8"/>
      <c r="O614" s="8"/>
      <c r="Q614" s="95"/>
      <c r="R614" s="95"/>
    </row>
    <row r="615" customFormat="false" ht="15" hidden="false" customHeight="true" outlineLevel="0" collapsed="false">
      <c r="A615" s="92" t="s">
        <v>855</v>
      </c>
      <c r="B615" s="92" t="s">
        <v>856</v>
      </c>
      <c r="C615" s="92" t="s">
        <v>84</v>
      </c>
      <c r="D615" s="92" t="s">
        <v>85</v>
      </c>
      <c r="E615" s="92" t="s">
        <v>85</v>
      </c>
      <c r="F615" s="94" t="s">
        <v>23</v>
      </c>
      <c r="G615" s="92" t="s">
        <v>86</v>
      </c>
      <c r="H615" s="92" t="s">
        <v>77</v>
      </c>
      <c r="K615" s="96" t="n">
        <f aca="false">SUMIF(Eventos!A:A,A615,Eventos!G:G)</f>
        <v>0</v>
      </c>
      <c r="L615" s="8"/>
      <c r="O615" s="8"/>
      <c r="Q615" s="95"/>
      <c r="R615" s="95"/>
    </row>
    <row r="616" customFormat="false" ht="15" hidden="false" customHeight="true" outlineLevel="0" collapsed="false">
      <c r="A616" s="92" t="s">
        <v>857</v>
      </c>
      <c r="B616" s="92" t="s">
        <v>764</v>
      </c>
      <c r="C616" s="92" t="s">
        <v>91</v>
      </c>
      <c r="D616" s="92" t="s">
        <v>85</v>
      </c>
      <c r="E616" s="92" t="s">
        <v>85</v>
      </c>
      <c r="F616" s="94" t="s">
        <v>23</v>
      </c>
      <c r="G616" s="92" t="s">
        <v>128</v>
      </c>
      <c r="H616" s="92" t="s">
        <v>95</v>
      </c>
      <c r="K616" s="96" t="n">
        <f aca="false">SUMIF(Eventos!A:A,A616,Eventos!G:G)</f>
        <v>0</v>
      </c>
      <c r="L616" s="8"/>
      <c r="O616" s="8"/>
      <c r="Q616" s="95"/>
      <c r="R616" s="95"/>
    </row>
    <row r="617" customFormat="false" ht="15" hidden="false" customHeight="true" outlineLevel="0" collapsed="false">
      <c r="A617" s="92" t="s">
        <v>858</v>
      </c>
      <c r="B617" s="92" t="s">
        <v>830</v>
      </c>
      <c r="C617" s="92" t="s">
        <v>91</v>
      </c>
      <c r="D617" s="92" t="s">
        <v>85</v>
      </c>
      <c r="E617" s="92" t="s">
        <v>85</v>
      </c>
      <c r="F617" s="94" t="s">
        <v>23</v>
      </c>
      <c r="G617" s="92" t="s">
        <v>128</v>
      </c>
      <c r="H617" s="92" t="s">
        <v>95</v>
      </c>
      <c r="K617" s="96" t="n">
        <f aca="false">SUMIF(Eventos!A:A,A617,Eventos!G:G)</f>
        <v>0</v>
      </c>
      <c r="L617" s="8"/>
      <c r="O617" s="8"/>
      <c r="Q617" s="95"/>
      <c r="R617" s="95"/>
    </row>
    <row r="618" customFormat="false" ht="15" hidden="false" customHeight="true" outlineLevel="0" collapsed="false">
      <c r="A618" s="92" t="s">
        <v>859</v>
      </c>
      <c r="B618" s="92" t="s">
        <v>824</v>
      </c>
      <c r="C618" s="92" t="s">
        <v>91</v>
      </c>
      <c r="D618" s="92" t="s">
        <v>85</v>
      </c>
      <c r="E618" s="92" t="s">
        <v>85</v>
      </c>
      <c r="F618" s="94" t="s">
        <v>23</v>
      </c>
      <c r="G618" s="92" t="s">
        <v>128</v>
      </c>
      <c r="H618" s="92" t="s">
        <v>95</v>
      </c>
      <c r="K618" s="96" t="n">
        <f aca="false">SUMIF(Eventos!A:A,A618,Eventos!G:G)</f>
        <v>0</v>
      </c>
      <c r="L618" s="8"/>
      <c r="O618" s="8"/>
      <c r="Q618" s="95"/>
      <c r="R618" s="95"/>
    </row>
    <row r="619" customFormat="false" ht="15" hidden="false" customHeight="true" outlineLevel="0" collapsed="false">
      <c r="A619" s="92" t="s">
        <v>860</v>
      </c>
      <c r="B619" s="92" t="s">
        <v>799</v>
      </c>
      <c r="C619" s="92" t="s">
        <v>84</v>
      </c>
      <c r="D619" s="92" t="s">
        <v>85</v>
      </c>
      <c r="E619" s="92" t="s">
        <v>85</v>
      </c>
      <c r="F619" s="94" t="s">
        <v>23</v>
      </c>
      <c r="G619" s="92" t="s">
        <v>128</v>
      </c>
      <c r="H619" s="92" t="s">
        <v>95</v>
      </c>
      <c r="K619" s="96" t="n">
        <f aca="false">SUMIF(Eventos!A:A,A619,Eventos!G:G)</f>
        <v>0</v>
      </c>
      <c r="L619" s="8"/>
      <c r="O619" s="8"/>
      <c r="Q619" s="95"/>
      <c r="R619" s="95"/>
    </row>
    <row r="620" customFormat="false" ht="15" hidden="false" customHeight="true" outlineLevel="0" collapsed="false">
      <c r="A620" s="92" t="s">
        <v>861</v>
      </c>
      <c r="B620" s="92" t="s">
        <v>764</v>
      </c>
      <c r="C620" s="92" t="s">
        <v>100</v>
      </c>
      <c r="D620" s="92" t="s">
        <v>85</v>
      </c>
      <c r="E620" s="92" t="s">
        <v>85</v>
      </c>
      <c r="F620" s="94" t="s">
        <v>23</v>
      </c>
      <c r="G620" s="92" t="s">
        <v>86</v>
      </c>
      <c r="H620" s="92" t="s">
        <v>77</v>
      </c>
      <c r="K620" s="96" t="n">
        <f aca="false">SUMIF(Eventos!A:A,A620,Eventos!G:G)</f>
        <v>0</v>
      </c>
      <c r="L620" s="8"/>
      <c r="O620" s="8"/>
      <c r="Q620" s="95"/>
      <c r="R620" s="95"/>
    </row>
    <row r="621" customFormat="false" ht="15" hidden="false" customHeight="true" outlineLevel="0" collapsed="false">
      <c r="A621" s="92" t="s">
        <v>862</v>
      </c>
      <c r="B621" s="92" t="s">
        <v>273</v>
      </c>
      <c r="C621" s="92" t="s">
        <v>100</v>
      </c>
      <c r="D621" s="92" t="s">
        <v>85</v>
      </c>
      <c r="E621" s="92" t="s">
        <v>85</v>
      </c>
      <c r="F621" s="94" t="s">
        <v>23</v>
      </c>
      <c r="G621" s="92" t="s">
        <v>86</v>
      </c>
      <c r="H621" s="92" t="s">
        <v>77</v>
      </c>
      <c r="K621" s="96" t="n">
        <f aca="false">SUMIF(Eventos!A:A,A621,Eventos!G:G)</f>
        <v>0</v>
      </c>
      <c r="L621" s="8"/>
      <c r="O621" s="8"/>
      <c r="Q621" s="95"/>
      <c r="R621" s="95"/>
    </row>
    <row r="622" customFormat="false" ht="15" hidden="false" customHeight="true" outlineLevel="0" collapsed="false">
      <c r="A622" s="92" t="s">
        <v>863</v>
      </c>
      <c r="B622" s="92" t="s">
        <v>845</v>
      </c>
      <c r="C622" s="92" t="s">
        <v>91</v>
      </c>
      <c r="D622" s="92" t="s">
        <v>85</v>
      </c>
      <c r="E622" s="92" t="s">
        <v>85</v>
      </c>
      <c r="F622" s="94" t="s">
        <v>23</v>
      </c>
      <c r="G622" s="92" t="s">
        <v>86</v>
      </c>
      <c r="H622" s="92" t="s">
        <v>77</v>
      </c>
      <c r="K622" s="96" t="n">
        <f aca="false">SUMIF(Eventos!A:A,A622,Eventos!G:G)</f>
        <v>0</v>
      </c>
      <c r="L622" s="8"/>
      <c r="O622" s="8"/>
      <c r="Q622" s="95"/>
      <c r="R622" s="95"/>
    </row>
    <row r="623" customFormat="false" ht="15" hidden="false" customHeight="true" outlineLevel="0" collapsed="false">
      <c r="A623" s="92" t="s">
        <v>864</v>
      </c>
      <c r="B623" s="92" t="s">
        <v>787</v>
      </c>
      <c r="C623" s="92" t="s">
        <v>91</v>
      </c>
      <c r="D623" s="92" t="s">
        <v>85</v>
      </c>
      <c r="E623" s="92" t="s">
        <v>85</v>
      </c>
      <c r="F623" s="94" t="s">
        <v>23</v>
      </c>
      <c r="G623" s="92" t="s">
        <v>86</v>
      </c>
      <c r="H623" s="92" t="s">
        <v>77</v>
      </c>
      <c r="K623" s="96" t="n">
        <f aca="false">SUMIF(Eventos!A:A,A623,Eventos!G:G)</f>
        <v>0</v>
      </c>
      <c r="L623" s="8"/>
      <c r="O623" s="8"/>
      <c r="Q623" s="95"/>
      <c r="R623" s="95"/>
    </row>
    <row r="624" customFormat="false" ht="15" hidden="false" customHeight="true" outlineLevel="0" collapsed="false">
      <c r="A624" s="92" t="s">
        <v>865</v>
      </c>
      <c r="B624" s="92" t="s">
        <v>764</v>
      </c>
      <c r="C624" s="92" t="s">
        <v>91</v>
      </c>
      <c r="D624" s="92" t="s">
        <v>85</v>
      </c>
      <c r="E624" s="92" t="s">
        <v>85</v>
      </c>
      <c r="F624" s="94" t="s">
        <v>23</v>
      </c>
      <c r="G624" s="92" t="s">
        <v>86</v>
      </c>
      <c r="H624" s="92" t="s">
        <v>77</v>
      </c>
      <c r="K624" s="96" t="n">
        <f aca="false">SUMIF(Eventos!A:A,A624,Eventos!G:G)</f>
        <v>0</v>
      </c>
      <c r="L624" s="8"/>
      <c r="O624" s="8"/>
      <c r="Q624" s="95"/>
      <c r="R624" s="95"/>
    </row>
    <row r="625" customFormat="false" ht="15" hidden="false" customHeight="true" outlineLevel="0" collapsed="false">
      <c r="A625" s="92" t="s">
        <v>866</v>
      </c>
      <c r="B625" s="92" t="s">
        <v>273</v>
      </c>
      <c r="C625" s="92" t="s">
        <v>91</v>
      </c>
      <c r="D625" s="92" t="s">
        <v>85</v>
      </c>
      <c r="E625" s="92" t="s">
        <v>85</v>
      </c>
      <c r="F625" s="94" t="s">
        <v>23</v>
      </c>
      <c r="G625" s="92" t="s">
        <v>86</v>
      </c>
      <c r="H625" s="92" t="s">
        <v>77</v>
      </c>
      <c r="K625" s="96" t="n">
        <f aca="false">SUMIF(Eventos!A:A,A625,Eventos!G:G)</f>
        <v>0</v>
      </c>
      <c r="L625" s="8"/>
      <c r="O625" s="8"/>
      <c r="Q625" s="95"/>
      <c r="R625" s="95"/>
    </row>
    <row r="626" customFormat="false" ht="15" hidden="false" customHeight="true" outlineLevel="0" collapsed="false">
      <c r="A626" s="92" t="s">
        <v>867</v>
      </c>
      <c r="B626" s="92" t="s">
        <v>276</v>
      </c>
      <c r="C626" s="92" t="s">
        <v>91</v>
      </c>
      <c r="D626" s="92" t="s">
        <v>85</v>
      </c>
      <c r="E626" s="92" t="s">
        <v>85</v>
      </c>
      <c r="F626" s="94" t="s">
        <v>23</v>
      </c>
      <c r="G626" s="92" t="s">
        <v>86</v>
      </c>
      <c r="H626" s="92" t="s">
        <v>77</v>
      </c>
      <c r="K626" s="96" t="n">
        <f aca="false">SUMIF(Eventos!A:A,A626,Eventos!G:G)</f>
        <v>0</v>
      </c>
      <c r="L626" s="8"/>
      <c r="O626" s="8"/>
      <c r="Q626" s="95"/>
      <c r="R626" s="95"/>
    </row>
    <row r="627" customFormat="false" ht="15" hidden="false" customHeight="true" outlineLevel="0" collapsed="false">
      <c r="A627" s="92" t="s">
        <v>868</v>
      </c>
      <c r="B627" s="92" t="s">
        <v>845</v>
      </c>
      <c r="C627" s="92" t="s">
        <v>91</v>
      </c>
      <c r="D627" s="92" t="s">
        <v>85</v>
      </c>
      <c r="E627" s="92" t="s">
        <v>85</v>
      </c>
      <c r="F627" s="94" t="s">
        <v>23</v>
      </c>
      <c r="G627" s="92" t="s">
        <v>86</v>
      </c>
      <c r="H627" s="92" t="s">
        <v>77</v>
      </c>
      <c r="K627" s="96" t="n">
        <f aca="false">SUMIF(Eventos!A:A,A627,Eventos!G:G)</f>
        <v>0</v>
      </c>
      <c r="L627" s="8"/>
      <c r="O627" s="8"/>
      <c r="Q627" s="95"/>
      <c r="R627" s="95"/>
    </row>
    <row r="628" customFormat="false" ht="15" hidden="false" customHeight="true" outlineLevel="0" collapsed="false">
      <c r="A628" s="92" t="s">
        <v>869</v>
      </c>
      <c r="B628" s="92" t="s">
        <v>799</v>
      </c>
      <c r="C628" s="92" t="s">
        <v>91</v>
      </c>
      <c r="D628" s="92" t="s">
        <v>85</v>
      </c>
      <c r="E628" s="92" t="s">
        <v>85</v>
      </c>
      <c r="F628" s="94" t="s">
        <v>23</v>
      </c>
      <c r="G628" s="92" t="s">
        <v>86</v>
      </c>
      <c r="H628" s="92" t="s">
        <v>77</v>
      </c>
      <c r="K628" s="96" t="n">
        <f aca="false">SUMIF(Eventos!A:A,A628,Eventos!G:G)</f>
        <v>0</v>
      </c>
      <c r="L628" s="8"/>
      <c r="O628" s="8"/>
      <c r="Q628" s="95"/>
      <c r="R628" s="95"/>
    </row>
    <row r="629" customFormat="false" ht="15" hidden="false" customHeight="true" outlineLevel="0" collapsed="false">
      <c r="A629" s="92" t="s">
        <v>870</v>
      </c>
      <c r="B629" s="92" t="s">
        <v>799</v>
      </c>
      <c r="C629" s="92" t="s">
        <v>91</v>
      </c>
      <c r="D629" s="92" t="s">
        <v>85</v>
      </c>
      <c r="E629" s="92" t="s">
        <v>85</v>
      </c>
      <c r="F629" s="94" t="s">
        <v>23</v>
      </c>
      <c r="G629" s="92" t="s">
        <v>86</v>
      </c>
      <c r="H629" s="92" t="s">
        <v>77</v>
      </c>
      <c r="K629" s="96" t="n">
        <f aca="false">SUMIF(Eventos!A:A,A629,Eventos!G:G)</f>
        <v>0</v>
      </c>
      <c r="L629" s="8"/>
      <c r="O629" s="8"/>
      <c r="Q629" s="95"/>
      <c r="R629" s="95"/>
    </row>
    <row r="630" customFormat="false" ht="15" hidden="false" customHeight="true" outlineLevel="0" collapsed="false">
      <c r="A630" s="92" t="s">
        <v>871</v>
      </c>
      <c r="B630" s="92" t="s">
        <v>824</v>
      </c>
      <c r="C630" s="92" t="s">
        <v>91</v>
      </c>
      <c r="D630" s="92" t="s">
        <v>85</v>
      </c>
      <c r="E630" s="92" t="s">
        <v>85</v>
      </c>
      <c r="F630" s="94" t="s">
        <v>23</v>
      </c>
      <c r="G630" s="92" t="s">
        <v>86</v>
      </c>
      <c r="H630" s="92" t="s">
        <v>77</v>
      </c>
      <c r="K630" s="96" t="n">
        <f aca="false">SUMIF(Eventos!A:A,A630,Eventos!G:G)</f>
        <v>0</v>
      </c>
      <c r="L630" s="8"/>
      <c r="O630" s="8"/>
      <c r="Q630" s="95"/>
      <c r="R630" s="95"/>
    </row>
    <row r="631" customFormat="false" ht="15" hidden="false" customHeight="true" outlineLevel="0" collapsed="false">
      <c r="A631" s="92" t="s">
        <v>872</v>
      </c>
      <c r="B631" s="92" t="s">
        <v>799</v>
      </c>
      <c r="C631" s="92" t="s">
        <v>91</v>
      </c>
      <c r="D631" s="92" t="s">
        <v>85</v>
      </c>
      <c r="E631" s="92" t="s">
        <v>85</v>
      </c>
      <c r="F631" s="94" t="s">
        <v>23</v>
      </c>
      <c r="G631" s="92" t="s">
        <v>86</v>
      </c>
      <c r="H631" s="92" t="s">
        <v>77</v>
      </c>
      <c r="K631" s="96" t="n">
        <f aca="false">SUMIF(Eventos!A:A,A631,Eventos!G:G)</f>
        <v>0</v>
      </c>
      <c r="L631" s="8"/>
      <c r="O631" s="8"/>
      <c r="Q631" s="95"/>
      <c r="R631" s="95"/>
    </row>
    <row r="632" customFormat="false" ht="15" hidden="false" customHeight="true" outlineLevel="0" collapsed="false">
      <c r="A632" s="92" t="s">
        <v>873</v>
      </c>
      <c r="B632" s="92" t="s">
        <v>799</v>
      </c>
      <c r="C632" s="92" t="s">
        <v>91</v>
      </c>
      <c r="D632" s="92" t="s">
        <v>85</v>
      </c>
      <c r="E632" s="92" t="s">
        <v>85</v>
      </c>
      <c r="F632" s="94" t="s">
        <v>23</v>
      </c>
      <c r="G632" s="92" t="s">
        <v>86</v>
      </c>
      <c r="H632" s="92" t="s">
        <v>77</v>
      </c>
      <c r="K632" s="96" t="n">
        <f aca="false">SUMIF(Eventos!A:A,A632,Eventos!G:G)</f>
        <v>0</v>
      </c>
      <c r="L632" s="8"/>
      <c r="O632" s="8"/>
      <c r="Q632" s="95"/>
      <c r="R632" s="95"/>
    </row>
    <row r="633" customFormat="false" ht="15" hidden="false" customHeight="true" outlineLevel="0" collapsed="false">
      <c r="A633" s="92" t="s">
        <v>874</v>
      </c>
      <c r="B633" s="92" t="s">
        <v>830</v>
      </c>
      <c r="C633" s="92" t="s">
        <v>91</v>
      </c>
      <c r="D633" s="92" t="s">
        <v>85</v>
      </c>
      <c r="E633" s="92" t="s">
        <v>85</v>
      </c>
      <c r="F633" s="94" t="s">
        <v>23</v>
      </c>
      <c r="G633" s="92" t="s">
        <v>86</v>
      </c>
      <c r="H633" s="92" t="s">
        <v>77</v>
      </c>
      <c r="K633" s="96" t="n">
        <f aca="false">SUMIF(Eventos!A:A,A633,Eventos!G:G)</f>
        <v>0</v>
      </c>
      <c r="L633" s="8"/>
      <c r="O633" s="8"/>
      <c r="Q633" s="95"/>
      <c r="R633" s="95"/>
    </row>
    <row r="634" customFormat="false" ht="15" hidden="false" customHeight="true" outlineLevel="0" collapsed="false">
      <c r="A634" s="92" t="s">
        <v>875</v>
      </c>
      <c r="B634" s="92" t="s">
        <v>764</v>
      </c>
      <c r="C634" s="92" t="s">
        <v>84</v>
      </c>
      <c r="D634" s="92" t="s">
        <v>85</v>
      </c>
      <c r="E634" s="92" t="s">
        <v>85</v>
      </c>
      <c r="F634" s="94" t="s">
        <v>23</v>
      </c>
      <c r="G634" s="92" t="s">
        <v>86</v>
      </c>
      <c r="H634" s="92" t="s">
        <v>77</v>
      </c>
      <c r="K634" s="96" t="n">
        <f aca="false">SUMIF(Eventos!A:A,A634,Eventos!G:G)</f>
        <v>0</v>
      </c>
      <c r="L634" s="8"/>
      <c r="O634" s="8"/>
      <c r="Q634" s="95"/>
      <c r="R634" s="95"/>
    </row>
    <row r="635" customFormat="false" ht="15" hidden="false" customHeight="true" outlineLevel="0" collapsed="false">
      <c r="A635" s="92" t="s">
        <v>876</v>
      </c>
      <c r="B635" s="92" t="s">
        <v>845</v>
      </c>
      <c r="C635" s="92" t="s">
        <v>84</v>
      </c>
      <c r="D635" s="92" t="s">
        <v>85</v>
      </c>
      <c r="E635" s="92" t="s">
        <v>85</v>
      </c>
      <c r="F635" s="94" t="s">
        <v>23</v>
      </c>
      <c r="G635" s="92" t="s">
        <v>86</v>
      </c>
      <c r="H635" s="92" t="s">
        <v>77</v>
      </c>
      <c r="K635" s="96" t="n">
        <f aca="false">SUMIF(Eventos!A:A,A635,Eventos!G:G)</f>
        <v>0</v>
      </c>
      <c r="L635" s="8"/>
      <c r="O635" s="8"/>
      <c r="Q635" s="95"/>
      <c r="R635" s="95"/>
    </row>
    <row r="636" customFormat="false" ht="15" hidden="false" customHeight="true" outlineLevel="0" collapsed="false">
      <c r="A636" s="92" t="s">
        <v>877</v>
      </c>
      <c r="B636" s="92" t="s">
        <v>830</v>
      </c>
      <c r="C636" s="92" t="s">
        <v>84</v>
      </c>
      <c r="D636" s="92" t="s">
        <v>85</v>
      </c>
      <c r="E636" s="92" t="s">
        <v>85</v>
      </c>
      <c r="F636" s="94" t="s">
        <v>23</v>
      </c>
      <c r="G636" s="92" t="s">
        <v>86</v>
      </c>
      <c r="H636" s="92" t="s">
        <v>77</v>
      </c>
      <c r="K636" s="96" t="n">
        <f aca="false">SUMIF(Eventos!A:A,A636,Eventos!G:G)</f>
        <v>0</v>
      </c>
      <c r="L636" s="8"/>
      <c r="O636" s="8"/>
      <c r="Q636" s="95"/>
      <c r="R636" s="95"/>
    </row>
    <row r="637" customFormat="false" ht="15" hidden="false" customHeight="true" outlineLevel="0" collapsed="false">
      <c r="A637" s="92" t="s">
        <v>878</v>
      </c>
      <c r="B637" s="92" t="s">
        <v>834</v>
      </c>
      <c r="C637" s="92" t="s">
        <v>84</v>
      </c>
      <c r="D637" s="92" t="s">
        <v>85</v>
      </c>
      <c r="E637" s="92" t="s">
        <v>85</v>
      </c>
      <c r="F637" s="94" t="s">
        <v>23</v>
      </c>
      <c r="G637" s="92" t="s">
        <v>86</v>
      </c>
      <c r="H637" s="92" t="s">
        <v>77</v>
      </c>
      <c r="K637" s="96" t="n">
        <f aca="false">SUMIF(Eventos!A:A,A637,Eventos!G:G)</f>
        <v>0</v>
      </c>
      <c r="L637" s="8"/>
      <c r="O637" s="8"/>
      <c r="Q637" s="95"/>
      <c r="R637" s="95"/>
    </row>
    <row r="638" customFormat="false" ht="15" hidden="false" customHeight="true" outlineLevel="0" collapsed="false">
      <c r="A638" s="92" t="s">
        <v>879</v>
      </c>
      <c r="B638" s="92" t="s">
        <v>764</v>
      </c>
      <c r="C638" s="92" t="s">
        <v>84</v>
      </c>
      <c r="D638" s="92" t="s">
        <v>85</v>
      </c>
      <c r="E638" s="92" t="s">
        <v>85</v>
      </c>
      <c r="F638" s="94" t="s">
        <v>23</v>
      </c>
      <c r="G638" s="92" t="s">
        <v>86</v>
      </c>
      <c r="H638" s="92" t="s">
        <v>77</v>
      </c>
      <c r="K638" s="96" t="n">
        <f aca="false">SUMIF(Eventos!A:A,A638,Eventos!G:G)</f>
        <v>0</v>
      </c>
      <c r="L638" s="8"/>
      <c r="O638" s="8"/>
      <c r="Q638" s="95"/>
      <c r="R638" s="95"/>
    </row>
    <row r="639" customFormat="false" ht="15" hidden="false" customHeight="true" outlineLevel="0" collapsed="false">
      <c r="A639" s="92" t="s">
        <v>880</v>
      </c>
      <c r="B639" s="92" t="s">
        <v>881</v>
      </c>
      <c r="C639" s="92" t="s">
        <v>100</v>
      </c>
      <c r="D639" s="92" t="s">
        <v>92</v>
      </c>
      <c r="E639" s="92" t="s">
        <v>698</v>
      </c>
      <c r="F639" s="94" t="s">
        <v>57</v>
      </c>
      <c r="G639" s="92" t="s">
        <v>86</v>
      </c>
      <c r="H639" s="92" t="s">
        <v>77</v>
      </c>
      <c r="K639" s="96" t="n">
        <f aca="false">SUMIF(Eventos!A:A,A639,Eventos!G:G)</f>
        <v>0</v>
      </c>
      <c r="L639" s="8"/>
      <c r="O639" s="8"/>
      <c r="Q639" s="98"/>
      <c r="R639" s="95"/>
    </row>
    <row r="640" customFormat="false" ht="15" hidden="false" customHeight="true" outlineLevel="0" collapsed="false">
      <c r="A640" s="92" t="s">
        <v>882</v>
      </c>
      <c r="B640" s="92" t="s">
        <v>758</v>
      </c>
      <c r="C640" s="92" t="s">
        <v>91</v>
      </c>
      <c r="D640" s="92" t="s">
        <v>92</v>
      </c>
      <c r="E640" s="92" t="s">
        <v>698</v>
      </c>
      <c r="F640" s="94" t="s">
        <v>57</v>
      </c>
      <c r="G640" s="92" t="s">
        <v>86</v>
      </c>
      <c r="H640" s="92" t="s">
        <v>77</v>
      </c>
      <c r="K640" s="96" t="n">
        <f aca="false">SUMIF(Eventos!A:A,A640,Eventos!G:G)</f>
        <v>0</v>
      </c>
      <c r="L640" s="8"/>
      <c r="O640" s="8"/>
      <c r="Q640" s="98"/>
      <c r="R640" s="95"/>
    </row>
    <row r="641" customFormat="false" ht="15" hidden="false" customHeight="true" outlineLevel="0" collapsed="false">
      <c r="A641" s="92" t="s">
        <v>883</v>
      </c>
      <c r="B641" s="92" t="s">
        <v>881</v>
      </c>
      <c r="C641" s="92" t="s">
        <v>84</v>
      </c>
      <c r="D641" s="92" t="s">
        <v>92</v>
      </c>
      <c r="E641" s="92" t="s">
        <v>698</v>
      </c>
      <c r="F641" s="94" t="s">
        <v>57</v>
      </c>
      <c r="G641" s="92" t="s">
        <v>86</v>
      </c>
      <c r="H641" s="92" t="s">
        <v>77</v>
      </c>
      <c r="K641" s="96" t="n">
        <f aca="false">SUMIF(Eventos!A:A,A641,Eventos!G:G)</f>
        <v>0</v>
      </c>
      <c r="L641" s="8"/>
      <c r="O641" s="8"/>
      <c r="Q641" s="98"/>
      <c r="R641" s="95"/>
    </row>
    <row r="642" customFormat="false" ht="15" hidden="false" customHeight="true" outlineLevel="0" collapsed="false">
      <c r="A642" s="92" t="s">
        <v>884</v>
      </c>
      <c r="B642" s="92" t="s">
        <v>845</v>
      </c>
      <c r="C642" s="92" t="s">
        <v>91</v>
      </c>
      <c r="D642" s="92" t="s">
        <v>85</v>
      </c>
      <c r="E642" s="92" t="s">
        <v>85</v>
      </c>
      <c r="F642" s="94" t="s">
        <v>23</v>
      </c>
      <c r="G642" s="92" t="s">
        <v>128</v>
      </c>
      <c r="H642" s="92" t="s">
        <v>95</v>
      </c>
      <c r="K642" s="96" t="n">
        <f aca="false">SUMIF(Eventos!A:A,A642,Eventos!G:G)</f>
        <v>0</v>
      </c>
      <c r="L642" s="8"/>
      <c r="O642" s="8"/>
      <c r="Q642" s="95"/>
      <c r="R642" s="95"/>
    </row>
    <row r="643" customFormat="false" ht="15" hidden="false" customHeight="true" outlineLevel="0" collapsed="false">
      <c r="A643" s="92" t="s">
        <v>885</v>
      </c>
      <c r="B643" s="92" t="s">
        <v>830</v>
      </c>
      <c r="C643" s="92" t="s">
        <v>91</v>
      </c>
      <c r="D643" s="92" t="s">
        <v>85</v>
      </c>
      <c r="E643" s="92" t="s">
        <v>85</v>
      </c>
      <c r="F643" s="94" t="s">
        <v>23</v>
      </c>
      <c r="G643" s="92" t="s">
        <v>86</v>
      </c>
      <c r="H643" s="92" t="s">
        <v>77</v>
      </c>
      <c r="K643" s="96" t="n">
        <f aca="false">SUMIF(Eventos!A:A,A643,Eventos!G:G)</f>
        <v>0</v>
      </c>
      <c r="L643" s="8"/>
      <c r="O643" s="8"/>
      <c r="Q643" s="95"/>
      <c r="R643" s="95"/>
    </row>
    <row r="644" customFormat="false" ht="15" hidden="false" customHeight="true" outlineLevel="0" collapsed="false">
      <c r="A644" s="92" t="s">
        <v>886</v>
      </c>
      <c r="B644" s="92" t="s">
        <v>799</v>
      </c>
      <c r="C644" s="92" t="s">
        <v>91</v>
      </c>
      <c r="D644" s="92" t="s">
        <v>85</v>
      </c>
      <c r="E644" s="92" t="s">
        <v>85</v>
      </c>
      <c r="F644" s="94" t="s">
        <v>23</v>
      </c>
      <c r="G644" s="92" t="s">
        <v>86</v>
      </c>
      <c r="H644" s="92" t="s">
        <v>77</v>
      </c>
      <c r="K644" s="96" t="n">
        <f aca="false">SUMIF(Eventos!A:A,A644,Eventos!G:G)</f>
        <v>0</v>
      </c>
      <c r="L644" s="8"/>
      <c r="O644" s="8"/>
      <c r="Q644" s="95"/>
      <c r="R644" s="95"/>
    </row>
    <row r="645" customFormat="false" ht="15" hidden="false" customHeight="true" outlineLevel="0" collapsed="false">
      <c r="A645" s="92" t="s">
        <v>887</v>
      </c>
      <c r="B645" s="92" t="s">
        <v>764</v>
      </c>
      <c r="C645" s="92" t="s">
        <v>84</v>
      </c>
      <c r="D645" s="92" t="s">
        <v>85</v>
      </c>
      <c r="E645" s="92" t="s">
        <v>85</v>
      </c>
      <c r="F645" s="94" t="s">
        <v>23</v>
      </c>
      <c r="G645" s="92" t="s">
        <v>86</v>
      </c>
      <c r="H645" s="92" t="s">
        <v>77</v>
      </c>
      <c r="K645" s="96" t="n">
        <f aca="false">SUMIF(Eventos!A:A,A645,Eventos!G:G)</f>
        <v>0</v>
      </c>
      <c r="L645" s="8"/>
      <c r="O645" s="8"/>
      <c r="Q645" s="95"/>
      <c r="R645" s="95"/>
    </row>
    <row r="646" customFormat="false" ht="15" hidden="false" customHeight="true" outlineLevel="0" collapsed="false">
      <c r="A646" s="92" t="s">
        <v>888</v>
      </c>
      <c r="B646" s="92" t="s">
        <v>847</v>
      </c>
      <c r="C646" s="92" t="s">
        <v>84</v>
      </c>
      <c r="D646" s="92" t="s">
        <v>85</v>
      </c>
      <c r="E646" s="92" t="s">
        <v>85</v>
      </c>
      <c r="F646" s="94" t="s">
        <v>23</v>
      </c>
      <c r="G646" s="92" t="s">
        <v>86</v>
      </c>
      <c r="H646" s="92" t="s">
        <v>77</v>
      </c>
      <c r="K646" s="96" t="n">
        <f aca="false">SUMIF(Eventos!A:A,A646,Eventos!G:G)</f>
        <v>0</v>
      </c>
      <c r="L646" s="8"/>
      <c r="O646" s="8"/>
      <c r="Q646" s="95"/>
      <c r="R646" s="95"/>
    </row>
    <row r="647" customFormat="false" ht="15" hidden="false" customHeight="true" outlineLevel="0" collapsed="false">
      <c r="A647" s="92" t="s">
        <v>889</v>
      </c>
      <c r="B647" s="92" t="s">
        <v>799</v>
      </c>
      <c r="C647" s="92" t="s">
        <v>84</v>
      </c>
      <c r="D647" s="92" t="s">
        <v>85</v>
      </c>
      <c r="E647" s="92" t="s">
        <v>85</v>
      </c>
      <c r="F647" s="94" t="s">
        <v>23</v>
      </c>
      <c r="G647" s="92" t="s">
        <v>86</v>
      </c>
      <c r="H647" s="92" t="s">
        <v>77</v>
      </c>
      <c r="K647" s="96" t="n">
        <f aca="false">SUMIF(Eventos!A:A,A647,Eventos!G:G)</f>
        <v>0</v>
      </c>
      <c r="L647" s="8"/>
      <c r="O647" s="8"/>
      <c r="Q647" s="95"/>
      <c r="R647" s="95"/>
    </row>
    <row r="648" customFormat="false" ht="15" hidden="false" customHeight="true" outlineLevel="0" collapsed="false">
      <c r="A648" s="92" t="s">
        <v>890</v>
      </c>
      <c r="B648" s="92" t="s">
        <v>787</v>
      </c>
      <c r="C648" s="92" t="s">
        <v>100</v>
      </c>
      <c r="D648" s="92" t="s">
        <v>85</v>
      </c>
      <c r="E648" s="92" t="s">
        <v>85</v>
      </c>
      <c r="F648" s="94" t="s">
        <v>23</v>
      </c>
      <c r="G648" s="92" t="s">
        <v>86</v>
      </c>
      <c r="H648" s="92" t="s">
        <v>77</v>
      </c>
      <c r="K648" s="96" t="n">
        <f aca="false">SUMIF(Eventos!A:A,A648,Eventos!G:G)</f>
        <v>0</v>
      </c>
      <c r="L648" s="8"/>
      <c r="O648" s="8"/>
      <c r="Q648" s="95"/>
      <c r="R648" s="95"/>
    </row>
    <row r="649" customFormat="false" ht="15" hidden="false" customHeight="true" outlineLevel="0" collapsed="false">
      <c r="A649" s="92" t="s">
        <v>891</v>
      </c>
      <c r="B649" s="92" t="s">
        <v>764</v>
      </c>
      <c r="C649" s="92" t="s">
        <v>91</v>
      </c>
      <c r="D649" s="92" t="s">
        <v>85</v>
      </c>
      <c r="E649" s="92" t="s">
        <v>85</v>
      </c>
      <c r="F649" s="94" t="s">
        <v>23</v>
      </c>
      <c r="G649" s="92" t="s">
        <v>86</v>
      </c>
      <c r="H649" s="92" t="s">
        <v>77</v>
      </c>
      <c r="K649" s="96" t="n">
        <f aca="false">SUMIF(Eventos!A:A,A649,Eventos!G:G)</f>
        <v>0</v>
      </c>
      <c r="L649" s="8"/>
      <c r="O649" s="8"/>
      <c r="Q649" s="95"/>
      <c r="R649" s="95"/>
    </row>
    <row r="650" customFormat="false" ht="15" hidden="false" customHeight="true" outlineLevel="0" collapsed="false">
      <c r="A650" s="92" t="s">
        <v>892</v>
      </c>
      <c r="B650" s="92" t="s">
        <v>845</v>
      </c>
      <c r="C650" s="92" t="s">
        <v>100</v>
      </c>
      <c r="D650" s="92" t="s">
        <v>85</v>
      </c>
      <c r="E650" s="92" t="s">
        <v>85</v>
      </c>
      <c r="F650" s="94" t="s">
        <v>23</v>
      </c>
      <c r="G650" s="92" t="s">
        <v>86</v>
      </c>
      <c r="H650" s="92" t="s">
        <v>77</v>
      </c>
      <c r="K650" s="96" t="n">
        <f aca="false">SUMIF(Eventos!A:A,A650,Eventos!G:G)</f>
        <v>0</v>
      </c>
      <c r="L650" s="8"/>
      <c r="O650" s="8"/>
      <c r="Q650" s="95"/>
      <c r="R650" s="95"/>
    </row>
    <row r="651" customFormat="false" ht="15" hidden="false" customHeight="true" outlineLevel="0" collapsed="false">
      <c r="A651" s="92" t="s">
        <v>893</v>
      </c>
      <c r="B651" s="92" t="s">
        <v>273</v>
      </c>
      <c r="C651" s="92" t="s">
        <v>91</v>
      </c>
      <c r="D651" s="92" t="s">
        <v>85</v>
      </c>
      <c r="E651" s="92" t="s">
        <v>85</v>
      </c>
      <c r="F651" s="94" t="s">
        <v>23</v>
      </c>
      <c r="G651" s="92" t="s">
        <v>86</v>
      </c>
      <c r="H651" s="92" t="s">
        <v>77</v>
      </c>
      <c r="K651" s="96" t="n">
        <f aca="false">SUMIF(Eventos!A:A,A651,Eventos!G:G)</f>
        <v>0</v>
      </c>
      <c r="L651" s="8"/>
      <c r="O651" s="8"/>
      <c r="Q651" s="95"/>
      <c r="R651" s="95"/>
    </row>
    <row r="652" customFormat="false" ht="15" hidden="false" customHeight="true" outlineLevel="0" collapsed="false">
      <c r="A652" s="92" t="s">
        <v>894</v>
      </c>
      <c r="B652" s="92" t="s">
        <v>276</v>
      </c>
      <c r="C652" s="92" t="s">
        <v>91</v>
      </c>
      <c r="D652" s="92" t="s">
        <v>85</v>
      </c>
      <c r="E652" s="92" t="s">
        <v>85</v>
      </c>
      <c r="F652" s="94" t="s">
        <v>23</v>
      </c>
      <c r="G652" s="92" t="s">
        <v>86</v>
      </c>
      <c r="H652" s="92" t="s">
        <v>77</v>
      </c>
      <c r="K652" s="96" t="n">
        <f aca="false">SUMIF(Eventos!A:A,A652,Eventos!G:G)</f>
        <v>0</v>
      </c>
      <c r="L652" s="8"/>
      <c r="O652" s="8"/>
      <c r="Q652" s="95"/>
      <c r="R652" s="95"/>
    </row>
    <row r="653" customFormat="false" ht="15" hidden="false" customHeight="true" outlineLevel="0" collapsed="false">
      <c r="A653" s="92" t="s">
        <v>895</v>
      </c>
      <c r="B653" s="92" t="s">
        <v>787</v>
      </c>
      <c r="C653" s="92" t="s">
        <v>91</v>
      </c>
      <c r="D653" s="92" t="s">
        <v>85</v>
      </c>
      <c r="E653" s="92" t="s">
        <v>85</v>
      </c>
      <c r="F653" s="94" t="s">
        <v>23</v>
      </c>
      <c r="G653" s="92" t="s">
        <v>86</v>
      </c>
      <c r="H653" s="92" t="s">
        <v>77</v>
      </c>
      <c r="K653" s="96" t="n">
        <f aca="false">SUMIF(Eventos!A:A,A653,Eventos!G:G)</f>
        <v>0</v>
      </c>
      <c r="L653" s="8"/>
      <c r="O653" s="8"/>
      <c r="Q653" s="95"/>
      <c r="R653" s="95"/>
    </row>
    <row r="654" customFormat="false" ht="15" hidden="false" customHeight="true" outlineLevel="0" collapsed="false">
      <c r="A654" s="92" t="s">
        <v>896</v>
      </c>
      <c r="B654" s="92" t="s">
        <v>276</v>
      </c>
      <c r="C654" s="92" t="s">
        <v>91</v>
      </c>
      <c r="D654" s="92" t="s">
        <v>85</v>
      </c>
      <c r="E654" s="92" t="s">
        <v>85</v>
      </c>
      <c r="F654" s="94" t="s">
        <v>23</v>
      </c>
      <c r="G654" s="92" t="s">
        <v>86</v>
      </c>
      <c r="H654" s="92" t="s">
        <v>77</v>
      </c>
      <c r="K654" s="96" t="n">
        <f aca="false">SUMIF(Eventos!A:A,A654,Eventos!G:G)</f>
        <v>0</v>
      </c>
      <c r="L654" s="8"/>
      <c r="O654" s="8"/>
      <c r="Q654" s="95"/>
      <c r="R654" s="95"/>
    </row>
    <row r="655" customFormat="false" ht="15" hidden="false" customHeight="true" outlineLevel="0" collapsed="false">
      <c r="A655" s="92" t="s">
        <v>897</v>
      </c>
      <c r="B655" s="92" t="s">
        <v>764</v>
      </c>
      <c r="C655" s="92" t="s">
        <v>84</v>
      </c>
      <c r="D655" s="92" t="s">
        <v>85</v>
      </c>
      <c r="E655" s="92" t="s">
        <v>85</v>
      </c>
      <c r="F655" s="94" t="s">
        <v>23</v>
      </c>
      <c r="G655" s="92" t="s">
        <v>86</v>
      </c>
      <c r="H655" s="92" t="s">
        <v>77</v>
      </c>
      <c r="K655" s="96" t="n">
        <f aca="false">SUMIF(Eventos!A:A,A655,Eventos!G:G)</f>
        <v>0</v>
      </c>
      <c r="L655" s="8"/>
      <c r="O655" s="8"/>
      <c r="Q655" s="95"/>
      <c r="R655" s="95"/>
    </row>
    <row r="656" customFormat="false" ht="15" hidden="false" customHeight="true" outlineLevel="0" collapsed="false">
      <c r="A656" s="92" t="s">
        <v>898</v>
      </c>
      <c r="B656" s="92" t="s">
        <v>764</v>
      </c>
      <c r="C656" s="92" t="s">
        <v>84</v>
      </c>
      <c r="D656" s="92" t="s">
        <v>85</v>
      </c>
      <c r="E656" s="92" t="s">
        <v>85</v>
      </c>
      <c r="F656" s="94" t="s">
        <v>23</v>
      </c>
      <c r="G656" s="92" t="s">
        <v>86</v>
      </c>
      <c r="H656" s="92" t="s">
        <v>77</v>
      </c>
      <c r="K656" s="96" t="n">
        <f aca="false">SUMIF(Eventos!A:A,A656,Eventos!G:G)</f>
        <v>0</v>
      </c>
      <c r="L656" s="8"/>
      <c r="O656" s="8"/>
      <c r="Q656" s="95"/>
      <c r="R656" s="95"/>
    </row>
    <row r="657" customFormat="false" ht="15" hidden="false" customHeight="true" outlineLevel="0" collapsed="false">
      <c r="A657" s="92" t="s">
        <v>899</v>
      </c>
      <c r="B657" s="92" t="s">
        <v>276</v>
      </c>
      <c r="C657" s="92" t="s">
        <v>91</v>
      </c>
      <c r="D657" s="92" t="s">
        <v>85</v>
      </c>
      <c r="E657" s="92" t="s">
        <v>85</v>
      </c>
      <c r="F657" s="94" t="s">
        <v>23</v>
      </c>
      <c r="G657" s="92" t="s">
        <v>128</v>
      </c>
      <c r="H657" s="92" t="s">
        <v>95</v>
      </c>
      <c r="K657" s="96" t="n">
        <f aca="false">SUMIF(Eventos!A:A,A657,Eventos!G:G)</f>
        <v>0</v>
      </c>
      <c r="L657" s="8"/>
      <c r="O657" s="8"/>
      <c r="Q657" s="95"/>
      <c r="R657" s="95"/>
    </row>
    <row r="658" customFormat="false" ht="15" hidden="false" customHeight="true" outlineLevel="0" collapsed="false">
      <c r="A658" s="92" t="s">
        <v>900</v>
      </c>
      <c r="B658" s="92" t="s">
        <v>845</v>
      </c>
      <c r="C658" s="92" t="s">
        <v>91</v>
      </c>
      <c r="D658" s="92" t="s">
        <v>85</v>
      </c>
      <c r="E658" s="92" t="s">
        <v>85</v>
      </c>
      <c r="F658" s="94" t="s">
        <v>23</v>
      </c>
      <c r="G658" s="92" t="s">
        <v>128</v>
      </c>
      <c r="H658" s="92" t="s">
        <v>95</v>
      </c>
      <c r="K658" s="96" t="n">
        <f aca="false">SUMIF(Eventos!A:A,A658,Eventos!G:G)</f>
        <v>0</v>
      </c>
      <c r="L658" s="8"/>
      <c r="O658" s="8"/>
      <c r="Q658" s="95"/>
      <c r="R658" s="95"/>
    </row>
    <row r="659" customFormat="false" ht="15" hidden="false" customHeight="true" outlineLevel="0" collapsed="false">
      <c r="A659" s="92" t="s">
        <v>901</v>
      </c>
      <c r="B659" s="92" t="s">
        <v>276</v>
      </c>
      <c r="C659" s="92" t="s">
        <v>100</v>
      </c>
      <c r="D659" s="92" t="s">
        <v>85</v>
      </c>
      <c r="E659" s="92" t="s">
        <v>85</v>
      </c>
      <c r="F659" s="94" t="s">
        <v>23</v>
      </c>
      <c r="G659" s="92" t="s">
        <v>86</v>
      </c>
      <c r="H659" s="92" t="s">
        <v>77</v>
      </c>
      <c r="K659" s="96" t="n">
        <f aca="false">SUMIF(Eventos!A:A,A659,Eventos!G:G)</f>
        <v>0</v>
      </c>
      <c r="L659" s="8"/>
      <c r="O659" s="8"/>
      <c r="Q659" s="95"/>
      <c r="R659" s="95"/>
    </row>
    <row r="660" customFormat="false" ht="15" hidden="false" customHeight="true" outlineLevel="0" collapsed="false">
      <c r="A660" s="92" t="s">
        <v>902</v>
      </c>
      <c r="B660" s="92" t="s">
        <v>787</v>
      </c>
      <c r="C660" s="92" t="s">
        <v>100</v>
      </c>
      <c r="D660" s="92" t="s">
        <v>85</v>
      </c>
      <c r="E660" s="92" t="s">
        <v>85</v>
      </c>
      <c r="F660" s="94" t="s">
        <v>23</v>
      </c>
      <c r="G660" s="92" t="s">
        <v>86</v>
      </c>
      <c r="H660" s="92" t="s">
        <v>77</v>
      </c>
      <c r="K660" s="96" t="n">
        <f aca="false">SUMIF(Eventos!A:A,A660,Eventos!G:G)</f>
        <v>0</v>
      </c>
      <c r="L660" s="8"/>
      <c r="O660" s="8"/>
      <c r="Q660" s="95"/>
      <c r="R660" s="95"/>
    </row>
    <row r="661" customFormat="false" ht="15" hidden="false" customHeight="true" outlineLevel="0" collapsed="false">
      <c r="A661" s="92" t="s">
        <v>903</v>
      </c>
      <c r="B661" s="92" t="s">
        <v>845</v>
      </c>
      <c r="C661" s="92" t="s">
        <v>91</v>
      </c>
      <c r="D661" s="92" t="s">
        <v>85</v>
      </c>
      <c r="E661" s="92" t="s">
        <v>85</v>
      </c>
      <c r="F661" s="94" t="s">
        <v>23</v>
      </c>
      <c r="G661" s="92" t="s">
        <v>86</v>
      </c>
      <c r="H661" s="92" t="s">
        <v>77</v>
      </c>
      <c r="K661" s="96" t="n">
        <f aca="false">SUMIF(Eventos!A:A,A661,Eventos!G:G)</f>
        <v>0</v>
      </c>
      <c r="L661" s="8"/>
      <c r="O661" s="8"/>
      <c r="Q661" s="95"/>
      <c r="R661" s="95"/>
    </row>
    <row r="662" customFormat="false" ht="15" hidden="false" customHeight="true" outlineLevel="0" collapsed="false">
      <c r="A662" s="92" t="s">
        <v>904</v>
      </c>
      <c r="B662" s="92" t="s">
        <v>845</v>
      </c>
      <c r="C662" s="92" t="s">
        <v>84</v>
      </c>
      <c r="D662" s="92" t="s">
        <v>85</v>
      </c>
      <c r="E662" s="92" t="s">
        <v>85</v>
      </c>
      <c r="F662" s="94" t="s">
        <v>23</v>
      </c>
      <c r="G662" s="92" t="s">
        <v>86</v>
      </c>
      <c r="H662" s="92" t="s">
        <v>77</v>
      </c>
      <c r="K662" s="96" t="n">
        <f aca="false">SUMIF(Eventos!A:A,A662,Eventos!G:G)</f>
        <v>0</v>
      </c>
      <c r="L662" s="8"/>
      <c r="O662" s="8"/>
      <c r="Q662" s="95"/>
      <c r="R662" s="95"/>
    </row>
    <row r="663" customFormat="false" ht="15" hidden="false" customHeight="true" outlineLevel="0" collapsed="false">
      <c r="A663" s="92" t="s">
        <v>905</v>
      </c>
      <c r="B663" s="92" t="s">
        <v>906</v>
      </c>
      <c r="C663" s="92" t="s">
        <v>84</v>
      </c>
      <c r="D663" s="92" t="s">
        <v>85</v>
      </c>
      <c r="E663" s="92" t="s">
        <v>85</v>
      </c>
      <c r="F663" s="94" t="s">
        <v>23</v>
      </c>
      <c r="G663" s="92" t="s">
        <v>86</v>
      </c>
      <c r="H663" s="92" t="s">
        <v>77</v>
      </c>
      <c r="K663" s="96" t="n">
        <f aca="false">SUMIF(Eventos!A:A,A663,Eventos!G:G)</f>
        <v>0</v>
      </c>
      <c r="L663" s="8"/>
      <c r="O663" s="8"/>
      <c r="Q663" s="95"/>
      <c r="R663" s="95"/>
    </row>
    <row r="664" customFormat="false" ht="15" hidden="false" customHeight="true" outlineLevel="0" collapsed="false">
      <c r="A664" s="92" t="s">
        <v>907</v>
      </c>
      <c r="B664" s="92" t="s">
        <v>276</v>
      </c>
      <c r="C664" s="92" t="s">
        <v>91</v>
      </c>
      <c r="D664" s="92" t="s">
        <v>85</v>
      </c>
      <c r="E664" s="92" t="s">
        <v>85</v>
      </c>
      <c r="F664" s="94" t="s">
        <v>23</v>
      </c>
      <c r="G664" s="92" t="s">
        <v>86</v>
      </c>
      <c r="H664" s="92" t="s">
        <v>77</v>
      </c>
      <c r="K664" s="96" t="n">
        <f aca="false">SUMIF(Eventos!A:A,A664,Eventos!G:G)</f>
        <v>0</v>
      </c>
      <c r="L664" s="8"/>
      <c r="O664" s="8"/>
      <c r="Q664" s="95"/>
      <c r="R664" s="95"/>
    </row>
    <row r="665" customFormat="false" ht="15" hidden="false" customHeight="true" outlineLevel="0" collapsed="false">
      <c r="A665" s="92" t="s">
        <v>908</v>
      </c>
      <c r="B665" s="92" t="s">
        <v>909</v>
      </c>
      <c r="C665" s="92" t="s">
        <v>84</v>
      </c>
      <c r="D665" s="92" t="s">
        <v>85</v>
      </c>
      <c r="E665" s="92" t="s">
        <v>85</v>
      </c>
      <c r="F665" s="94" t="s">
        <v>23</v>
      </c>
      <c r="G665" s="92" t="s">
        <v>86</v>
      </c>
      <c r="H665" s="92" t="s">
        <v>77</v>
      </c>
      <c r="K665" s="96" t="n">
        <f aca="false">SUMIF(Eventos!A:A,A665,Eventos!G:G)</f>
        <v>0</v>
      </c>
      <c r="L665" s="8"/>
      <c r="O665" s="8"/>
      <c r="Q665" s="95"/>
      <c r="R665" s="95"/>
    </row>
    <row r="666" customFormat="false" ht="15" hidden="false" customHeight="true" outlineLevel="0" collapsed="false">
      <c r="A666" s="92" t="s">
        <v>910</v>
      </c>
      <c r="B666" s="92" t="s">
        <v>845</v>
      </c>
      <c r="C666" s="92" t="s">
        <v>84</v>
      </c>
      <c r="D666" s="92" t="s">
        <v>85</v>
      </c>
      <c r="E666" s="92" t="s">
        <v>85</v>
      </c>
      <c r="F666" s="94" t="s">
        <v>23</v>
      </c>
      <c r="G666" s="92" t="s">
        <v>86</v>
      </c>
      <c r="H666" s="92" t="s">
        <v>77</v>
      </c>
      <c r="K666" s="96" t="n">
        <f aca="false">SUMIF(Eventos!A:A,A666,Eventos!G:G)</f>
        <v>0</v>
      </c>
      <c r="L666" s="8"/>
      <c r="O666" s="8"/>
      <c r="Q666" s="95"/>
      <c r="R666" s="95"/>
    </row>
    <row r="667" customFormat="false" ht="15" hidden="false" customHeight="true" outlineLevel="0" collapsed="false">
      <c r="A667" s="92" t="s">
        <v>911</v>
      </c>
      <c r="B667" s="92" t="s">
        <v>906</v>
      </c>
      <c r="C667" s="92" t="s">
        <v>84</v>
      </c>
      <c r="D667" s="92" t="s">
        <v>85</v>
      </c>
      <c r="E667" s="92" t="s">
        <v>85</v>
      </c>
      <c r="F667" s="94" t="s">
        <v>23</v>
      </c>
      <c r="G667" s="92" t="s">
        <v>86</v>
      </c>
      <c r="H667" s="92" t="s">
        <v>77</v>
      </c>
      <c r="K667" s="96" t="n">
        <f aca="false">SUMIF(Eventos!A:A,A667,Eventos!G:G)</f>
        <v>0</v>
      </c>
      <c r="L667" s="8"/>
      <c r="O667" s="8"/>
      <c r="Q667" s="95"/>
      <c r="R667" s="95"/>
    </row>
    <row r="668" customFormat="false" ht="15" hidden="false" customHeight="true" outlineLevel="0" collapsed="false">
      <c r="A668" s="92" t="s">
        <v>912</v>
      </c>
      <c r="B668" s="92" t="s">
        <v>881</v>
      </c>
      <c r="C668" s="92" t="s">
        <v>84</v>
      </c>
      <c r="D668" s="92" t="s">
        <v>101</v>
      </c>
      <c r="E668" s="92" t="s">
        <v>101</v>
      </c>
      <c r="F668" s="94" t="s">
        <v>57</v>
      </c>
      <c r="G668" s="92" t="s">
        <v>86</v>
      </c>
      <c r="H668" s="92" t="s">
        <v>77</v>
      </c>
      <c r="K668" s="96" t="n">
        <f aca="false">SUMIF(Eventos!A:A,A668,Eventos!G:G)</f>
        <v>0</v>
      </c>
      <c r="L668" s="8"/>
      <c r="O668" s="8"/>
      <c r="Q668" s="98"/>
      <c r="R668" s="95"/>
    </row>
    <row r="669" customFormat="false" ht="15" hidden="false" customHeight="true" outlineLevel="0" collapsed="false">
      <c r="A669" s="92" t="s">
        <v>913</v>
      </c>
      <c r="B669" s="92" t="s">
        <v>276</v>
      </c>
      <c r="C669" s="92" t="s">
        <v>100</v>
      </c>
      <c r="D669" s="92" t="s">
        <v>85</v>
      </c>
      <c r="E669" s="92" t="s">
        <v>85</v>
      </c>
      <c r="F669" s="94" t="s">
        <v>23</v>
      </c>
      <c r="G669" s="92" t="s">
        <v>86</v>
      </c>
      <c r="H669" s="92" t="s">
        <v>77</v>
      </c>
      <c r="K669" s="96" t="n">
        <f aca="false">SUMIF(Eventos!A:A,A669,Eventos!G:G)</f>
        <v>0</v>
      </c>
      <c r="L669" s="8"/>
      <c r="O669" s="8"/>
      <c r="Q669" s="95"/>
      <c r="R669" s="95"/>
    </row>
    <row r="670" customFormat="false" ht="15" hidden="false" customHeight="true" outlineLevel="0" collapsed="false">
      <c r="A670" s="92" t="s">
        <v>914</v>
      </c>
      <c r="B670" s="92" t="s">
        <v>799</v>
      </c>
      <c r="C670" s="92" t="s">
        <v>100</v>
      </c>
      <c r="D670" s="92" t="s">
        <v>85</v>
      </c>
      <c r="E670" s="92" t="s">
        <v>85</v>
      </c>
      <c r="F670" s="94" t="s">
        <v>23</v>
      </c>
      <c r="G670" s="92" t="s">
        <v>86</v>
      </c>
      <c r="H670" s="92" t="s">
        <v>77</v>
      </c>
      <c r="K670" s="96" t="n">
        <f aca="false">SUMIF(Eventos!A:A,A670,Eventos!G:G)</f>
        <v>0</v>
      </c>
      <c r="L670" s="8"/>
      <c r="O670" s="8"/>
      <c r="Q670" s="95"/>
      <c r="R670" s="95"/>
    </row>
    <row r="671" customFormat="false" ht="15" hidden="false" customHeight="true" outlineLevel="0" collapsed="false">
      <c r="A671" s="92" t="s">
        <v>915</v>
      </c>
      <c r="B671" s="92" t="s">
        <v>799</v>
      </c>
      <c r="C671" s="92" t="s">
        <v>91</v>
      </c>
      <c r="D671" s="92" t="s">
        <v>85</v>
      </c>
      <c r="E671" s="92" t="s">
        <v>85</v>
      </c>
      <c r="F671" s="94" t="s">
        <v>23</v>
      </c>
      <c r="G671" s="92" t="s">
        <v>86</v>
      </c>
      <c r="H671" s="92" t="s">
        <v>77</v>
      </c>
      <c r="K671" s="96" t="n">
        <f aca="false">SUMIF(Eventos!A:A,A671,Eventos!G:G)</f>
        <v>0</v>
      </c>
      <c r="L671" s="8"/>
      <c r="O671" s="8"/>
      <c r="Q671" s="95"/>
      <c r="R671" s="95"/>
    </row>
    <row r="672" customFormat="false" ht="15" hidden="false" customHeight="true" outlineLevel="0" collapsed="false">
      <c r="A672" s="92" t="s">
        <v>916</v>
      </c>
      <c r="B672" s="92" t="s">
        <v>799</v>
      </c>
      <c r="C672" s="92" t="s">
        <v>91</v>
      </c>
      <c r="D672" s="92" t="s">
        <v>85</v>
      </c>
      <c r="E672" s="92" t="s">
        <v>85</v>
      </c>
      <c r="F672" s="94" t="s">
        <v>23</v>
      </c>
      <c r="G672" s="92" t="s">
        <v>86</v>
      </c>
      <c r="H672" s="92" t="s">
        <v>77</v>
      </c>
      <c r="K672" s="96" t="n">
        <f aca="false">SUMIF(Eventos!A:A,A672,Eventos!G:G)</f>
        <v>0</v>
      </c>
      <c r="L672" s="8"/>
      <c r="O672" s="8"/>
      <c r="Q672" s="95"/>
      <c r="R672" s="95"/>
    </row>
    <row r="673" customFormat="false" ht="15" hidden="false" customHeight="true" outlineLevel="0" collapsed="false">
      <c r="A673" s="92" t="s">
        <v>917</v>
      </c>
      <c r="B673" s="92" t="s">
        <v>799</v>
      </c>
      <c r="C673" s="92" t="s">
        <v>91</v>
      </c>
      <c r="D673" s="92" t="s">
        <v>85</v>
      </c>
      <c r="E673" s="92" t="s">
        <v>85</v>
      </c>
      <c r="F673" s="94" t="s">
        <v>23</v>
      </c>
      <c r="G673" s="92" t="s">
        <v>86</v>
      </c>
      <c r="H673" s="92" t="s">
        <v>77</v>
      </c>
      <c r="K673" s="96" t="n">
        <f aca="false">SUMIF(Eventos!A:A,A673,Eventos!G:G)</f>
        <v>0</v>
      </c>
      <c r="L673" s="8"/>
      <c r="O673" s="8"/>
      <c r="Q673" s="95"/>
      <c r="R673" s="95"/>
    </row>
    <row r="674" customFormat="false" ht="15" hidden="false" customHeight="true" outlineLevel="0" collapsed="false">
      <c r="A674" s="92" t="s">
        <v>918</v>
      </c>
      <c r="B674" s="92" t="s">
        <v>881</v>
      </c>
      <c r="C674" s="92" t="s">
        <v>91</v>
      </c>
      <c r="D674" s="92" t="s">
        <v>101</v>
      </c>
      <c r="E674" s="92" t="s">
        <v>101</v>
      </c>
      <c r="F674" s="94" t="s">
        <v>57</v>
      </c>
      <c r="G674" s="92" t="s">
        <v>86</v>
      </c>
      <c r="H674" s="92" t="s">
        <v>77</v>
      </c>
      <c r="K674" s="96" t="n">
        <f aca="false">SUMIF(Eventos!A:A,A674,Eventos!G:G)</f>
        <v>0</v>
      </c>
      <c r="L674" s="8"/>
      <c r="O674" s="8"/>
      <c r="Q674" s="98"/>
      <c r="R674" s="95"/>
    </row>
    <row r="675" customFormat="false" ht="15" hidden="false" customHeight="true" outlineLevel="0" collapsed="false">
      <c r="A675" s="92" t="s">
        <v>919</v>
      </c>
      <c r="B675" s="92" t="s">
        <v>787</v>
      </c>
      <c r="C675" s="92" t="s">
        <v>84</v>
      </c>
      <c r="D675" s="92" t="s">
        <v>85</v>
      </c>
      <c r="E675" s="92" t="s">
        <v>85</v>
      </c>
      <c r="F675" s="94" t="s">
        <v>23</v>
      </c>
      <c r="G675" s="92" t="s">
        <v>86</v>
      </c>
      <c r="H675" s="92" t="s">
        <v>77</v>
      </c>
      <c r="K675" s="96" t="n">
        <f aca="false">SUMIF(Eventos!A:A,A675,Eventos!G:G)</f>
        <v>0</v>
      </c>
      <c r="L675" s="8"/>
      <c r="O675" s="8"/>
      <c r="Q675" s="95"/>
      <c r="R675" s="95"/>
    </row>
    <row r="676" customFormat="false" ht="15" hidden="false" customHeight="true" outlineLevel="0" collapsed="false">
      <c r="A676" s="92" t="s">
        <v>920</v>
      </c>
      <c r="B676" s="92" t="s">
        <v>881</v>
      </c>
      <c r="C676" s="92" t="s">
        <v>100</v>
      </c>
      <c r="D676" s="92" t="s">
        <v>85</v>
      </c>
      <c r="E676" s="92" t="s">
        <v>85</v>
      </c>
      <c r="F676" s="94" t="s">
        <v>23</v>
      </c>
      <c r="G676" s="92" t="s">
        <v>86</v>
      </c>
      <c r="H676" s="92" t="s">
        <v>77</v>
      </c>
      <c r="K676" s="96" t="n">
        <f aca="false">SUMIF(Eventos!A:A,A676,Eventos!G:G)</f>
        <v>0</v>
      </c>
      <c r="L676" s="8"/>
      <c r="O676" s="8"/>
      <c r="Q676" s="95"/>
      <c r="R676" s="95"/>
    </row>
    <row r="677" customFormat="false" ht="15" hidden="false" customHeight="true" outlineLevel="0" collapsed="false">
      <c r="A677" s="92" t="s">
        <v>921</v>
      </c>
      <c r="B677" s="92" t="s">
        <v>787</v>
      </c>
      <c r="C677" s="92" t="s">
        <v>91</v>
      </c>
      <c r="D677" s="92" t="s">
        <v>85</v>
      </c>
      <c r="E677" s="92" t="s">
        <v>85</v>
      </c>
      <c r="F677" s="94" t="s">
        <v>23</v>
      </c>
      <c r="G677" s="92" t="s">
        <v>86</v>
      </c>
      <c r="H677" s="92" t="s">
        <v>77</v>
      </c>
      <c r="K677" s="96" t="n">
        <f aca="false">SUMIF(Eventos!A:A,A677,Eventos!G:G)</f>
        <v>0</v>
      </c>
      <c r="L677" s="8"/>
      <c r="O677" s="8"/>
      <c r="Q677" s="95"/>
      <c r="R677" s="95"/>
    </row>
    <row r="678" customFormat="false" ht="15" hidden="false" customHeight="true" outlineLevel="0" collapsed="false">
      <c r="A678" s="92" t="s">
        <v>922</v>
      </c>
      <c r="B678" s="92" t="s">
        <v>787</v>
      </c>
      <c r="C678" s="92" t="s">
        <v>91</v>
      </c>
      <c r="D678" s="92" t="s">
        <v>85</v>
      </c>
      <c r="E678" s="92" t="s">
        <v>85</v>
      </c>
      <c r="F678" s="94" t="s">
        <v>23</v>
      </c>
      <c r="G678" s="92" t="s">
        <v>86</v>
      </c>
      <c r="H678" s="92" t="s">
        <v>77</v>
      </c>
      <c r="K678" s="96" t="n">
        <f aca="false">SUMIF(Eventos!A:A,A678,Eventos!G:G)</f>
        <v>0</v>
      </c>
      <c r="L678" s="8"/>
      <c r="O678" s="8"/>
      <c r="Q678" s="95"/>
      <c r="R678" s="95"/>
    </row>
    <row r="679" customFormat="false" ht="15" hidden="false" customHeight="true" outlineLevel="0" collapsed="false">
      <c r="A679" s="92" t="s">
        <v>923</v>
      </c>
      <c r="B679" s="92" t="s">
        <v>799</v>
      </c>
      <c r="C679" s="92" t="s">
        <v>91</v>
      </c>
      <c r="D679" s="92" t="s">
        <v>85</v>
      </c>
      <c r="E679" s="92" t="s">
        <v>85</v>
      </c>
      <c r="F679" s="94" t="s">
        <v>23</v>
      </c>
      <c r="G679" s="92" t="s">
        <v>86</v>
      </c>
      <c r="H679" s="92" t="s">
        <v>77</v>
      </c>
      <c r="K679" s="96" t="n">
        <f aca="false">SUMIF(Eventos!A:A,A679,Eventos!G:G)</f>
        <v>0</v>
      </c>
      <c r="L679" s="8"/>
      <c r="O679" s="8"/>
      <c r="Q679" s="95"/>
      <c r="R679" s="95"/>
    </row>
    <row r="680" customFormat="false" ht="15" hidden="false" customHeight="true" outlineLevel="0" collapsed="false">
      <c r="A680" s="92" t="s">
        <v>924</v>
      </c>
      <c r="B680" s="92" t="s">
        <v>799</v>
      </c>
      <c r="C680" s="92" t="s">
        <v>84</v>
      </c>
      <c r="D680" s="92" t="s">
        <v>85</v>
      </c>
      <c r="E680" s="92" t="s">
        <v>85</v>
      </c>
      <c r="F680" s="94" t="s">
        <v>23</v>
      </c>
      <c r="G680" s="92" t="s">
        <v>86</v>
      </c>
      <c r="H680" s="92" t="s">
        <v>77</v>
      </c>
      <c r="K680" s="96" t="n">
        <f aca="false">SUMIF(Eventos!A:A,A680,Eventos!G:G)</f>
        <v>0</v>
      </c>
      <c r="L680" s="8"/>
      <c r="O680" s="8"/>
      <c r="Q680" s="95"/>
      <c r="R680" s="95"/>
    </row>
    <row r="681" customFormat="false" ht="15" hidden="false" customHeight="true" outlineLevel="0" collapsed="false">
      <c r="A681" s="92" t="s">
        <v>925</v>
      </c>
      <c r="B681" s="92" t="s">
        <v>758</v>
      </c>
      <c r="C681" s="92" t="s">
        <v>91</v>
      </c>
      <c r="D681" s="92" t="s">
        <v>101</v>
      </c>
      <c r="E681" s="92" t="s">
        <v>111</v>
      </c>
      <c r="F681" s="94" t="s">
        <v>57</v>
      </c>
      <c r="G681" s="92" t="s">
        <v>86</v>
      </c>
      <c r="H681" s="92" t="s">
        <v>77</v>
      </c>
      <c r="K681" s="96" t="n">
        <f aca="false">SUMIF(Eventos!A:A,A681,Eventos!G:G)</f>
        <v>0</v>
      </c>
      <c r="L681" s="8"/>
      <c r="O681" s="8"/>
      <c r="Q681" s="95"/>
      <c r="R681" s="95"/>
    </row>
    <row r="682" customFormat="false" ht="15" hidden="false" customHeight="true" outlineLevel="0" collapsed="false">
      <c r="A682" s="92" t="s">
        <v>926</v>
      </c>
      <c r="B682" s="92" t="s">
        <v>881</v>
      </c>
      <c r="C682" s="92" t="s">
        <v>91</v>
      </c>
      <c r="D682" s="92" t="s">
        <v>85</v>
      </c>
      <c r="E682" s="92" t="s">
        <v>85</v>
      </c>
      <c r="F682" s="94" t="s">
        <v>23</v>
      </c>
      <c r="G682" s="92" t="s">
        <v>86</v>
      </c>
      <c r="H682" s="92" t="s">
        <v>77</v>
      </c>
      <c r="K682" s="96" t="n">
        <f aca="false">SUMIF(Eventos!A:A,A682,Eventos!G:G)</f>
        <v>0</v>
      </c>
      <c r="L682" s="8"/>
      <c r="O682" s="8"/>
      <c r="Q682" s="95"/>
      <c r="R682" s="95"/>
    </row>
    <row r="683" customFormat="false" ht="15" hidden="false" customHeight="true" outlineLevel="0" collapsed="false">
      <c r="A683" s="92" t="s">
        <v>927</v>
      </c>
      <c r="B683" s="92" t="s">
        <v>928</v>
      </c>
      <c r="C683" s="92" t="s">
        <v>91</v>
      </c>
      <c r="D683" s="92" t="s">
        <v>85</v>
      </c>
      <c r="E683" s="92" t="s">
        <v>85</v>
      </c>
      <c r="F683" s="94" t="s">
        <v>23</v>
      </c>
      <c r="G683" s="92" t="s">
        <v>86</v>
      </c>
      <c r="H683" s="92" t="s">
        <v>77</v>
      </c>
      <c r="K683" s="96" t="n">
        <f aca="false">SUMIF(Eventos!A:A,A683,Eventos!G:G)</f>
        <v>0</v>
      </c>
      <c r="L683" s="8"/>
      <c r="O683" s="8"/>
      <c r="Q683" s="95"/>
      <c r="R683" s="95"/>
    </row>
    <row r="684" customFormat="false" ht="15" hidden="false" customHeight="true" outlineLevel="0" collapsed="false">
      <c r="A684" s="92" t="s">
        <v>929</v>
      </c>
      <c r="B684" s="92" t="s">
        <v>799</v>
      </c>
      <c r="C684" s="92" t="s">
        <v>91</v>
      </c>
      <c r="D684" s="92" t="s">
        <v>85</v>
      </c>
      <c r="E684" s="92" t="s">
        <v>85</v>
      </c>
      <c r="F684" s="94" t="s">
        <v>23</v>
      </c>
      <c r="G684" s="92" t="s">
        <v>86</v>
      </c>
      <c r="H684" s="92" t="s">
        <v>77</v>
      </c>
      <c r="K684" s="96" t="n">
        <f aca="false">SUMIF(Eventos!A:A,A684,Eventos!G:G)</f>
        <v>0</v>
      </c>
      <c r="L684" s="8"/>
      <c r="O684" s="8"/>
      <c r="Q684" s="95"/>
      <c r="R684" s="95"/>
    </row>
    <row r="685" customFormat="false" ht="15" hidden="false" customHeight="true" outlineLevel="0" collapsed="false">
      <c r="A685" s="92" t="s">
        <v>930</v>
      </c>
      <c r="B685" s="92" t="s">
        <v>559</v>
      </c>
      <c r="C685" s="92" t="s">
        <v>91</v>
      </c>
      <c r="D685" s="92" t="s">
        <v>85</v>
      </c>
      <c r="E685" s="92" t="s">
        <v>85</v>
      </c>
      <c r="F685" s="94" t="s">
        <v>23</v>
      </c>
      <c r="G685" s="92" t="s">
        <v>86</v>
      </c>
      <c r="H685" s="92" t="s">
        <v>77</v>
      </c>
      <c r="K685" s="96" t="n">
        <f aca="false">SUMIF(Eventos!A:A,A685,Eventos!G:G)</f>
        <v>0</v>
      </c>
      <c r="L685" s="8"/>
      <c r="O685" s="8"/>
      <c r="Q685" s="95"/>
      <c r="R685" s="95"/>
    </row>
    <row r="686" customFormat="false" ht="15" hidden="false" customHeight="true" outlineLevel="0" collapsed="false">
      <c r="A686" s="92" t="s">
        <v>931</v>
      </c>
      <c r="B686" s="92" t="s">
        <v>932</v>
      </c>
      <c r="C686" s="92" t="s">
        <v>91</v>
      </c>
      <c r="D686" s="92" t="s">
        <v>85</v>
      </c>
      <c r="E686" s="92" t="s">
        <v>85</v>
      </c>
      <c r="F686" s="94" t="s">
        <v>23</v>
      </c>
      <c r="G686" s="92" t="s">
        <v>86</v>
      </c>
      <c r="H686" s="92" t="s">
        <v>77</v>
      </c>
      <c r="K686" s="96" t="n">
        <f aca="false">SUMIF(Eventos!A:A,A686,Eventos!G:G)</f>
        <v>0</v>
      </c>
      <c r="L686" s="8"/>
      <c r="O686" s="8"/>
      <c r="Q686" s="95"/>
      <c r="R686" s="95"/>
    </row>
    <row r="687" customFormat="false" ht="15" hidden="false" customHeight="true" outlineLevel="0" collapsed="false">
      <c r="A687" s="92" t="s">
        <v>933</v>
      </c>
      <c r="B687" s="92" t="s">
        <v>799</v>
      </c>
      <c r="C687" s="92" t="s">
        <v>91</v>
      </c>
      <c r="D687" s="92" t="s">
        <v>85</v>
      </c>
      <c r="E687" s="92" t="s">
        <v>85</v>
      </c>
      <c r="F687" s="94" t="s">
        <v>23</v>
      </c>
      <c r="G687" s="92" t="s">
        <v>86</v>
      </c>
      <c r="H687" s="92" t="s">
        <v>77</v>
      </c>
      <c r="K687" s="96" t="n">
        <f aca="false">SUMIF(Eventos!A:A,A687,Eventos!G:G)</f>
        <v>0</v>
      </c>
      <c r="L687" s="8"/>
      <c r="O687" s="8"/>
      <c r="Q687" s="95"/>
      <c r="R687" s="95"/>
    </row>
    <row r="688" customFormat="false" ht="15" hidden="false" customHeight="true" outlineLevel="0" collapsed="false">
      <c r="A688" s="92" t="s">
        <v>934</v>
      </c>
      <c r="B688" s="92" t="s">
        <v>799</v>
      </c>
      <c r="C688" s="92" t="s">
        <v>84</v>
      </c>
      <c r="D688" s="92" t="s">
        <v>85</v>
      </c>
      <c r="E688" s="92" t="s">
        <v>85</v>
      </c>
      <c r="F688" s="94" t="s">
        <v>23</v>
      </c>
      <c r="G688" s="92" t="s">
        <v>86</v>
      </c>
      <c r="H688" s="92" t="s">
        <v>77</v>
      </c>
      <c r="K688" s="96" t="n">
        <f aca="false">SUMIF(Eventos!A:A,A688,Eventos!G:G)</f>
        <v>0</v>
      </c>
      <c r="L688" s="8"/>
      <c r="O688" s="8"/>
      <c r="Q688" s="95"/>
      <c r="R688" s="95"/>
    </row>
    <row r="689" customFormat="false" ht="15" hidden="false" customHeight="true" outlineLevel="0" collapsed="false">
      <c r="A689" s="92" t="s">
        <v>935</v>
      </c>
      <c r="B689" s="92" t="s">
        <v>559</v>
      </c>
      <c r="C689" s="92" t="s">
        <v>84</v>
      </c>
      <c r="D689" s="92" t="s">
        <v>85</v>
      </c>
      <c r="E689" s="92" t="s">
        <v>85</v>
      </c>
      <c r="F689" s="94" t="s">
        <v>23</v>
      </c>
      <c r="G689" s="92" t="s">
        <v>86</v>
      </c>
      <c r="H689" s="92" t="s">
        <v>77</v>
      </c>
      <c r="K689" s="96" t="n">
        <f aca="false">SUMIF(Eventos!A:A,A689,Eventos!G:G)</f>
        <v>0</v>
      </c>
      <c r="L689" s="8"/>
      <c r="O689" s="8"/>
      <c r="Q689" s="95"/>
      <c r="R689" s="95"/>
    </row>
    <row r="690" customFormat="false" ht="15" hidden="false" customHeight="true" outlineLevel="0" collapsed="false">
      <c r="A690" s="92" t="s">
        <v>936</v>
      </c>
      <c r="B690" s="92" t="s">
        <v>928</v>
      </c>
      <c r="C690" s="92" t="s">
        <v>84</v>
      </c>
      <c r="D690" s="92" t="s">
        <v>85</v>
      </c>
      <c r="E690" s="92" t="s">
        <v>85</v>
      </c>
      <c r="F690" s="94" t="s">
        <v>23</v>
      </c>
      <c r="G690" s="92" t="s">
        <v>86</v>
      </c>
      <c r="H690" s="92" t="s">
        <v>77</v>
      </c>
      <c r="K690" s="96" t="n">
        <f aca="false">SUMIF(Eventos!A:A,A690,Eventos!G:G)</f>
        <v>0</v>
      </c>
      <c r="L690" s="8"/>
      <c r="O690" s="8"/>
      <c r="Q690" s="95"/>
      <c r="R690" s="95"/>
    </row>
    <row r="691" customFormat="false" ht="15" hidden="false" customHeight="true" outlineLevel="0" collapsed="false">
      <c r="A691" s="92" t="s">
        <v>937</v>
      </c>
      <c r="B691" s="92" t="s">
        <v>559</v>
      </c>
      <c r="C691" s="92" t="s">
        <v>91</v>
      </c>
      <c r="D691" s="92" t="s">
        <v>85</v>
      </c>
      <c r="E691" s="92" t="s">
        <v>85</v>
      </c>
      <c r="F691" s="94" t="s">
        <v>23</v>
      </c>
      <c r="G691" s="92" t="s">
        <v>86</v>
      </c>
      <c r="H691" s="92" t="s">
        <v>77</v>
      </c>
      <c r="K691" s="96" t="n">
        <f aca="false">SUMIF(Eventos!A:A,A691,Eventos!G:G)</f>
        <v>0</v>
      </c>
      <c r="L691" s="8"/>
      <c r="O691" s="8"/>
      <c r="Q691" s="95"/>
      <c r="R691" s="95"/>
    </row>
    <row r="692" customFormat="false" ht="15" hidden="false" customHeight="true" outlineLevel="0" collapsed="false">
      <c r="A692" s="92" t="s">
        <v>938</v>
      </c>
      <c r="B692" s="92" t="s">
        <v>559</v>
      </c>
      <c r="C692" s="92" t="s">
        <v>91</v>
      </c>
      <c r="D692" s="92" t="s">
        <v>85</v>
      </c>
      <c r="E692" s="92" t="s">
        <v>85</v>
      </c>
      <c r="F692" s="94" t="s">
        <v>23</v>
      </c>
      <c r="G692" s="92" t="s">
        <v>86</v>
      </c>
      <c r="H692" s="92" t="s">
        <v>77</v>
      </c>
      <c r="K692" s="96" t="n">
        <f aca="false">SUMIF(Eventos!A:A,A692,Eventos!G:G)</f>
        <v>0</v>
      </c>
      <c r="L692" s="8"/>
      <c r="O692" s="8"/>
      <c r="Q692" s="95"/>
      <c r="R692" s="95"/>
    </row>
    <row r="693" customFormat="false" ht="15" hidden="false" customHeight="true" outlineLevel="0" collapsed="false">
      <c r="A693" s="92" t="s">
        <v>939</v>
      </c>
      <c r="B693" s="92" t="s">
        <v>881</v>
      </c>
      <c r="C693" s="92" t="s">
        <v>91</v>
      </c>
      <c r="D693" s="92" t="s">
        <v>85</v>
      </c>
      <c r="E693" s="92" t="s">
        <v>85</v>
      </c>
      <c r="F693" s="94" t="s">
        <v>23</v>
      </c>
      <c r="G693" s="92" t="s">
        <v>86</v>
      </c>
      <c r="H693" s="92" t="s">
        <v>77</v>
      </c>
      <c r="K693" s="96" t="n">
        <f aca="false">SUMIF(Eventos!A:A,A693,Eventos!G:G)</f>
        <v>0</v>
      </c>
      <c r="L693" s="8"/>
      <c r="O693" s="8"/>
      <c r="Q693" s="95"/>
      <c r="R693" s="95"/>
    </row>
    <row r="694" customFormat="false" ht="15" hidden="false" customHeight="true" outlineLevel="0" collapsed="false">
      <c r="A694" s="92" t="s">
        <v>940</v>
      </c>
      <c r="B694" s="92" t="s">
        <v>799</v>
      </c>
      <c r="C694" s="92" t="s">
        <v>100</v>
      </c>
      <c r="D694" s="92" t="s">
        <v>85</v>
      </c>
      <c r="E694" s="92" t="s">
        <v>85</v>
      </c>
      <c r="F694" s="94" t="s">
        <v>23</v>
      </c>
      <c r="G694" s="92" t="s">
        <v>86</v>
      </c>
      <c r="H694" s="92" t="s">
        <v>77</v>
      </c>
      <c r="K694" s="96" t="n">
        <f aca="false">SUMIF(Eventos!A:A,A694,Eventos!G:G)</f>
        <v>0</v>
      </c>
      <c r="L694" s="8"/>
      <c r="O694" s="8"/>
      <c r="Q694" s="95"/>
      <c r="R694" s="95"/>
    </row>
    <row r="695" customFormat="false" ht="15" hidden="false" customHeight="true" outlineLevel="0" collapsed="false">
      <c r="A695" s="92" t="s">
        <v>941</v>
      </c>
      <c r="B695" s="92" t="s">
        <v>932</v>
      </c>
      <c r="C695" s="92" t="s">
        <v>91</v>
      </c>
      <c r="D695" s="92" t="s">
        <v>85</v>
      </c>
      <c r="E695" s="92" t="s">
        <v>85</v>
      </c>
      <c r="F695" s="94" t="s">
        <v>23</v>
      </c>
      <c r="G695" s="92" t="s">
        <v>86</v>
      </c>
      <c r="H695" s="92" t="s">
        <v>77</v>
      </c>
      <c r="K695" s="96" t="n">
        <f aca="false">SUMIF(Eventos!A:A,A695,Eventos!G:G)</f>
        <v>0</v>
      </c>
      <c r="L695" s="8"/>
      <c r="O695" s="8"/>
      <c r="Q695" s="95"/>
      <c r="R695" s="95"/>
    </row>
    <row r="696" customFormat="false" ht="15" hidden="false" customHeight="true" outlineLevel="0" collapsed="false">
      <c r="A696" s="92" t="s">
        <v>942</v>
      </c>
      <c r="B696" s="92" t="s">
        <v>881</v>
      </c>
      <c r="C696" s="92" t="s">
        <v>84</v>
      </c>
      <c r="D696" s="92" t="s">
        <v>85</v>
      </c>
      <c r="E696" s="92" t="s">
        <v>85</v>
      </c>
      <c r="F696" s="94" t="s">
        <v>23</v>
      </c>
      <c r="G696" s="92" t="s">
        <v>86</v>
      </c>
      <c r="H696" s="92" t="s">
        <v>77</v>
      </c>
      <c r="K696" s="96" t="n">
        <f aca="false">SUMIF(Eventos!A:A,A696,Eventos!G:G)</f>
        <v>0</v>
      </c>
      <c r="L696" s="8"/>
      <c r="O696" s="8"/>
      <c r="Q696" s="95"/>
      <c r="R696" s="95"/>
    </row>
    <row r="697" customFormat="false" ht="15" hidden="false" customHeight="true" outlineLevel="0" collapsed="false">
      <c r="A697" s="92" t="s">
        <v>943</v>
      </c>
      <c r="B697" s="92" t="s">
        <v>928</v>
      </c>
      <c r="C697" s="92" t="s">
        <v>91</v>
      </c>
      <c r="D697" s="92" t="s">
        <v>85</v>
      </c>
      <c r="E697" s="92" t="s">
        <v>85</v>
      </c>
      <c r="F697" s="94" t="s">
        <v>23</v>
      </c>
      <c r="G697" s="92" t="s">
        <v>86</v>
      </c>
      <c r="H697" s="92" t="s">
        <v>77</v>
      </c>
      <c r="K697" s="96" t="n">
        <f aca="false">SUMIF(Eventos!A:A,A697,Eventos!G:G)</f>
        <v>0</v>
      </c>
      <c r="L697" s="8"/>
      <c r="O697" s="8"/>
      <c r="Q697" s="95"/>
      <c r="R697" s="95"/>
    </row>
    <row r="698" customFormat="false" ht="15" hidden="false" customHeight="true" outlineLevel="0" collapsed="false">
      <c r="A698" s="92" t="s">
        <v>944</v>
      </c>
      <c r="B698" s="92" t="s">
        <v>799</v>
      </c>
      <c r="C698" s="92" t="s">
        <v>91</v>
      </c>
      <c r="D698" s="92" t="s">
        <v>85</v>
      </c>
      <c r="E698" s="92" t="s">
        <v>85</v>
      </c>
      <c r="F698" s="94" t="s">
        <v>23</v>
      </c>
      <c r="G698" s="92" t="s">
        <v>86</v>
      </c>
      <c r="H698" s="92" t="s">
        <v>77</v>
      </c>
      <c r="K698" s="96" t="n">
        <f aca="false">SUMIF(Eventos!A:A,A698,Eventos!G:G)</f>
        <v>0</v>
      </c>
      <c r="L698" s="8"/>
      <c r="O698" s="8"/>
      <c r="Q698" s="95"/>
      <c r="R698" s="95"/>
    </row>
    <row r="699" customFormat="false" ht="15" hidden="false" customHeight="true" outlineLevel="0" collapsed="false">
      <c r="A699" s="92" t="s">
        <v>945</v>
      </c>
      <c r="B699" s="92" t="s">
        <v>881</v>
      </c>
      <c r="C699" s="92" t="s">
        <v>84</v>
      </c>
      <c r="D699" s="92" t="s">
        <v>85</v>
      </c>
      <c r="E699" s="92" t="s">
        <v>85</v>
      </c>
      <c r="F699" s="94" t="s">
        <v>23</v>
      </c>
      <c r="G699" s="92" t="s">
        <v>86</v>
      </c>
      <c r="H699" s="92" t="s">
        <v>77</v>
      </c>
      <c r="K699" s="96" t="n">
        <f aca="false">SUMIF(Eventos!A:A,A699,Eventos!G:G)</f>
        <v>0</v>
      </c>
      <c r="L699" s="8"/>
      <c r="O699" s="8"/>
      <c r="Q699" s="95"/>
      <c r="R699" s="95"/>
    </row>
    <row r="700" customFormat="false" ht="15" hidden="false" customHeight="true" outlineLevel="0" collapsed="false">
      <c r="A700" s="92" t="s">
        <v>946</v>
      </c>
      <c r="B700" s="92" t="s">
        <v>947</v>
      </c>
      <c r="C700" s="92" t="s">
        <v>84</v>
      </c>
      <c r="D700" s="92" t="s">
        <v>101</v>
      </c>
      <c r="E700" s="92" t="s">
        <v>111</v>
      </c>
      <c r="F700" s="94" t="s">
        <v>57</v>
      </c>
      <c r="G700" s="92" t="s">
        <v>86</v>
      </c>
      <c r="H700" s="92" t="s">
        <v>77</v>
      </c>
      <c r="K700" s="96" t="n">
        <f aca="false">SUMIF(Eventos!A:A,A700,Eventos!G:G)</f>
        <v>0</v>
      </c>
      <c r="L700" s="8"/>
      <c r="O700" s="8"/>
      <c r="Q700" s="95"/>
      <c r="R700" s="95"/>
    </row>
    <row r="701" customFormat="false" ht="15" hidden="false" customHeight="true" outlineLevel="0" collapsed="false">
      <c r="A701" s="92"/>
      <c r="B701" s="92" t="s">
        <v>72</v>
      </c>
      <c r="C701" s="92" t="s">
        <v>73</v>
      </c>
      <c r="D701" s="92" t="s">
        <v>74</v>
      </c>
      <c r="E701" s="92" t="s">
        <v>75</v>
      </c>
      <c r="F701" s="94" t="s">
        <v>82</v>
      </c>
      <c r="G701" s="92" t="s">
        <v>76</v>
      </c>
      <c r="H701" s="92" t="s">
        <v>77</v>
      </c>
      <c r="K701" s="96" t="n">
        <f aca="false">SUMIF(Eventos!A:A,A701,Eventos!G:G)</f>
        <v>0</v>
      </c>
      <c r="L701" s="8"/>
      <c r="O701" s="8"/>
    </row>
    <row r="702" customFormat="false" ht="15" hidden="false" customHeight="true" outlineLevel="0" collapsed="false">
      <c r="A702" s="92"/>
      <c r="B702" s="92" t="s">
        <v>72</v>
      </c>
      <c r="C702" s="92" t="s">
        <v>73</v>
      </c>
      <c r="D702" s="92" t="s">
        <v>74</v>
      </c>
      <c r="E702" s="92" t="s">
        <v>75</v>
      </c>
      <c r="F702" s="94" t="s">
        <v>82</v>
      </c>
      <c r="G702" s="92" t="s">
        <v>76</v>
      </c>
      <c r="H702" s="92" t="s">
        <v>77</v>
      </c>
      <c r="K702" s="96" t="n">
        <f aca="false">SUMIF(Eventos!A:A,A702,Eventos!G:G)</f>
        <v>0</v>
      </c>
      <c r="L702" s="8"/>
      <c r="O702" s="8"/>
    </row>
    <row r="703" customFormat="false" ht="15" hidden="false" customHeight="true" outlineLevel="0" collapsed="false">
      <c r="A703" s="92"/>
      <c r="B703" s="92" t="s">
        <v>72</v>
      </c>
      <c r="C703" s="92" t="s">
        <v>73</v>
      </c>
      <c r="D703" s="92" t="s">
        <v>74</v>
      </c>
      <c r="E703" s="92" t="s">
        <v>75</v>
      </c>
      <c r="F703" s="94" t="s">
        <v>82</v>
      </c>
      <c r="G703" s="92" t="s">
        <v>76</v>
      </c>
      <c r="H703" s="92" t="s">
        <v>77</v>
      </c>
      <c r="K703" s="96" t="n">
        <f aca="false">SUMIF(Eventos!A:A,A703,Eventos!G:G)</f>
        <v>0</v>
      </c>
      <c r="L703" s="8"/>
      <c r="O703" s="8"/>
    </row>
    <row r="704" customFormat="false" ht="15" hidden="false" customHeight="true" outlineLevel="0" collapsed="false">
      <c r="A704" s="92"/>
      <c r="B704" s="92" t="s">
        <v>72</v>
      </c>
      <c r="C704" s="92" t="s">
        <v>73</v>
      </c>
      <c r="D704" s="92" t="s">
        <v>74</v>
      </c>
      <c r="E704" s="92" t="s">
        <v>75</v>
      </c>
      <c r="F704" s="94" t="s">
        <v>82</v>
      </c>
      <c r="G704" s="92" t="s">
        <v>76</v>
      </c>
      <c r="H704" s="92" t="s">
        <v>77</v>
      </c>
      <c r="K704" s="96" t="n">
        <f aca="false">SUMIF(Eventos!A:A,A704,Eventos!G:G)</f>
        <v>0</v>
      </c>
      <c r="L704" s="8"/>
      <c r="O704" s="8"/>
    </row>
    <row r="705" customFormat="false" ht="15" hidden="false" customHeight="true" outlineLevel="0" collapsed="false">
      <c r="A705" s="92"/>
      <c r="B705" s="92" t="s">
        <v>72</v>
      </c>
      <c r="C705" s="92" t="s">
        <v>73</v>
      </c>
      <c r="D705" s="92" t="s">
        <v>74</v>
      </c>
      <c r="E705" s="92" t="s">
        <v>75</v>
      </c>
      <c r="F705" s="94" t="s">
        <v>82</v>
      </c>
      <c r="G705" s="92" t="s">
        <v>76</v>
      </c>
      <c r="H705" s="92" t="s">
        <v>77</v>
      </c>
      <c r="K705" s="96" t="n">
        <f aca="false">SUMIF(Eventos!A:A,A705,Eventos!G:G)</f>
        <v>0</v>
      </c>
      <c r="L705" s="8"/>
      <c r="O705" s="8"/>
    </row>
    <row r="706" customFormat="false" ht="15" hidden="false" customHeight="true" outlineLevel="0" collapsed="false">
      <c r="A706" s="92"/>
      <c r="B706" s="92" t="s">
        <v>72</v>
      </c>
      <c r="C706" s="92" t="s">
        <v>73</v>
      </c>
      <c r="D706" s="92" t="s">
        <v>74</v>
      </c>
      <c r="E706" s="92" t="s">
        <v>75</v>
      </c>
      <c r="F706" s="94" t="s">
        <v>82</v>
      </c>
      <c r="G706" s="92" t="s">
        <v>76</v>
      </c>
      <c r="H706" s="92" t="s">
        <v>77</v>
      </c>
      <c r="K706" s="96" t="n">
        <f aca="false">SUMIF(Eventos!A:A,A706,Eventos!G:G)</f>
        <v>0</v>
      </c>
      <c r="L706" s="8"/>
      <c r="O706" s="8"/>
    </row>
    <row r="707" customFormat="false" ht="15" hidden="false" customHeight="true" outlineLevel="0" collapsed="false">
      <c r="A707" s="92"/>
      <c r="B707" s="92" t="s">
        <v>72</v>
      </c>
      <c r="C707" s="92" t="s">
        <v>73</v>
      </c>
      <c r="D707" s="92" t="s">
        <v>74</v>
      </c>
      <c r="E707" s="92" t="s">
        <v>75</v>
      </c>
      <c r="F707" s="94" t="s">
        <v>82</v>
      </c>
      <c r="G707" s="92" t="s">
        <v>76</v>
      </c>
      <c r="H707" s="92" t="s">
        <v>77</v>
      </c>
      <c r="K707" s="96" t="n">
        <f aca="false">SUMIF(Eventos!A:A,A707,Eventos!G:G)</f>
        <v>0</v>
      </c>
      <c r="L707" s="8"/>
      <c r="O707" s="8"/>
    </row>
    <row r="708" customFormat="false" ht="15" hidden="false" customHeight="true" outlineLevel="0" collapsed="false">
      <c r="A708" s="92"/>
      <c r="B708" s="92" t="s">
        <v>72</v>
      </c>
      <c r="C708" s="92" t="s">
        <v>73</v>
      </c>
      <c r="D708" s="92" t="s">
        <v>74</v>
      </c>
      <c r="E708" s="92" t="s">
        <v>75</v>
      </c>
      <c r="F708" s="94" t="s">
        <v>82</v>
      </c>
      <c r="G708" s="92" t="s">
        <v>76</v>
      </c>
      <c r="H708" s="92" t="s">
        <v>77</v>
      </c>
      <c r="K708" s="96" t="n">
        <f aca="false">SUMIF(Eventos!A:A,A708,Eventos!G:G)</f>
        <v>0</v>
      </c>
      <c r="L708" s="8"/>
      <c r="O708" s="8"/>
    </row>
    <row r="709" customFormat="false" ht="15" hidden="false" customHeight="true" outlineLevel="0" collapsed="false">
      <c r="A709" s="92"/>
      <c r="B709" s="92" t="s">
        <v>72</v>
      </c>
      <c r="C709" s="92" t="s">
        <v>73</v>
      </c>
      <c r="D709" s="92" t="s">
        <v>74</v>
      </c>
      <c r="E709" s="92" t="s">
        <v>75</v>
      </c>
      <c r="F709" s="94" t="s">
        <v>82</v>
      </c>
      <c r="G709" s="92" t="s">
        <v>76</v>
      </c>
      <c r="H709" s="92" t="s">
        <v>77</v>
      </c>
      <c r="K709" s="96" t="n">
        <f aca="false">SUMIF(Eventos!A:A,A709,Eventos!G:G)</f>
        <v>0</v>
      </c>
      <c r="L709" s="8"/>
      <c r="O709" s="8"/>
    </row>
    <row r="710" customFormat="false" ht="15" hidden="false" customHeight="true" outlineLevel="0" collapsed="false">
      <c r="A710" s="92"/>
      <c r="B710" s="92" t="s">
        <v>72</v>
      </c>
      <c r="C710" s="92" t="s">
        <v>73</v>
      </c>
      <c r="D710" s="92" t="s">
        <v>74</v>
      </c>
      <c r="E710" s="92" t="s">
        <v>75</v>
      </c>
      <c r="F710" s="94" t="s">
        <v>82</v>
      </c>
      <c r="G710" s="92" t="s">
        <v>76</v>
      </c>
      <c r="H710" s="92" t="s">
        <v>77</v>
      </c>
      <c r="K710" s="96" t="n">
        <f aca="false">SUMIF(Eventos!A:A,A710,Eventos!G:G)</f>
        <v>0</v>
      </c>
      <c r="L710" s="8"/>
      <c r="O710" s="8"/>
    </row>
    <row r="711" customFormat="false" ht="15" hidden="false" customHeight="true" outlineLevel="0" collapsed="false">
      <c r="A711" s="92"/>
      <c r="B711" s="92" t="s">
        <v>72</v>
      </c>
      <c r="C711" s="92" t="s">
        <v>73</v>
      </c>
      <c r="D711" s="92" t="s">
        <v>74</v>
      </c>
      <c r="E711" s="92" t="s">
        <v>75</v>
      </c>
      <c r="F711" s="94" t="s">
        <v>82</v>
      </c>
      <c r="G711" s="92" t="s">
        <v>76</v>
      </c>
      <c r="H711" s="92" t="s">
        <v>77</v>
      </c>
      <c r="K711" s="96" t="n">
        <f aca="false">SUMIF(Eventos!A:A,A711,Eventos!G:G)</f>
        <v>0</v>
      </c>
      <c r="L711" s="8"/>
      <c r="O711" s="8"/>
    </row>
    <row r="712" customFormat="false" ht="15" hidden="false" customHeight="true" outlineLevel="0" collapsed="false">
      <c r="A712" s="92"/>
      <c r="B712" s="92" t="s">
        <v>72</v>
      </c>
      <c r="C712" s="92" t="s">
        <v>73</v>
      </c>
      <c r="D712" s="92" t="s">
        <v>74</v>
      </c>
      <c r="E712" s="92" t="s">
        <v>75</v>
      </c>
      <c r="F712" s="94" t="s">
        <v>82</v>
      </c>
      <c r="G712" s="92" t="s">
        <v>76</v>
      </c>
      <c r="H712" s="92" t="s">
        <v>77</v>
      </c>
      <c r="K712" s="96" t="n">
        <f aca="false">SUMIF(Eventos!A:A,A712,Eventos!G:G)</f>
        <v>0</v>
      </c>
      <c r="L712" s="8"/>
      <c r="O712" s="8"/>
    </row>
    <row r="713" customFormat="false" ht="15" hidden="false" customHeight="true" outlineLevel="0" collapsed="false">
      <c r="A713" s="92"/>
      <c r="B713" s="92" t="s">
        <v>72</v>
      </c>
      <c r="C713" s="92" t="s">
        <v>73</v>
      </c>
      <c r="D713" s="92" t="s">
        <v>74</v>
      </c>
      <c r="E713" s="92" t="s">
        <v>75</v>
      </c>
      <c r="F713" s="94" t="s">
        <v>82</v>
      </c>
      <c r="G713" s="92" t="s">
        <v>76</v>
      </c>
      <c r="H713" s="92" t="s">
        <v>77</v>
      </c>
      <c r="K713" s="96" t="n">
        <f aca="false">SUMIF(Eventos!A:A,A713,Eventos!G:G)</f>
        <v>0</v>
      </c>
      <c r="L713" s="8"/>
      <c r="O713" s="8"/>
    </row>
    <row r="714" customFormat="false" ht="15" hidden="false" customHeight="true" outlineLevel="0" collapsed="false">
      <c r="A714" s="92"/>
      <c r="B714" s="92" t="s">
        <v>72</v>
      </c>
      <c r="C714" s="92" t="s">
        <v>73</v>
      </c>
      <c r="D714" s="92" t="s">
        <v>74</v>
      </c>
      <c r="E714" s="92" t="s">
        <v>75</v>
      </c>
      <c r="F714" s="94" t="s">
        <v>82</v>
      </c>
      <c r="G714" s="92" t="s">
        <v>76</v>
      </c>
      <c r="H714" s="92" t="s">
        <v>77</v>
      </c>
      <c r="K714" s="96" t="n">
        <f aca="false">SUMIF(Eventos!A:A,A714,Eventos!G:G)</f>
        <v>0</v>
      </c>
      <c r="L714" s="8"/>
      <c r="O714" s="8"/>
    </row>
    <row r="715" customFormat="false" ht="15" hidden="false" customHeight="true" outlineLevel="0" collapsed="false">
      <c r="A715" s="92"/>
      <c r="B715" s="92" t="s">
        <v>72</v>
      </c>
      <c r="C715" s="92" t="s">
        <v>73</v>
      </c>
      <c r="D715" s="92" t="s">
        <v>74</v>
      </c>
      <c r="E715" s="92" t="s">
        <v>75</v>
      </c>
      <c r="F715" s="94" t="s">
        <v>82</v>
      </c>
      <c r="G715" s="92" t="s">
        <v>76</v>
      </c>
      <c r="H715" s="92" t="s">
        <v>77</v>
      </c>
      <c r="K715" s="96" t="n">
        <f aca="false">SUMIF(Eventos!A:A,A715,Eventos!G:G)</f>
        <v>0</v>
      </c>
      <c r="L715" s="8"/>
      <c r="O715" s="8"/>
    </row>
    <row r="716" customFormat="false" ht="15" hidden="false" customHeight="true" outlineLevel="0" collapsed="false">
      <c r="A716" s="92"/>
      <c r="B716" s="92" t="s">
        <v>72</v>
      </c>
      <c r="C716" s="92" t="s">
        <v>73</v>
      </c>
      <c r="D716" s="92" t="s">
        <v>74</v>
      </c>
      <c r="E716" s="92" t="s">
        <v>75</v>
      </c>
      <c r="F716" s="94" t="s">
        <v>82</v>
      </c>
      <c r="G716" s="92" t="s">
        <v>76</v>
      </c>
      <c r="H716" s="92" t="s">
        <v>77</v>
      </c>
      <c r="K716" s="96" t="n">
        <f aca="false">SUMIF(Eventos!A:A,A716,Eventos!G:G)</f>
        <v>0</v>
      </c>
      <c r="L716" s="8"/>
      <c r="O716" s="8"/>
    </row>
    <row r="717" customFormat="false" ht="15" hidden="false" customHeight="true" outlineLevel="0" collapsed="false">
      <c r="A717" s="92"/>
      <c r="B717" s="92" t="s">
        <v>72</v>
      </c>
      <c r="C717" s="92" t="s">
        <v>73</v>
      </c>
      <c r="D717" s="92" t="s">
        <v>74</v>
      </c>
      <c r="E717" s="92" t="s">
        <v>75</v>
      </c>
      <c r="F717" s="94" t="s">
        <v>82</v>
      </c>
      <c r="G717" s="92" t="s">
        <v>76</v>
      </c>
      <c r="H717" s="92" t="s">
        <v>77</v>
      </c>
      <c r="K717" s="96" t="n">
        <f aca="false">SUMIF(Eventos!A:A,A717,Eventos!G:G)</f>
        <v>0</v>
      </c>
      <c r="L717" s="8"/>
      <c r="O717" s="8"/>
    </row>
    <row r="718" customFormat="false" ht="15" hidden="false" customHeight="true" outlineLevel="0" collapsed="false">
      <c r="A718" s="92"/>
      <c r="B718" s="92" t="s">
        <v>72</v>
      </c>
      <c r="C718" s="92" t="s">
        <v>73</v>
      </c>
      <c r="D718" s="92" t="s">
        <v>74</v>
      </c>
      <c r="E718" s="92" t="s">
        <v>75</v>
      </c>
      <c r="F718" s="94" t="s">
        <v>82</v>
      </c>
      <c r="G718" s="92" t="s">
        <v>76</v>
      </c>
      <c r="H718" s="92" t="s">
        <v>77</v>
      </c>
      <c r="K718" s="96" t="n">
        <f aca="false">SUMIF(Eventos!A:A,A718,Eventos!G:G)</f>
        <v>0</v>
      </c>
      <c r="L718" s="8"/>
      <c r="O718" s="8"/>
    </row>
    <row r="719" customFormat="false" ht="15" hidden="false" customHeight="true" outlineLevel="0" collapsed="false">
      <c r="A719" s="92"/>
      <c r="B719" s="92" t="s">
        <v>72</v>
      </c>
      <c r="C719" s="92" t="s">
        <v>73</v>
      </c>
      <c r="D719" s="92" t="s">
        <v>74</v>
      </c>
      <c r="E719" s="92" t="s">
        <v>75</v>
      </c>
      <c r="F719" s="94" t="s">
        <v>82</v>
      </c>
      <c r="G719" s="92" t="s">
        <v>76</v>
      </c>
      <c r="H719" s="92" t="s">
        <v>77</v>
      </c>
      <c r="K719" s="96" t="n">
        <f aca="false">SUMIF(Eventos!A:A,A719,Eventos!G:G)</f>
        <v>0</v>
      </c>
      <c r="L719" s="8"/>
      <c r="O719" s="8"/>
    </row>
    <row r="720" customFormat="false" ht="15" hidden="false" customHeight="true" outlineLevel="0" collapsed="false">
      <c r="A720" s="92"/>
      <c r="B720" s="92" t="s">
        <v>72</v>
      </c>
      <c r="C720" s="92" t="s">
        <v>73</v>
      </c>
      <c r="D720" s="92" t="s">
        <v>74</v>
      </c>
      <c r="E720" s="92" t="s">
        <v>75</v>
      </c>
      <c r="F720" s="94" t="s">
        <v>82</v>
      </c>
      <c r="G720" s="92" t="s">
        <v>76</v>
      </c>
      <c r="H720" s="92" t="s">
        <v>77</v>
      </c>
      <c r="K720" s="96" t="n">
        <f aca="false">SUMIF(Eventos!A:A,A720,Eventos!G:G)</f>
        <v>0</v>
      </c>
      <c r="L720" s="8"/>
      <c r="O720" s="8"/>
    </row>
    <row r="721" customFormat="false" ht="15" hidden="false" customHeight="true" outlineLevel="0" collapsed="false">
      <c r="A721" s="92"/>
      <c r="B721" s="92" t="s">
        <v>72</v>
      </c>
      <c r="C721" s="92" t="s">
        <v>73</v>
      </c>
      <c r="D721" s="92" t="s">
        <v>74</v>
      </c>
      <c r="E721" s="92" t="s">
        <v>75</v>
      </c>
      <c r="F721" s="94" t="s">
        <v>82</v>
      </c>
      <c r="G721" s="92" t="s">
        <v>76</v>
      </c>
      <c r="H721" s="92" t="s">
        <v>77</v>
      </c>
      <c r="K721" s="96" t="n">
        <f aca="false">SUMIF(Eventos!A:A,A721,Eventos!G:G)</f>
        <v>0</v>
      </c>
      <c r="L721" s="8"/>
      <c r="O721" s="8"/>
    </row>
    <row r="722" customFormat="false" ht="15" hidden="false" customHeight="true" outlineLevel="0" collapsed="false">
      <c r="A722" s="92"/>
      <c r="B722" s="92" t="s">
        <v>72</v>
      </c>
      <c r="C722" s="92" t="s">
        <v>73</v>
      </c>
      <c r="D722" s="92" t="s">
        <v>74</v>
      </c>
      <c r="E722" s="92" t="s">
        <v>75</v>
      </c>
      <c r="F722" s="94" t="s">
        <v>82</v>
      </c>
      <c r="G722" s="92" t="s">
        <v>76</v>
      </c>
      <c r="H722" s="92" t="s">
        <v>77</v>
      </c>
      <c r="K722" s="96" t="n">
        <f aca="false">SUMIF(Eventos!A:A,A722,Eventos!G:G)</f>
        <v>0</v>
      </c>
      <c r="L722" s="8"/>
      <c r="O722" s="8"/>
    </row>
    <row r="723" customFormat="false" ht="15" hidden="false" customHeight="true" outlineLevel="0" collapsed="false">
      <c r="A723" s="92"/>
      <c r="B723" s="92" t="s">
        <v>72</v>
      </c>
      <c r="C723" s="92" t="s">
        <v>73</v>
      </c>
      <c r="D723" s="92" t="s">
        <v>74</v>
      </c>
      <c r="E723" s="92" t="s">
        <v>75</v>
      </c>
      <c r="F723" s="94" t="s">
        <v>82</v>
      </c>
      <c r="G723" s="92" t="s">
        <v>76</v>
      </c>
      <c r="H723" s="92" t="s">
        <v>77</v>
      </c>
      <c r="K723" s="96" t="n">
        <f aca="false">SUMIF(Eventos!A:A,A723,Eventos!G:G)</f>
        <v>0</v>
      </c>
      <c r="L723" s="8"/>
      <c r="O723" s="8"/>
    </row>
    <row r="724" customFormat="false" ht="15" hidden="false" customHeight="true" outlineLevel="0" collapsed="false">
      <c r="A724" s="92"/>
      <c r="B724" s="92" t="s">
        <v>72</v>
      </c>
      <c r="C724" s="92" t="s">
        <v>73</v>
      </c>
      <c r="D724" s="92" t="s">
        <v>74</v>
      </c>
      <c r="E724" s="92" t="s">
        <v>75</v>
      </c>
      <c r="F724" s="94" t="s">
        <v>82</v>
      </c>
      <c r="G724" s="92" t="s">
        <v>76</v>
      </c>
      <c r="H724" s="92" t="s">
        <v>77</v>
      </c>
      <c r="K724" s="96" t="n">
        <f aca="false">SUMIF(Eventos!A:A,A724,Eventos!G:G)</f>
        <v>0</v>
      </c>
      <c r="L724" s="8"/>
      <c r="O724" s="8"/>
    </row>
    <row r="725" customFormat="false" ht="15" hidden="false" customHeight="true" outlineLevel="0" collapsed="false">
      <c r="A725" s="92"/>
      <c r="B725" s="92" t="s">
        <v>72</v>
      </c>
      <c r="C725" s="92" t="s">
        <v>73</v>
      </c>
      <c r="D725" s="92" t="s">
        <v>74</v>
      </c>
      <c r="E725" s="92" t="s">
        <v>75</v>
      </c>
      <c r="F725" s="94" t="s">
        <v>82</v>
      </c>
      <c r="G725" s="92" t="s">
        <v>76</v>
      </c>
      <c r="H725" s="92" t="s">
        <v>77</v>
      </c>
      <c r="K725" s="96" t="n">
        <f aca="false">SUMIF(Eventos!A:A,A725,Eventos!G:G)</f>
        <v>0</v>
      </c>
      <c r="L725" s="8"/>
      <c r="O725" s="8"/>
    </row>
    <row r="726" customFormat="false" ht="15" hidden="false" customHeight="true" outlineLevel="0" collapsed="false">
      <c r="A726" s="92"/>
      <c r="B726" s="92" t="s">
        <v>72</v>
      </c>
      <c r="C726" s="92" t="s">
        <v>73</v>
      </c>
      <c r="D726" s="92" t="s">
        <v>74</v>
      </c>
      <c r="E726" s="92" t="s">
        <v>75</v>
      </c>
      <c r="F726" s="94" t="s">
        <v>82</v>
      </c>
      <c r="G726" s="92" t="s">
        <v>76</v>
      </c>
      <c r="H726" s="92" t="s">
        <v>77</v>
      </c>
      <c r="K726" s="96" t="n">
        <f aca="false">SUMIF(Eventos!A:A,A726,Eventos!G:G)</f>
        <v>0</v>
      </c>
      <c r="L726" s="8"/>
      <c r="O726" s="8"/>
    </row>
    <row r="727" customFormat="false" ht="15" hidden="false" customHeight="true" outlineLevel="0" collapsed="false">
      <c r="A727" s="92"/>
      <c r="B727" s="92" t="s">
        <v>72</v>
      </c>
      <c r="C727" s="92" t="s">
        <v>73</v>
      </c>
      <c r="D727" s="92" t="s">
        <v>74</v>
      </c>
      <c r="E727" s="92" t="s">
        <v>75</v>
      </c>
      <c r="F727" s="94" t="s">
        <v>82</v>
      </c>
      <c r="G727" s="92" t="s">
        <v>76</v>
      </c>
      <c r="H727" s="92" t="s">
        <v>77</v>
      </c>
      <c r="K727" s="96" t="n">
        <f aca="false">SUMIF(Eventos!A:A,A727,Eventos!G:G)</f>
        <v>0</v>
      </c>
      <c r="L727" s="8"/>
      <c r="O727" s="8"/>
    </row>
    <row r="728" customFormat="false" ht="15" hidden="false" customHeight="true" outlineLevel="0" collapsed="false">
      <c r="A728" s="92"/>
      <c r="B728" s="92" t="s">
        <v>72</v>
      </c>
      <c r="C728" s="92" t="s">
        <v>73</v>
      </c>
      <c r="D728" s="92" t="s">
        <v>74</v>
      </c>
      <c r="E728" s="92" t="s">
        <v>75</v>
      </c>
      <c r="F728" s="94" t="s">
        <v>82</v>
      </c>
      <c r="G728" s="92" t="s">
        <v>76</v>
      </c>
      <c r="H728" s="92" t="s">
        <v>77</v>
      </c>
      <c r="K728" s="96" t="n">
        <f aca="false">SUMIF(Eventos!A:A,A728,Eventos!G:G)</f>
        <v>0</v>
      </c>
      <c r="L728" s="8"/>
      <c r="O728" s="8"/>
    </row>
    <row r="729" customFormat="false" ht="15" hidden="false" customHeight="true" outlineLevel="0" collapsed="false">
      <c r="A729" s="92"/>
      <c r="B729" s="92" t="s">
        <v>72</v>
      </c>
      <c r="C729" s="92" t="s">
        <v>73</v>
      </c>
      <c r="D729" s="92" t="s">
        <v>74</v>
      </c>
      <c r="E729" s="92" t="s">
        <v>75</v>
      </c>
      <c r="F729" s="94" t="s">
        <v>82</v>
      </c>
      <c r="G729" s="92" t="s">
        <v>76</v>
      </c>
      <c r="H729" s="92" t="s">
        <v>77</v>
      </c>
      <c r="K729" s="96" t="n">
        <f aca="false">SUMIF(Eventos!A:A,A729,Eventos!G:G)</f>
        <v>0</v>
      </c>
      <c r="L729" s="8"/>
      <c r="O729" s="8"/>
    </row>
    <row r="730" customFormat="false" ht="15" hidden="false" customHeight="true" outlineLevel="0" collapsed="false">
      <c r="A730" s="92"/>
      <c r="B730" s="92" t="s">
        <v>72</v>
      </c>
      <c r="C730" s="92" t="s">
        <v>73</v>
      </c>
      <c r="D730" s="92" t="s">
        <v>74</v>
      </c>
      <c r="E730" s="92" t="s">
        <v>75</v>
      </c>
      <c r="F730" s="94" t="s">
        <v>82</v>
      </c>
      <c r="G730" s="92" t="s">
        <v>76</v>
      </c>
      <c r="H730" s="92" t="s">
        <v>77</v>
      </c>
      <c r="K730" s="96" t="n">
        <f aca="false">SUMIF(Eventos!A:A,A730,Eventos!G:G)</f>
        <v>0</v>
      </c>
      <c r="L730" s="8"/>
      <c r="O730" s="8"/>
    </row>
    <row r="731" customFormat="false" ht="15" hidden="false" customHeight="true" outlineLevel="0" collapsed="false">
      <c r="A731" s="92"/>
      <c r="B731" s="92" t="s">
        <v>72</v>
      </c>
      <c r="C731" s="92" t="s">
        <v>73</v>
      </c>
      <c r="D731" s="92" t="s">
        <v>74</v>
      </c>
      <c r="E731" s="92" t="s">
        <v>75</v>
      </c>
      <c r="F731" s="94" t="s">
        <v>82</v>
      </c>
      <c r="G731" s="92" t="s">
        <v>76</v>
      </c>
      <c r="H731" s="92" t="s">
        <v>77</v>
      </c>
      <c r="K731" s="96" t="n">
        <f aca="false">SUMIF(Eventos!A:A,A731,Eventos!G:G)</f>
        <v>0</v>
      </c>
      <c r="L731" s="8"/>
      <c r="O731" s="8"/>
    </row>
    <row r="732" customFormat="false" ht="15" hidden="false" customHeight="true" outlineLevel="0" collapsed="false">
      <c r="A732" s="92"/>
      <c r="B732" s="92" t="s">
        <v>72</v>
      </c>
      <c r="C732" s="92" t="s">
        <v>73</v>
      </c>
      <c r="D732" s="92" t="s">
        <v>74</v>
      </c>
      <c r="E732" s="92" t="s">
        <v>75</v>
      </c>
      <c r="F732" s="94" t="s">
        <v>82</v>
      </c>
      <c r="G732" s="92" t="s">
        <v>76</v>
      </c>
      <c r="H732" s="92" t="s">
        <v>77</v>
      </c>
      <c r="K732" s="96" t="n">
        <f aca="false">SUMIF(Eventos!A:A,A732,Eventos!G:G)</f>
        <v>0</v>
      </c>
      <c r="L732" s="8"/>
      <c r="O732" s="8"/>
    </row>
    <row r="733" customFormat="false" ht="15" hidden="false" customHeight="true" outlineLevel="0" collapsed="false">
      <c r="A733" s="92"/>
      <c r="B733" s="92" t="s">
        <v>72</v>
      </c>
      <c r="C733" s="92" t="s">
        <v>73</v>
      </c>
      <c r="D733" s="92" t="s">
        <v>74</v>
      </c>
      <c r="E733" s="92" t="s">
        <v>75</v>
      </c>
      <c r="F733" s="94" t="s">
        <v>82</v>
      </c>
      <c r="G733" s="92" t="s">
        <v>76</v>
      </c>
      <c r="H733" s="92" t="s">
        <v>77</v>
      </c>
      <c r="K733" s="96" t="n">
        <f aca="false">SUMIF(Eventos!A:A,A733,Eventos!G:G)</f>
        <v>0</v>
      </c>
      <c r="L733" s="8"/>
      <c r="O733" s="8"/>
    </row>
    <row r="734" customFormat="false" ht="15" hidden="false" customHeight="true" outlineLevel="0" collapsed="false">
      <c r="A734" s="92"/>
      <c r="B734" s="92" t="s">
        <v>72</v>
      </c>
      <c r="C734" s="92" t="s">
        <v>73</v>
      </c>
      <c r="D734" s="92" t="s">
        <v>74</v>
      </c>
      <c r="E734" s="92" t="s">
        <v>75</v>
      </c>
      <c r="F734" s="94" t="s">
        <v>82</v>
      </c>
      <c r="G734" s="92" t="s">
        <v>76</v>
      </c>
      <c r="H734" s="92" t="s">
        <v>77</v>
      </c>
      <c r="K734" s="96" t="n">
        <f aca="false">SUMIF(Eventos!A:A,A734,Eventos!G:G)</f>
        <v>0</v>
      </c>
      <c r="L734" s="8"/>
      <c r="O734" s="8"/>
    </row>
    <row r="735" customFormat="false" ht="15" hidden="false" customHeight="true" outlineLevel="0" collapsed="false">
      <c r="A735" s="92"/>
      <c r="B735" s="92" t="s">
        <v>72</v>
      </c>
      <c r="C735" s="92" t="s">
        <v>73</v>
      </c>
      <c r="D735" s="92" t="s">
        <v>74</v>
      </c>
      <c r="E735" s="92" t="s">
        <v>75</v>
      </c>
      <c r="F735" s="94" t="s">
        <v>82</v>
      </c>
      <c r="G735" s="92" t="s">
        <v>76</v>
      </c>
      <c r="H735" s="92" t="s">
        <v>77</v>
      </c>
      <c r="K735" s="96" t="n">
        <f aca="false">SUMIF(Eventos!A:A,A735,Eventos!G:G)</f>
        <v>0</v>
      </c>
      <c r="L735" s="8"/>
      <c r="O735" s="8"/>
    </row>
    <row r="736" customFormat="false" ht="15" hidden="false" customHeight="true" outlineLevel="0" collapsed="false">
      <c r="A736" s="92"/>
      <c r="B736" s="92" t="s">
        <v>72</v>
      </c>
      <c r="C736" s="92" t="s">
        <v>73</v>
      </c>
      <c r="D736" s="92" t="s">
        <v>74</v>
      </c>
      <c r="E736" s="92" t="s">
        <v>75</v>
      </c>
      <c r="F736" s="94" t="s">
        <v>82</v>
      </c>
      <c r="G736" s="92" t="s">
        <v>76</v>
      </c>
      <c r="H736" s="92" t="s">
        <v>77</v>
      </c>
      <c r="K736" s="96" t="n">
        <f aca="false">SUMIF(Eventos!A:A,A736,Eventos!G:G)</f>
        <v>0</v>
      </c>
      <c r="L736" s="8"/>
      <c r="O736" s="8"/>
    </row>
    <row r="737" customFormat="false" ht="15" hidden="false" customHeight="true" outlineLevel="0" collapsed="false">
      <c r="A737" s="92"/>
      <c r="B737" s="92" t="s">
        <v>72</v>
      </c>
      <c r="C737" s="92" t="s">
        <v>73</v>
      </c>
      <c r="D737" s="92" t="s">
        <v>74</v>
      </c>
      <c r="E737" s="92" t="s">
        <v>75</v>
      </c>
      <c r="F737" s="94" t="s">
        <v>82</v>
      </c>
      <c r="G737" s="92" t="s">
        <v>76</v>
      </c>
      <c r="H737" s="92" t="s">
        <v>77</v>
      </c>
      <c r="K737" s="96" t="n">
        <f aca="false">SUMIF(Eventos!A:A,A737,Eventos!G:G)</f>
        <v>0</v>
      </c>
      <c r="L737" s="8"/>
      <c r="O737" s="8"/>
    </row>
    <row r="738" customFormat="false" ht="15" hidden="false" customHeight="true" outlineLevel="0" collapsed="false">
      <c r="A738" s="92"/>
      <c r="B738" s="92" t="s">
        <v>72</v>
      </c>
      <c r="C738" s="92" t="s">
        <v>73</v>
      </c>
      <c r="D738" s="92" t="s">
        <v>74</v>
      </c>
      <c r="E738" s="92" t="s">
        <v>75</v>
      </c>
      <c r="F738" s="94" t="s">
        <v>82</v>
      </c>
      <c r="G738" s="92" t="s">
        <v>76</v>
      </c>
      <c r="H738" s="92" t="s">
        <v>77</v>
      </c>
      <c r="K738" s="96" t="n">
        <f aca="false">SUMIF(Eventos!A:A,A738,Eventos!G:G)</f>
        <v>0</v>
      </c>
      <c r="L738" s="8"/>
      <c r="O738" s="8"/>
    </row>
    <row r="739" customFormat="false" ht="15" hidden="false" customHeight="true" outlineLevel="0" collapsed="false">
      <c r="A739" s="92"/>
      <c r="B739" s="92" t="s">
        <v>72</v>
      </c>
      <c r="C739" s="92" t="s">
        <v>73</v>
      </c>
      <c r="D739" s="92" t="s">
        <v>74</v>
      </c>
      <c r="E739" s="92" t="s">
        <v>75</v>
      </c>
      <c r="F739" s="94" t="s">
        <v>82</v>
      </c>
      <c r="G739" s="92" t="s">
        <v>76</v>
      </c>
      <c r="H739" s="92" t="s">
        <v>77</v>
      </c>
      <c r="K739" s="96" t="n">
        <f aca="false">SUMIF(Eventos!A:A,A739,Eventos!G:G)</f>
        <v>0</v>
      </c>
      <c r="L739" s="8"/>
      <c r="O739" s="8"/>
    </row>
    <row r="740" customFormat="false" ht="15" hidden="false" customHeight="true" outlineLevel="0" collapsed="false">
      <c r="A740" s="92"/>
      <c r="B740" s="92" t="s">
        <v>72</v>
      </c>
      <c r="C740" s="92" t="s">
        <v>73</v>
      </c>
      <c r="D740" s="92" t="s">
        <v>74</v>
      </c>
      <c r="E740" s="92" t="s">
        <v>75</v>
      </c>
      <c r="F740" s="94" t="s">
        <v>82</v>
      </c>
      <c r="G740" s="92" t="s">
        <v>76</v>
      </c>
      <c r="H740" s="92" t="s">
        <v>77</v>
      </c>
      <c r="K740" s="96" t="n">
        <f aca="false">SUMIF(Eventos!A:A,A740,Eventos!G:G)</f>
        <v>0</v>
      </c>
      <c r="L740" s="8"/>
      <c r="O740" s="8"/>
    </row>
    <row r="741" customFormat="false" ht="15" hidden="false" customHeight="true" outlineLevel="0" collapsed="false">
      <c r="A741" s="92"/>
      <c r="B741" s="92" t="s">
        <v>72</v>
      </c>
      <c r="C741" s="92" t="s">
        <v>73</v>
      </c>
      <c r="D741" s="92" t="s">
        <v>74</v>
      </c>
      <c r="E741" s="92" t="s">
        <v>75</v>
      </c>
      <c r="F741" s="94" t="s">
        <v>82</v>
      </c>
      <c r="G741" s="92" t="s">
        <v>76</v>
      </c>
      <c r="H741" s="92" t="s">
        <v>77</v>
      </c>
      <c r="K741" s="96" t="n">
        <f aca="false">SUMIF(Eventos!A:A,A741,Eventos!G:G)</f>
        <v>0</v>
      </c>
      <c r="L741" s="8"/>
      <c r="O741" s="8"/>
    </row>
    <row r="742" customFormat="false" ht="15" hidden="false" customHeight="true" outlineLevel="0" collapsed="false">
      <c r="A742" s="92"/>
      <c r="B742" s="92" t="s">
        <v>72</v>
      </c>
      <c r="C742" s="92" t="s">
        <v>73</v>
      </c>
      <c r="D742" s="92" t="s">
        <v>74</v>
      </c>
      <c r="E742" s="92" t="s">
        <v>75</v>
      </c>
      <c r="F742" s="94" t="s">
        <v>82</v>
      </c>
      <c r="G742" s="92" t="s">
        <v>76</v>
      </c>
      <c r="H742" s="92" t="s">
        <v>77</v>
      </c>
      <c r="K742" s="96" t="n">
        <f aca="false">SUMIF(Eventos!A:A,A742,Eventos!G:G)</f>
        <v>0</v>
      </c>
      <c r="L742" s="8"/>
      <c r="O742" s="8"/>
    </row>
    <row r="743" customFormat="false" ht="15" hidden="false" customHeight="true" outlineLevel="0" collapsed="false">
      <c r="A743" s="92"/>
      <c r="B743" s="92" t="s">
        <v>72</v>
      </c>
      <c r="C743" s="92" t="s">
        <v>73</v>
      </c>
      <c r="D743" s="92" t="s">
        <v>74</v>
      </c>
      <c r="E743" s="92" t="s">
        <v>75</v>
      </c>
      <c r="F743" s="94" t="s">
        <v>82</v>
      </c>
      <c r="G743" s="92" t="s">
        <v>76</v>
      </c>
      <c r="H743" s="92" t="s">
        <v>77</v>
      </c>
      <c r="K743" s="96" t="n">
        <f aca="false">SUMIF(Eventos!A:A,A743,Eventos!G:G)</f>
        <v>0</v>
      </c>
      <c r="L743" s="8"/>
      <c r="O743" s="8"/>
    </row>
    <row r="744" customFormat="false" ht="15" hidden="false" customHeight="true" outlineLevel="0" collapsed="false">
      <c r="A744" s="92"/>
      <c r="B744" s="92" t="s">
        <v>72</v>
      </c>
      <c r="C744" s="92" t="s">
        <v>73</v>
      </c>
      <c r="D744" s="92" t="s">
        <v>74</v>
      </c>
      <c r="E744" s="92" t="s">
        <v>75</v>
      </c>
      <c r="F744" s="94" t="s">
        <v>82</v>
      </c>
      <c r="G744" s="92" t="s">
        <v>76</v>
      </c>
      <c r="H744" s="92" t="s">
        <v>77</v>
      </c>
      <c r="K744" s="96" t="n">
        <f aca="false">SUMIF(Eventos!A:A,A744,Eventos!G:G)</f>
        <v>0</v>
      </c>
      <c r="L744" s="8"/>
      <c r="O744" s="8"/>
    </row>
    <row r="745" customFormat="false" ht="15" hidden="false" customHeight="true" outlineLevel="0" collapsed="false">
      <c r="A745" s="92"/>
      <c r="B745" s="92" t="s">
        <v>72</v>
      </c>
      <c r="C745" s="92" t="s">
        <v>73</v>
      </c>
      <c r="D745" s="92" t="s">
        <v>74</v>
      </c>
      <c r="E745" s="92" t="s">
        <v>75</v>
      </c>
      <c r="F745" s="94" t="s">
        <v>82</v>
      </c>
      <c r="G745" s="92" t="s">
        <v>76</v>
      </c>
      <c r="H745" s="92" t="s">
        <v>77</v>
      </c>
      <c r="K745" s="96" t="n">
        <f aca="false">SUMIF(Eventos!A:A,A745,Eventos!G:G)</f>
        <v>0</v>
      </c>
      <c r="L745" s="8"/>
      <c r="O745" s="8"/>
    </row>
    <row r="746" customFormat="false" ht="15" hidden="false" customHeight="true" outlineLevel="0" collapsed="false">
      <c r="A746" s="92"/>
      <c r="B746" s="92" t="s">
        <v>72</v>
      </c>
      <c r="C746" s="92" t="s">
        <v>73</v>
      </c>
      <c r="D746" s="92" t="s">
        <v>74</v>
      </c>
      <c r="E746" s="92" t="s">
        <v>75</v>
      </c>
      <c r="F746" s="94" t="s">
        <v>82</v>
      </c>
      <c r="G746" s="92" t="s">
        <v>76</v>
      </c>
      <c r="H746" s="92" t="s">
        <v>77</v>
      </c>
      <c r="K746" s="96" t="n">
        <f aca="false">SUMIF(Eventos!A:A,A746,Eventos!G:G)</f>
        <v>0</v>
      </c>
      <c r="L746" s="8"/>
      <c r="O746" s="8"/>
    </row>
    <row r="747" customFormat="false" ht="15" hidden="false" customHeight="true" outlineLevel="0" collapsed="false">
      <c r="A747" s="92"/>
      <c r="B747" s="92" t="s">
        <v>72</v>
      </c>
      <c r="C747" s="92" t="s">
        <v>73</v>
      </c>
      <c r="D747" s="92" t="s">
        <v>74</v>
      </c>
      <c r="E747" s="92" t="s">
        <v>75</v>
      </c>
      <c r="F747" s="94" t="s">
        <v>82</v>
      </c>
      <c r="G747" s="92" t="s">
        <v>76</v>
      </c>
      <c r="H747" s="92" t="s">
        <v>77</v>
      </c>
      <c r="K747" s="96" t="n">
        <f aca="false">SUMIF(Eventos!A:A,A747,Eventos!G:G)</f>
        <v>0</v>
      </c>
      <c r="L747" s="8"/>
      <c r="O747" s="8"/>
    </row>
    <row r="748" customFormat="false" ht="15" hidden="false" customHeight="true" outlineLevel="0" collapsed="false">
      <c r="A748" s="92"/>
      <c r="B748" s="92" t="s">
        <v>72</v>
      </c>
      <c r="C748" s="92" t="s">
        <v>73</v>
      </c>
      <c r="D748" s="92" t="s">
        <v>74</v>
      </c>
      <c r="E748" s="92" t="s">
        <v>75</v>
      </c>
      <c r="F748" s="94" t="s">
        <v>82</v>
      </c>
      <c r="G748" s="92" t="s">
        <v>76</v>
      </c>
      <c r="H748" s="92" t="s">
        <v>77</v>
      </c>
      <c r="K748" s="96" t="n">
        <f aca="false">SUMIF(Eventos!A:A,A748,Eventos!G:G)</f>
        <v>0</v>
      </c>
      <c r="L748" s="8"/>
      <c r="O748" s="8"/>
    </row>
    <row r="749" customFormat="false" ht="15" hidden="false" customHeight="true" outlineLevel="0" collapsed="false">
      <c r="A749" s="92"/>
      <c r="B749" s="92" t="s">
        <v>72</v>
      </c>
      <c r="C749" s="92" t="s">
        <v>73</v>
      </c>
      <c r="D749" s="92" t="s">
        <v>74</v>
      </c>
      <c r="E749" s="92" t="s">
        <v>75</v>
      </c>
      <c r="F749" s="94" t="s">
        <v>82</v>
      </c>
      <c r="G749" s="92" t="s">
        <v>76</v>
      </c>
      <c r="H749" s="92" t="s">
        <v>77</v>
      </c>
      <c r="K749" s="96" t="n">
        <f aca="false">SUMIF(Eventos!A:A,A749,Eventos!G:G)</f>
        <v>0</v>
      </c>
      <c r="L749" s="8"/>
      <c r="O749" s="8"/>
    </row>
    <row r="750" customFormat="false" ht="15" hidden="false" customHeight="true" outlineLevel="0" collapsed="false">
      <c r="A750" s="92"/>
      <c r="B750" s="92" t="s">
        <v>72</v>
      </c>
      <c r="C750" s="92" t="s">
        <v>73</v>
      </c>
      <c r="D750" s="92" t="s">
        <v>74</v>
      </c>
      <c r="E750" s="92" t="s">
        <v>75</v>
      </c>
      <c r="F750" s="94" t="s">
        <v>82</v>
      </c>
      <c r="G750" s="92" t="s">
        <v>76</v>
      </c>
      <c r="H750" s="92" t="s">
        <v>77</v>
      </c>
      <c r="K750" s="96" t="n">
        <f aca="false">SUMIF(Eventos!A:A,A750,Eventos!G:G)</f>
        <v>0</v>
      </c>
      <c r="L750" s="8"/>
      <c r="O750" s="8"/>
    </row>
    <row r="751" customFormat="false" ht="15" hidden="false" customHeight="true" outlineLevel="0" collapsed="false">
      <c r="A751" s="92"/>
      <c r="B751" s="92" t="s">
        <v>72</v>
      </c>
      <c r="C751" s="92" t="s">
        <v>73</v>
      </c>
      <c r="D751" s="92" t="s">
        <v>74</v>
      </c>
      <c r="E751" s="92" t="s">
        <v>75</v>
      </c>
      <c r="F751" s="94" t="s">
        <v>82</v>
      </c>
      <c r="G751" s="92" t="s">
        <v>76</v>
      </c>
      <c r="H751" s="92" t="s">
        <v>77</v>
      </c>
      <c r="K751" s="96" t="n">
        <f aca="false">SUMIF(Eventos!A:A,A751,Eventos!G:G)</f>
        <v>0</v>
      </c>
      <c r="L751" s="8"/>
      <c r="O751" s="8"/>
    </row>
    <row r="752" customFormat="false" ht="15" hidden="false" customHeight="true" outlineLevel="0" collapsed="false">
      <c r="A752" s="92"/>
      <c r="B752" s="92" t="s">
        <v>72</v>
      </c>
      <c r="C752" s="92" t="s">
        <v>73</v>
      </c>
      <c r="D752" s="92" t="s">
        <v>74</v>
      </c>
      <c r="E752" s="92" t="s">
        <v>75</v>
      </c>
      <c r="F752" s="94" t="s">
        <v>82</v>
      </c>
      <c r="G752" s="92" t="s">
        <v>76</v>
      </c>
      <c r="H752" s="92" t="s">
        <v>77</v>
      </c>
      <c r="K752" s="96" t="n">
        <f aca="false">SUMIF(Eventos!A:A,A752,Eventos!G:G)</f>
        <v>0</v>
      </c>
      <c r="L752" s="8"/>
      <c r="O752" s="8"/>
    </row>
    <row r="753" customFormat="false" ht="15" hidden="false" customHeight="true" outlineLevel="0" collapsed="false">
      <c r="A753" s="92"/>
      <c r="B753" s="92" t="s">
        <v>72</v>
      </c>
      <c r="C753" s="92" t="s">
        <v>73</v>
      </c>
      <c r="D753" s="92" t="s">
        <v>74</v>
      </c>
      <c r="E753" s="92" t="s">
        <v>75</v>
      </c>
      <c r="F753" s="94" t="s">
        <v>82</v>
      </c>
      <c r="G753" s="92" t="s">
        <v>76</v>
      </c>
      <c r="H753" s="92" t="s">
        <v>77</v>
      </c>
      <c r="K753" s="96" t="n">
        <f aca="false">SUMIF(Eventos!A:A,A753,Eventos!G:G)</f>
        <v>0</v>
      </c>
      <c r="L753" s="8"/>
      <c r="O753" s="8"/>
    </row>
    <row r="754" customFormat="false" ht="15" hidden="false" customHeight="true" outlineLevel="0" collapsed="false">
      <c r="A754" s="92"/>
      <c r="B754" s="92" t="s">
        <v>72</v>
      </c>
      <c r="C754" s="92" t="s">
        <v>73</v>
      </c>
      <c r="D754" s="92" t="s">
        <v>74</v>
      </c>
      <c r="E754" s="92" t="s">
        <v>75</v>
      </c>
      <c r="F754" s="94" t="s">
        <v>82</v>
      </c>
      <c r="G754" s="92" t="s">
        <v>76</v>
      </c>
      <c r="H754" s="92" t="s">
        <v>77</v>
      </c>
      <c r="K754" s="96" t="n">
        <f aca="false">SUMIF(Eventos!A:A,A754,Eventos!G:G)</f>
        <v>0</v>
      </c>
      <c r="L754" s="8"/>
      <c r="O754" s="8"/>
    </row>
    <row r="755" customFormat="false" ht="15" hidden="false" customHeight="true" outlineLevel="0" collapsed="false">
      <c r="A755" s="92"/>
      <c r="B755" s="92" t="s">
        <v>72</v>
      </c>
      <c r="C755" s="92" t="s">
        <v>73</v>
      </c>
      <c r="D755" s="92" t="s">
        <v>74</v>
      </c>
      <c r="E755" s="92" t="s">
        <v>75</v>
      </c>
      <c r="F755" s="94" t="s">
        <v>82</v>
      </c>
      <c r="G755" s="92" t="s">
        <v>76</v>
      </c>
      <c r="H755" s="92" t="s">
        <v>77</v>
      </c>
      <c r="K755" s="96" t="n">
        <f aca="false">SUMIF(Eventos!A:A,A755,Eventos!G:G)</f>
        <v>0</v>
      </c>
      <c r="L755" s="8"/>
      <c r="O755" s="8"/>
    </row>
    <row r="756" customFormat="false" ht="15" hidden="false" customHeight="true" outlineLevel="0" collapsed="false">
      <c r="A756" s="92"/>
      <c r="B756" s="92" t="s">
        <v>72</v>
      </c>
      <c r="C756" s="92" t="s">
        <v>73</v>
      </c>
      <c r="D756" s="92" t="s">
        <v>74</v>
      </c>
      <c r="E756" s="92" t="s">
        <v>75</v>
      </c>
      <c r="F756" s="94" t="s">
        <v>82</v>
      </c>
      <c r="G756" s="92" t="s">
        <v>76</v>
      </c>
      <c r="H756" s="92" t="s">
        <v>77</v>
      </c>
      <c r="K756" s="96" t="n">
        <f aca="false">SUMIF(Eventos!A:A,A756,Eventos!G:G)</f>
        <v>0</v>
      </c>
      <c r="L756" s="8"/>
      <c r="O756" s="8"/>
    </row>
    <row r="757" customFormat="false" ht="15" hidden="false" customHeight="true" outlineLevel="0" collapsed="false">
      <c r="A757" s="92"/>
      <c r="B757" s="92" t="s">
        <v>72</v>
      </c>
      <c r="C757" s="92" t="s">
        <v>73</v>
      </c>
      <c r="D757" s="92" t="s">
        <v>74</v>
      </c>
      <c r="E757" s="92" t="s">
        <v>75</v>
      </c>
      <c r="F757" s="94" t="s">
        <v>82</v>
      </c>
      <c r="G757" s="92" t="s">
        <v>76</v>
      </c>
      <c r="H757" s="92" t="s">
        <v>77</v>
      </c>
      <c r="K757" s="96" t="n">
        <f aca="false">SUMIF(Eventos!A:A,A757,Eventos!G:G)</f>
        <v>0</v>
      </c>
      <c r="L757" s="8"/>
      <c r="O757" s="8"/>
    </row>
    <row r="758" customFormat="false" ht="15" hidden="false" customHeight="true" outlineLevel="0" collapsed="false">
      <c r="A758" s="92"/>
      <c r="B758" s="92" t="s">
        <v>72</v>
      </c>
      <c r="C758" s="92" t="s">
        <v>73</v>
      </c>
      <c r="D758" s="92" t="s">
        <v>74</v>
      </c>
      <c r="E758" s="92" t="s">
        <v>75</v>
      </c>
      <c r="F758" s="94" t="s">
        <v>82</v>
      </c>
      <c r="G758" s="92" t="s">
        <v>76</v>
      </c>
      <c r="H758" s="92" t="s">
        <v>77</v>
      </c>
      <c r="K758" s="96" t="n">
        <f aca="false">SUMIF(Eventos!A:A,A758,Eventos!G:G)</f>
        <v>0</v>
      </c>
      <c r="L758" s="8"/>
      <c r="O758" s="8"/>
    </row>
    <row r="759" customFormat="false" ht="15" hidden="false" customHeight="true" outlineLevel="0" collapsed="false">
      <c r="A759" s="92"/>
      <c r="B759" s="92" t="s">
        <v>72</v>
      </c>
      <c r="C759" s="92" t="s">
        <v>73</v>
      </c>
      <c r="D759" s="92" t="s">
        <v>74</v>
      </c>
      <c r="E759" s="92" t="s">
        <v>75</v>
      </c>
      <c r="F759" s="94" t="s">
        <v>82</v>
      </c>
      <c r="G759" s="92" t="s">
        <v>76</v>
      </c>
      <c r="H759" s="92" t="s">
        <v>77</v>
      </c>
      <c r="K759" s="96" t="n">
        <f aca="false">SUMIF(Eventos!A:A,A759,Eventos!G:G)</f>
        <v>0</v>
      </c>
      <c r="L759" s="8"/>
      <c r="O759" s="8"/>
    </row>
    <row r="760" customFormat="false" ht="15" hidden="false" customHeight="true" outlineLevel="0" collapsed="false">
      <c r="A760" s="92"/>
      <c r="B760" s="92" t="s">
        <v>72</v>
      </c>
      <c r="C760" s="92" t="s">
        <v>73</v>
      </c>
      <c r="D760" s="92" t="s">
        <v>74</v>
      </c>
      <c r="E760" s="92" t="s">
        <v>75</v>
      </c>
      <c r="F760" s="94" t="s">
        <v>82</v>
      </c>
      <c r="G760" s="92" t="s">
        <v>76</v>
      </c>
      <c r="H760" s="92" t="s">
        <v>77</v>
      </c>
      <c r="K760" s="96" t="n">
        <f aca="false">SUMIF(Eventos!A:A,A760,Eventos!G:G)</f>
        <v>0</v>
      </c>
      <c r="L760" s="8"/>
      <c r="O760" s="8"/>
    </row>
    <row r="761" customFormat="false" ht="15" hidden="false" customHeight="true" outlineLevel="0" collapsed="false">
      <c r="A761" s="92"/>
      <c r="B761" s="92" t="s">
        <v>72</v>
      </c>
      <c r="C761" s="92" t="s">
        <v>73</v>
      </c>
      <c r="D761" s="92" t="s">
        <v>74</v>
      </c>
      <c r="E761" s="92" t="s">
        <v>75</v>
      </c>
      <c r="F761" s="94" t="s">
        <v>82</v>
      </c>
      <c r="G761" s="92" t="s">
        <v>76</v>
      </c>
      <c r="H761" s="92" t="s">
        <v>77</v>
      </c>
      <c r="K761" s="96" t="n">
        <f aca="false">SUMIF(Eventos!A:A,A761,Eventos!G:G)</f>
        <v>0</v>
      </c>
      <c r="L761" s="8"/>
      <c r="O761" s="8"/>
    </row>
    <row r="762" customFormat="false" ht="15" hidden="false" customHeight="true" outlineLevel="0" collapsed="false">
      <c r="A762" s="92"/>
      <c r="B762" s="92" t="s">
        <v>72</v>
      </c>
      <c r="C762" s="92" t="s">
        <v>73</v>
      </c>
      <c r="D762" s="92" t="s">
        <v>74</v>
      </c>
      <c r="E762" s="92" t="s">
        <v>75</v>
      </c>
      <c r="F762" s="94" t="s">
        <v>82</v>
      </c>
      <c r="G762" s="92" t="s">
        <v>76</v>
      </c>
      <c r="H762" s="92" t="s">
        <v>77</v>
      </c>
      <c r="K762" s="96" t="n">
        <f aca="false">SUMIF(Eventos!A:A,A762,Eventos!G:G)</f>
        <v>0</v>
      </c>
      <c r="L762" s="8"/>
      <c r="O762" s="8"/>
    </row>
    <row r="763" customFormat="false" ht="15" hidden="false" customHeight="true" outlineLevel="0" collapsed="false">
      <c r="A763" s="92"/>
      <c r="B763" s="92" t="s">
        <v>72</v>
      </c>
      <c r="C763" s="92" t="s">
        <v>73</v>
      </c>
      <c r="D763" s="92" t="s">
        <v>74</v>
      </c>
      <c r="E763" s="92" t="s">
        <v>75</v>
      </c>
      <c r="F763" s="94" t="s">
        <v>82</v>
      </c>
      <c r="G763" s="92" t="s">
        <v>76</v>
      </c>
      <c r="H763" s="92" t="s">
        <v>77</v>
      </c>
      <c r="K763" s="96" t="n">
        <f aca="false">SUMIF(Eventos!A:A,A763,Eventos!G:G)</f>
        <v>0</v>
      </c>
      <c r="L763" s="8"/>
      <c r="O763" s="8"/>
    </row>
    <row r="764" customFormat="false" ht="15" hidden="false" customHeight="true" outlineLevel="0" collapsed="false">
      <c r="A764" s="92"/>
      <c r="B764" s="92" t="s">
        <v>72</v>
      </c>
      <c r="C764" s="92" t="s">
        <v>73</v>
      </c>
      <c r="D764" s="92" t="s">
        <v>74</v>
      </c>
      <c r="E764" s="92" t="s">
        <v>75</v>
      </c>
      <c r="F764" s="94" t="s">
        <v>82</v>
      </c>
      <c r="G764" s="92" t="s">
        <v>76</v>
      </c>
      <c r="H764" s="92" t="s">
        <v>77</v>
      </c>
      <c r="K764" s="96" t="n">
        <f aca="false">SUMIF(Eventos!A:A,A764,Eventos!G:G)</f>
        <v>0</v>
      </c>
      <c r="L764" s="8"/>
      <c r="O764" s="8"/>
    </row>
    <row r="765" customFormat="false" ht="15" hidden="false" customHeight="true" outlineLevel="0" collapsed="false">
      <c r="A765" s="92"/>
      <c r="B765" s="92" t="s">
        <v>72</v>
      </c>
      <c r="C765" s="92" t="s">
        <v>73</v>
      </c>
      <c r="D765" s="92" t="s">
        <v>74</v>
      </c>
      <c r="E765" s="92" t="s">
        <v>75</v>
      </c>
      <c r="F765" s="94" t="s">
        <v>82</v>
      </c>
      <c r="G765" s="92" t="s">
        <v>76</v>
      </c>
      <c r="H765" s="92" t="s">
        <v>77</v>
      </c>
      <c r="K765" s="96" t="n">
        <f aca="false">SUMIF(Eventos!A:A,A765,Eventos!G:G)</f>
        <v>0</v>
      </c>
      <c r="L765" s="8"/>
      <c r="O765" s="8"/>
    </row>
    <row r="766" customFormat="false" ht="15" hidden="false" customHeight="true" outlineLevel="0" collapsed="false">
      <c r="A766" s="92"/>
      <c r="B766" s="92" t="s">
        <v>72</v>
      </c>
      <c r="C766" s="92" t="s">
        <v>73</v>
      </c>
      <c r="D766" s="92" t="s">
        <v>74</v>
      </c>
      <c r="E766" s="92" t="s">
        <v>75</v>
      </c>
      <c r="F766" s="94" t="s">
        <v>82</v>
      </c>
      <c r="G766" s="92" t="s">
        <v>76</v>
      </c>
      <c r="H766" s="92" t="s">
        <v>77</v>
      </c>
      <c r="K766" s="96" t="n">
        <f aca="false">SUMIF(Eventos!A:A,A766,Eventos!G:G)</f>
        <v>0</v>
      </c>
      <c r="L766" s="8"/>
      <c r="O766" s="8"/>
    </row>
    <row r="767" customFormat="false" ht="15" hidden="false" customHeight="true" outlineLevel="0" collapsed="false">
      <c r="A767" s="92"/>
      <c r="B767" s="92" t="s">
        <v>72</v>
      </c>
      <c r="C767" s="92" t="s">
        <v>73</v>
      </c>
      <c r="D767" s="92" t="s">
        <v>74</v>
      </c>
      <c r="E767" s="92" t="s">
        <v>75</v>
      </c>
      <c r="F767" s="94" t="s">
        <v>82</v>
      </c>
      <c r="G767" s="92" t="s">
        <v>76</v>
      </c>
      <c r="H767" s="92" t="s">
        <v>77</v>
      </c>
      <c r="K767" s="96" t="n">
        <f aca="false">SUMIF(Eventos!A:A,A767,Eventos!G:G)</f>
        <v>0</v>
      </c>
      <c r="L767" s="8"/>
      <c r="O767" s="8"/>
    </row>
    <row r="768" customFormat="false" ht="15" hidden="false" customHeight="true" outlineLevel="0" collapsed="false">
      <c r="A768" s="92"/>
      <c r="B768" s="92" t="s">
        <v>72</v>
      </c>
      <c r="C768" s="92" t="s">
        <v>73</v>
      </c>
      <c r="D768" s="92" t="s">
        <v>74</v>
      </c>
      <c r="E768" s="92" t="s">
        <v>75</v>
      </c>
      <c r="F768" s="94" t="s">
        <v>82</v>
      </c>
      <c r="G768" s="92" t="s">
        <v>76</v>
      </c>
      <c r="H768" s="92" t="s">
        <v>77</v>
      </c>
      <c r="K768" s="96" t="n">
        <f aca="false">SUMIF(Eventos!A:A,A768,Eventos!G:G)</f>
        <v>0</v>
      </c>
      <c r="L768" s="8"/>
      <c r="O768" s="8"/>
    </row>
    <row r="769" customFormat="false" ht="15" hidden="false" customHeight="true" outlineLevel="0" collapsed="false">
      <c r="A769" s="92"/>
      <c r="B769" s="92" t="s">
        <v>72</v>
      </c>
      <c r="C769" s="92" t="s">
        <v>73</v>
      </c>
      <c r="D769" s="92" t="s">
        <v>74</v>
      </c>
      <c r="E769" s="92" t="s">
        <v>75</v>
      </c>
      <c r="F769" s="94" t="s">
        <v>82</v>
      </c>
      <c r="G769" s="92" t="s">
        <v>76</v>
      </c>
      <c r="H769" s="92" t="s">
        <v>77</v>
      </c>
      <c r="K769" s="96" t="n">
        <f aca="false">SUMIF(Eventos!A:A,A769,Eventos!G:G)</f>
        <v>0</v>
      </c>
      <c r="L769" s="8"/>
      <c r="O769" s="8"/>
    </row>
    <row r="770" customFormat="false" ht="15" hidden="false" customHeight="true" outlineLevel="0" collapsed="false">
      <c r="A770" s="92"/>
      <c r="B770" s="92" t="s">
        <v>72</v>
      </c>
      <c r="C770" s="92" t="s">
        <v>73</v>
      </c>
      <c r="D770" s="92" t="s">
        <v>74</v>
      </c>
      <c r="E770" s="92" t="s">
        <v>75</v>
      </c>
      <c r="F770" s="94" t="s">
        <v>82</v>
      </c>
      <c r="G770" s="92" t="s">
        <v>76</v>
      </c>
      <c r="H770" s="92" t="s">
        <v>77</v>
      </c>
      <c r="K770" s="96" t="n">
        <f aca="false">SUMIF(Eventos!A:A,A770,Eventos!G:G)</f>
        <v>0</v>
      </c>
      <c r="L770" s="8"/>
      <c r="O770" s="8"/>
    </row>
    <row r="771" customFormat="false" ht="15" hidden="false" customHeight="true" outlineLevel="0" collapsed="false">
      <c r="A771" s="92"/>
      <c r="B771" s="92" t="s">
        <v>72</v>
      </c>
      <c r="C771" s="92" t="s">
        <v>73</v>
      </c>
      <c r="D771" s="92" t="s">
        <v>74</v>
      </c>
      <c r="E771" s="92" t="s">
        <v>75</v>
      </c>
      <c r="F771" s="94" t="s">
        <v>82</v>
      </c>
      <c r="G771" s="92" t="s">
        <v>76</v>
      </c>
      <c r="H771" s="92" t="s">
        <v>77</v>
      </c>
      <c r="K771" s="96" t="n">
        <f aca="false">SUMIF(Eventos!A:A,A771,Eventos!G:G)</f>
        <v>0</v>
      </c>
      <c r="L771" s="8"/>
      <c r="O771" s="8"/>
    </row>
    <row r="772" customFormat="false" ht="15" hidden="false" customHeight="true" outlineLevel="0" collapsed="false">
      <c r="A772" s="92"/>
      <c r="B772" s="92" t="s">
        <v>72</v>
      </c>
      <c r="C772" s="92" t="s">
        <v>73</v>
      </c>
      <c r="D772" s="92" t="s">
        <v>74</v>
      </c>
      <c r="E772" s="92" t="s">
        <v>75</v>
      </c>
      <c r="F772" s="94" t="s">
        <v>82</v>
      </c>
      <c r="G772" s="92" t="s">
        <v>76</v>
      </c>
      <c r="H772" s="92" t="s">
        <v>77</v>
      </c>
      <c r="K772" s="96" t="n">
        <f aca="false">SUMIF(Eventos!A:A,A772,Eventos!G:G)</f>
        <v>0</v>
      </c>
      <c r="L772" s="8"/>
      <c r="O772" s="8"/>
    </row>
    <row r="773" customFormat="false" ht="15" hidden="false" customHeight="true" outlineLevel="0" collapsed="false">
      <c r="A773" s="92"/>
      <c r="B773" s="92" t="s">
        <v>72</v>
      </c>
      <c r="C773" s="92" t="s">
        <v>73</v>
      </c>
      <c r="D773" s="92" t="s">
        <v>74</v>
      </c>
      <c r="E773" s="92" t="s">
        <v>75</v>
      </c>
      <c r="F773" s="94" t="s">
        <v>82</v>
      </c>
      <c r="G773" s="92" t="s">
        <v>76</v>
      </c>
      <c r="H773" s="92" t="s">
        <v>77</v>
      </c>
      <c r="K773" s="96" t="n">
        <f aca="false">SUMIF(Eventos!A:A,A773,Eventos!G:G)</f>
        <v>0</v>
      </c>
      <c r="L773" s="8"/>
      <c r="O773" s="8"/>
    </row>
    <row r="774" customFormat="false" ht="15" hidden="false" customHeight="true" outlineLevel="0" collapsed="false">
      <c r="A774" s="92"/>
      <c r="B774" s="92" t="s">
        <v>72</v>
      </c>
      <c r="C774" s="92" t="s">
        <v>73</v>
      </c>
      <c r="D774" s="92" t="s">
        <v>74</v>
      </c>
      <c r="E774" s="92" t="s">
        <v>75</v>
      </c>
      <c r="F774" s="94" t="s">
        <v>82</v>
      </c>
      <c r="G774" s="92" t="s">
        <v>76</v>
      </c>
      <c r="H774" s="92" t="s">
        <v>77</v>
      </c>
      <c r="K774" s="96" t="n">
        <f aca="false">SUMIF(Eventos!A:A,A774,Eventos!G:G)</f>
        <v>0</v>
      </c>
      <c r="L774" s="8"/>
      <c r="O774" s="8"/>
    </row>
    <row r="775" customFormat="false" ht="15" hidden="false" customHeight="true" outlineLevel="0" collapsed="false">
      <c r="A775" s="92"/>
      <c r="B775" s="92" t="s">
        <v>72</v>
      </c>
      <c r="C775" s="92" t="s">
        <v>73</v>
      </c>
      <c r="D775" s="92" t="s">
        <v>74</v>
      </c>
      <c r="E775" s="92" t="s">
        <v>75</v>
      </c>
      <c r="F775" s="94" t="s">
        <v>82</v>
      </c>
      <c r="G775" s="92" t="s">
        <v>76</v>
      </c>
      <c r="H775" s="92" t="s">
        <v>77</v>
      </c>
      <c r="K775" s="96" t="n">
        <f aca="false">SUMIF(Eventos!A:A,A775,Eventos!G:G)</f>
        <v>0</v>
      </c>
      <c r="L775" s="8"/>
      <c r="O775" s="8"/>
    </row>
    <row r="776" customFormat="false" ht="15" hidden="false" customHeight="true" outlineLevel="0" collapsed="false">
      <c r="A776" s="92"/>
      <c r="B776" s="92" t="s">
        <v>72</v>
      </c>
      <c r="C776" s="92" t="s">
        <v>73</v>
      </c>
      <c r="D776" s="92" t="s">
        <v>74</v>
      </c>
      <c r="E776" s="92" t="s">
        <v>75</v>
      </c>
      <c r="F776" s="94" t="s">
        <v>82</v>
      </c>
      <c r="G776" s="92" t="s">
        <v>76</v>
      </c>
      <c r="H776" s="92" t="s">
        <v>77</v>
      </c>
      <c r="K776" s="96" t="n">
        <f aca="false">SUMIF(Eventos!A:A,A776,Eventos!G:G)</f>
        <v>0</v>
      </c>
      <c r="L776" s="8"/>
      <c r="O776" s="8"/>
    </row>
    <row r="777" customFormat="false" ht="15" hidden="false" customHeight="true" outlineLevel="0" collapsed="false">
      <c r="A777" s="92"/>
      <c r="B777" s="92" t="s">
        <v>72</v>
      </c>
      <c r="C777" s="92" t="s">
        <v>73</v>
      </c>
      <c r="D777" s="92" t="s">
        <v>74</v>
      </c>
      <c r="E777" s="92" t="s">
        <v>75</v>
      </c>
      <c r="F777" s="94" t="s">
        <v>82</v>
      </c>
      <c r="G777" s="92" t="s">
        <v>76</v>
      </c>
      <c r="H777" s="92" t="s">
        <v>77</v>
      </c>
      <c r="K777" s="96" t="n">
        <f aca="false">SUMIF(Eventos!A:A,A777,Eventos!G:G)</f>
        <v>0</v>
      </c>
      <c r="L777" s="8"/>
      <c r="O777" s="8"/>
    </row>
    <row r="778" customFormat="false" ht="15" hidden="false" customHeight="true" outlineLevel="0" collapsed="false">
      <c r="A778" s="92"/>
      <c r="B778" s="92" t="s">
        <v>72</v>
      </c>
      <c r="C778" s="92" t="s">
        <v>73</v>
      </c>
      <c r="D778" s="92" t="s">
        <v>74</v>
      </c>
      <c r="E778" s="92" t="s">
        <v>75</v>
      </c>
      <c r="F778" s="94" t="s">
        <v>82</v>
      </c>
      <c r="G778" s="92" t="s">
        <v>76</v>
      </c>
      <c r="H778" s="92" t="s">
        <v>77</v>
      </c>
      <c r="K778" s="96" t="n">
        <f aca="false">SUMIF(Eventos!A:A,A778,Eventos!G:G)</f>
        <v>0</v>
      </c>
      <c r="L778" s="8"/>
      <c r="O778" s="8"/>
    </row>
    <row r="779" customFormat="false" ht="15" hidden="false" customHeight="true" outlineLevel="0" collapsed="false">
      <c r="A779" s="92"/>
      <c r="B779" s="92" t="s">
        <v>72</v>
      </c>
      <c r="C779" s="92" t="s">
        <v>73</v>
      </c>
      <c r="D779" s="92" t="s">
        <v>74</v>
      </c>
      <c r="E779" s="92" t="s">
        <v>75</v>
      </c>
      <c r="F779" s="94" t="s">
        <v>82</v>
      </c>
      <c r="G779" s="92" t="s">
        <v>76</v>
      </c>
      <c r="H779" s="92" t="s">
        <v>77</v>
      </c>
      <c r="K779" s="96" t="n">
        <f aca="false">SUMIF(Eventos!A:A,A779,Eventos!G:G)</f>
        <v>0</v>
      </c>
      <c r="L779" s="8"/>
      <c r="O779" s="8"/>
    </row>
    <row r="780" customFormat="false" ht="15" hidden="false" customHeight="true" outlineLevel="0" collapsed="false">
      <c r="A780" s="92"/>
      <c r="B780" s="92" t="s">
        <v>72</v>
      </c>
      <c r="C780" s="92" t="s">
        <v>73</v>
      </c>
      <c r="D780" s="92" t="s">
        <v>74</v>
      </c>
      <c r="E780" s="92" t="s">
        <v>75</v>
      </c>
      <c r="F780" s="94" t="s">
        <v>82</v>
      </c>
      <c r="G780" s="92" t="s">
        <v>76</v>
      </c>
      <c r="H780" s="92" t="s">
        <v>77</v>
      </c>
      <c r="K780" s="96" t="n">
        <f aca="false">SUMIF(Eventos!A:A,A780,Eventos!G:G)</f>
        <v>0</v>
      </c>
      <c r="L780" s="8"/>
      <c r="O780" s="8"/>
    </row>
    <row r="781" customFormat="false" ht="15" hidden="false" customHeight="true" outlineLevel="0" collapsed="false">
      <c r="A781" s="92"/>
      <c r="B781" s="92" t="s">
        <v>72</v>
      </c>
      <c r="C781" s="92" t="s">
        <v>73</v>
      </c>
      <c r="D781" s="92" t="s">
        <v>74</v>
      </c>
      <c r="E781" s="92" t="s">
        <v>75</v>
      </c>
      <c r="F781" s="94" t="s">
        <v>82</v>
      </c>
      <c r="G781" s="92" t="s">
        <v>76</v>
      </c>
      <c r="H781" s="92" t="s">
        <v>77</v>
      </c>
      <c r="K781" s="96" t="n">
        <f aca="false">SUMIF(Eventos!A:A,A781,Eventos!G:G)</f>
        <v>0</v>
      </c>
      <c r="L781" s="8"/>
      <c r="O781" s="8"/>
    </row>
    <row r="782" customFormat="false" ht="15" hidden="false" customHeight="true" outlineLevel="0" collapsed="false">
      <c r="A782" s="92"/>
      <c r="B782" s="92" t="s">
        <v>72</v>
      </c>
      <c r="C782" s="92" t="s">
        <v>73</v>
      </c>
      <c r="D782" s="92" t="s">
        <v>74</v>
      </c>
      <c r="E782" s="92" t="s">
        <v>75</v>
      </c>
      <c r="F782" s="94" t="s">
        <v>82</v>
      </c>
      <c r="G782" s="92" t="s">
        <v>76</v>
      </c>
      <c r="H782" s="92" t="s">
        <v>77</v>
      </c>
      <c r="K782" s="96" t="n">
        <f aca="false">SUMIF(Eventos!A:A,A782,Eventos!G:G)</f>
        <v>0</v>
      </c>
      <c r="L782" s="8"/>
      <c r="O782" s="8"/>
    </row>
    <row r="783" customFormat="false" ht="15" hidden="false" customHeight="true" outlineLevel="0" collapsed="false">
      <c r="A783" s="92"/>
      <c r="B783" s="92" t="s">
        <v>72</v>
      </c>
      <c r="C783" s="92" t="s">
        <v>73</v>
      </c>
      <c r="D783" s="92" t="s">
        <v>74</v>
      </c>
      <c r="E783" s="92" t="s">
        <v>75</v>
      </c>
      <c r="F783" s="94" t="s">
        <v>82</v>
      </c>
      <c r="G783" s="92" t="s">
        <v>76</v>
      </c>
      <c r="H783" s="92" t="s">
        <v>77</v>
      </c>
      <c r="K783" s="96" t="n">
        <f aca="false">SUMIF(Eventos!A:A,A783,Eventos!G:G)</f>
        <v>0</v>
      </c>
      <c r="L783" s="8"/>
      <c r="O783" s="8"/>
    </row>
    <row r="784" customFormat="false" ht="15" hidden="false" customHeight="true" outlineLevel="0" collapsed="false">
      <c r="A784" s="92"/>
      <c r="B784" s="92" t="s">
        <v>72</v>
      </c>
      <c r="C784" s="92" t="s">
        <v>73</v>
      </c>
      <c r="D784" s="92" t="s">
        <v>74</v>
      </c>
      <c r="E784" s="92" t="s">
        <v>75</v>
      </c>
      <c r="F784" s="94" t="s">
        <v>82</v>
      </c>
      <c r="G784" s="92" t="s">
        <v>76</v>
      </c>
      <c r="H784" s="92" t="s">
        <v>77</v>
      </c>
      <c r="K784" s="96" t="n">
        <f aca="false">SUMIF(Eventos!A:A,A784,Eventos!G:G)</f>
        <v>0</v>
      </c>
      <c r="L784" s="8"/>
      <c r="O784" s="8"/>
    </row>
    <row r="785" customFormat="false" ht="15" hidden="false" customHeight="true" outlineLevel="0" collapsed="false">
      <c r="A785" s="92"/>
      <c r="B785" s="92" t="s">
        <v>72</v>
      </c>
      <c r="C785" s="92" t="s">
        <v>73</v>
      </c>
      <c r="D785" s="92" t="s">
        <v>74</v>
      </c>
      <c r="E785" s="92" t="s">
        <v>75</v>
      </c>
      <c r="F785" s="94" t="s">
        <v>82</v>
      </c>
      <c r="G785" s="92" t="s">
        <v>76</v>
      </c>
      <c r="H785" s="92" t="s">
        <v>77</v>
      </c>
      <c r="K785" s="96" t="n">
        <f aca="false">SUMIF(Eventos!A:A,A785,Eventos!G:G)</f>
        <v>0</v>
      </c>
      <c r="L785" s="8"/>
      <c r="O785" s="8"/>
    </row>
    <row r="786" customFormat="false" ht="15" hidden="false" customHeight="true" outlineLevel="0" collapsed="false">
      <c r="A786" s="92"/>
      <c r="B786" s="92" t="s">
        <v>72</v>
      </c>
      <c r="C786" s="92" t="s">
        <v>73</v>
      </c>
      <c r="D786" s="92" t="s">
        <v>74</v>
      </c>
      <c r="E786" s="92" t="s">
        <v>75</v>
      </c>
      <c r="F786" s="94" t="s">
        <v>82</v>
      </c>
      <c r="G786" s="92" t="s">
        <v>76</v>
      </c>
      <c r="H786" s="92" t="s">
        <v>77</v>
      </c>
      <c r="K786" s="96" t="n">
        <f aca="false">SUMIF(Eventos!A:A,A786,Eventos!G:G)</f>
        <v>0</v>
      </c>
      <c r="L786" s="8"/>
      <c r="O786" s="8"/>
    </row>
    <row r="787" customFormat="false" ht="15" hidden="false" customHeight="true" outlineLevel="0" collapsed="false">
      <c r="A787" s="92"/>
      <c r="B787" s="92" t="s">
        <v>72</v>
      </c>
      <c r="C787" s="92" t="s">
        <v>73</v>
      </c>
      <c r="D787" s="92" t="s">
        <v>74</v>
      </c>
      <c r="E787" s="92" t="s">
        <v>75</v>
      </c>
      <c r="F787" s="94" t="s">
        <v>82</v>
      </c>
      <c r="G787" s="92" t="s">
        <v>76</v>
      </c>
      <c r="H787" s="92" t="s">
        <v>77</v>
      </c>
      <c r="K787" s="96" t="n">
        <f aca="false">SUMIF(Eventos!A:A,A787,Eventos!G:G)</f>
        <v>0</v>
      </c>
      <c r="L787" s="8"/>
      <c r="O787" s="8"/>
    </row>
    <row r="788" customFormat="false" ht="15" hidden="false" customHeight="true" outlineLevel="0" collapsed="false">
      <c r="A788" s="92"/>
      <c r="B788" s="92" t="s">
        <v>72</v>
      </c>
      <c r="C788" s="92" t="s">
        <v>73</v>
      </c>
      <c r="D788" s="92" t="s">
        <v>74</v>
      </c>
      <c r="E788" s="92" t="s">
        <v>75</v>
      </c>
      <c r="F788" s="94" t="s">
        <v>82</v>
      </c>
      <c r="G788" s="92" t="s">
        <v>76</v>
      </c>
      <c r="H788" s="92" t="s">
        <v>77</v>
      </c>
      <c r="K788" s="96" t="n">
        <f aca="false">SUMIF(Eventos!A:A,A788,Eventos!G:G)</f>
        <v>0</v>
      </c>
      <c r="L788" s="8"/>
      <c r="O788" s="8"/>
    </row>
    <row r="789" customFormat="false" ht="15" hidden="false" customHeight="true" outlineLevel="0" collapsed="false">
      <c r="A789" s="92"/>
      <c r="B789" s="92" t="s">
        <v>72</v>
      </c>
      <c r="C789" s="92" t="s">
        <v>73</v>
      </c>
      <c r="D789" s="92" t="s">
        <v>74</v>
      </c>
      <c r="E789" s="92" t="s">
        <v>75</v>
      </c>
      <c r="F789" s="94" t="s">
        <v>82</v>
      </c>
      <c r="G789" s="92" t="s">
        <v>76</v>
      </c>
      <c r="H789" s="92" t="s">
        <v>77</v>
      </c>
      <c r="K789" s="96" t="n">
        <f aca="false">SUMIF(Eventos!A:A,A789,Eventos!G:G)</f>
        <v>0</v>
      </c>
      <c r="L789" s="8"/>
      <c r="O789" s="8"/>
    </row>
    <row r="790" customFormat="false" ht="15" hidden="false" customHeight="true" outlineLevel="0" collapsed="false">
      <c r="A790" s="92"/>
      <c r="B790" s="92" t="s">
        <v>72</v>
      </c>
      <c r="C790" s="92" t="s">
        <v>73</v>
      </c>
      <c r="D790" s="92" t="s">
        <v>74</v>
      </c>
      <c r="E790" s="92" t="s">
        <v>75</v>
      </c>
      <c r="F790" s="94" t="s">
        <v>82</v>
      </c>
      <c r="G790" s="92" t="s">
        <v>76</v>
      </c>
      <c r="H790" s="92" t="s">
        <v>77</v>
      </c>
      <c r="K790" s="96" t="n">
        <f aca="false">SUMIF(Eventos!A:A,A790,Eventos!G:G)</f>
        <v>0</v>
      </c>
      <c r="L790" s="8"/>
      <c r="O790" s="8"/>
    </row>
    <row r="791" customFormat="false" ht="15" hidden="false" customHeight="true" outlineLevel="0" collapsed="false">
      <c r="A791" s="92"/>
      <c r="B791" s="92" t="s">
        <v>72</v>
      </c>
      <c r="C791" s="92" t="s">
        <v>73</v>
      </c>
      <c r="D791" s="92" t="s">
        <v>74</v>
      </c>
      <c r="E791" s="92" t="s">
        <v>75</v>
      </c>
      <c r="F791" s="94" t="s">
        <v>82</v>
      </c>
      <c r="G791" s="92" t="s">
        <v>76</v>
      </c>
      <c r="H791" s="92" t="s">
        <v>77</v>
      </c>
      <c r="K791" s="96" t="n">
        <f aca="false">SUMIF(Eventos!A:A,A791,Eventos!G:G)</f>
        <v>0</v>
      </c>
      <c r="L791" s="8"/>
      <c r="O791" s="8"/>
    </row>
    <row r="792" customFormat="false" ht="15" hidden="false" customHeight="true" outlineLevel="0" collapsed="false">
      <c r="A792" s="92"/>
      <c r="B792" s="92" t="s">
        <v>72</v>
      </c>
      <c r="C792" s="92" t="s">
        <v>73</v>
      </c>
      <c r="D792" s="92" t="s">
        <v>74</v>
      </c>
      <c r="E792" s="92" t="s">
        <v>75</v>
      </c>
      <c r="F792" s="94" t="s">
        <v>82</v>
      </c>
      <c r="G792" s="92" t="s">
        <v>76</v>
      </c>
      <c r="H792" s="92" t="s">
        <v>77</v>
      </c>
      <c r="K792" s="96" t="n">
        <f aca="false">SUMIF(Eventos!A:A,A792,Eventos!G:G)</f>
        <v>0</v>
      </c>
      <c r="L792" s="8"/>
      <c r="O792" s="8"/>
    </row>
    <row r="793" customFormat="false" ht="15" hidden="false" customHeight="true" outlineLevel="0" collapsed="false">
      <c r="A793" s="92"/>
      <c r="B793" s="92" t="s">
        <v>72</v>
      </c>
      <c r="C793" s="92" t="s">
        <v>73</v>
      </c>
      <c r="D793" s="92" t="s">
        <v>74</v>
      </c>
      <c r="E793" s="92" t="s">
        <v>75</v>
      </c>
      <c r="F793" s="94" t="s">
        <v>82</v>
      </c>
      <c r="G793" s="92" t="s">
        <v>76</v>
      </c>
      <c r="H793" s="92" t="s">
        <v>77</v>
      </c>
      <c r="K793" s="96" t="n">
        <f aca="false">SUMIF(Eventos!A:A,A793,Eventos!G:G)</f>
        <v>0</v>
      </c>
      <c r="L793" s="8"/>
      <c r="O793" s="8"/>
    </row>
    <row r="794" customFormat="false" ht="15" hidden="false" customHeight="true" outlineLevel="0" collapsed="false">
      <c r="A794" s="92"/>
      <c r="B794" s="92" t="s">
        <v>72</v>
      </c>
      <c r="C794" s="92" t="s">
        <v>73</v>
      </c>
      <c r="D794" s="92" t="s">
        <v>74</v>
      </c>
      <c r="E794" s="92" t="s">
        <v>75</v>
      </c>
      <c r="F794" s="94" t="s">
        <v>82</v>
      </c>
      <c r="G794" s="92" t="s">
        <v>76</v>
      </c>
      <c r="H794" s="92" t="s">
        <v>77</v>
      </c>
      <c r="K794" s="96" t="n">
        <f aca="false">SUMIF(Eventos!A:A,A794,Eventos!G:G)</f>
        <v>0</v>
      </c>
      <c r="L794" s="8"/>
      <c r="O794" s="8"/>
    </row>
    <row r="795" customFormat="false" ht="15" hidden="false" customHeight="true" outlineLevel="0" collapsed="false">
      <c r="A795" s="92"/>
      <c r="B795" s="92" t="s">
        <v>72</v>
      </c>
      <c r="C795" s="92" t="s">
        <v>73</v>
      </c>
      <c r="D795" s="92" t="s">
        <v>74</v>
      </c>
      <c r="E795" s="92" t="s">
        <v>75</v>
      </c>
      <c r="F795" s="94" t="s">
        <v>82</v>
      </c>
      <c r="G795" s="92" t="s">
        <v>76</v>
      </c>
      <c r="H795" s="92" t="s">
        <v>77</v>
      </c>
      <c r="K795" s="96" t="n">
        <f aca="false">SUMIF(Eventos!A:A,A795,Eventos!G:G)</f>
        <v>0</v>
      </c>
      <c r="L795" s="8"/>
      <c r="O795" s="8"/>
    </row>
    <row r="796" customFormat="false" ht="15" hidden="false" customHeight="true" outlineLevel="0" collapsed="false">
      <c r="A796" s="92"/>
      <c r="B796" s="92" t="s">
        <v>72</v>
      </c>
      <c r="C796" s="92" t="s">
        <v>73</v>
      </c>
      <c r="D796" s="92" t="s">
        <v>74</v>
      </c>
      <c r="E796" s="92" t="s">
        <v>75</v>
      </c>
      <c r="F796" s="94" t="s">
        <v>82</v>
      </c>
      <c r="G796" s="92" t="s">
        <v>76</v>
      </c>
      <c r="H796" s="92" t="s">
        <v>77</v>
      </c>
      <c r="K796" s="96" t="n">
        <f aca="false">SUMIF(Eventos!A:A,A796,Eventos!G:G)</f>
        <v>0</v>
      </c>
      <c r="L796" s="8"/>
      <c r="O796" s="8"/>
    </row>
    <row r="797" customFormat="false" ht="15" hidden="false" customHeight="true" outlineLevel="0" collapsed="false">
      <c r="A797" s="92"/>
      <c r="B797" s="92" t="s">
        <v>72</v>
      </c>
      <c r="C797" s="92" t="s">
        <v>73</v>
      </c>
      <c r="D797" s="92" t="s">
        <v>74</v>
      </c>
      <c r="E797" s="92" t="s">
        <v>75</v>
      </c>
      <c r="F797" s="94" t="s">
        <v>82</v>
      </c>
      <c r="G797" s="92" t="s">
        <v>76</v>
      </c>
      <c r="H797" s="92" t="s">
        <v>77</v>
      </c>
      <c r="K797" s="96" t="n">
        <f aca="false">SUMIF(Eventos!A:A,A797,Eventos!G:G)</f>
        <v>0</v>
      </c>
      <c r="L797" s="8"/>
      <c r="O797" s="8"/>
    </row>
    <row r="798" customFormat="false" ht="15" hidden="false" customHeight="true" outlineLevel="0" collapsed="false">
      <c r="A798" s="92"/>
      <c r="B798" s="92" t="s">
        <v>72</v>
      </c>
      <c r="C798" s="92" t="s">
        <v>73</v>
      </c>
      <c r="D798" s="92" t="s">
        <v>74</v>
      </c>
      <c r="E798" s="92" t="s">
        <v>75</v>
      </c>
      <c r="F798" s="94" t="s">
        <v>82</v>
      </c>
      <c r="G798" s="92" t="s">
        <v>76</v>
      </c>
      <c r="H798" s="92" t="s">
        <v>77</v>
      </c>
      <c r="K798" s="96" t="n">
        <f aca="false">SUMIF(Eventos!A:A,A798,Eventos!G:G)</f>
        <v>0</v>
      </c>
      <c r="L798" s="8"/>
      <c r="O798" s="8"/>
    </row>
    <row r="799" customFormat="false" ht="15" hidden="false" customHeight="true" outlineLevel="0" collapsed="false">
      <c r="A799" s="92"/>
      <c r="B799" s="92" t="s">
        <v>72</v>
      </c>
      <c r="C799" s="92" t="s">
        <v>73</v>
      </c>
      <c r="D799" s="92" t="s">
        <v>74</v>
      </c>
      <c r="E799" s="92" t="s">
        <v>75</v>
      </c>
      <c r="F799" s="94" t="s">
        <v>82</v>
      </c>
      <c r="G799" s="92" t="s">
        <v>76</v>
      </c>
      <c r="H799" s="92" t="s">
        <v>77</v>
      </c>
      <c r="K799" s="96" t="n">
        <f aca="false">SUMIF(Eventos!A:A,A799,Eventos!G:G)</f>
        <v>0</v>
      </c>
      <c r="L799" s="8"/>
      <c r="O799" s="8"/>
    </row>
    <row r="800" customFormat="false" ht="15" hidden="false" customHeight="true" outlineLevel="0" collapsed="false">
      <c r="A800" s="92"/>
      <c r="B800" s="92" t="s">
        <v>72</v>
      </c>
      <c r="C800" s="92" t="s">
        <v>73</v>
      </c>
      <c r="D800" s="92" t="s">
        <v>74</v>
      </c>
      <c r="E800" s="92" t="s">
        <v>75</v>
      </c>
      <c r="F800" s="94" t="s">
        <v>82</v>
      </c>
      <c r="G800" s="92" t="s">
        <v>76</v>
      </c>
      <c r="H800" s="92" t="s">
        <v>77</v>
      </c>
      <c r="K800" s="96" t="n">
        <f aca="false">SUMIF(Eventos!A:A,A800,Eventos!G:G)</f>
        <v>0</v>
      </c>
      <c r="L800" s="8"/>
      <c r="O800" s="8"/>
    </row>
    <row r="801" customFormat="false" ht="15" hidden="false" customHeight="true" outlineLevel="0" collapsed="false">
      <c r="A801" s="92"/>
      <c r="B801" s="92" t="s">
        <v>72</v>
      </c>
      <c r="C801" s="92" t="s">
        <v>73</v>
      </c>
      <c r="D801" s="92" t="s">
        <v>74</v>
      </c>
      <c r="E801" s="92" t="s">
        <v>75</v>
      </c>
      <c r="F801" s="94" t="s">
        <v>82</v>
      </c>
      <c r="G801" s="92" t="s">
        <v>76</v>
      </c>
      <c r="H801" s="92" t="s">
        <v>77</v>
      </c>
      <c r="K801" s="96" t="n">
        <f aca="false">SUMIF(Eventos!A:A,A801,Eventos!G:G)</f>
        <v>0</v>
      </c>
      <c r="L801" s="8"/>
      <c r="O801" s="8"/>
    </row>
    <row r="802" customFormat="false" ht="15" hidden="false" customHeight="true" outlineLevel="0" collapsed="false">
      <c r="A802" s="92"/>
      <c r="B802" s="92" t="s">
        <v>72</v>
      </c>
      <c r="C802" s="92" t="s">
        <v>73</v>
      </c>
      <c r="D802" s="92" t="s">
        <v>74</v>
      </c>
      <c r="E802" s="92" t="s">
        <v>75</v>
      </c>
      <c r="F802" s="94" t="s">
        <v>82</v>
      </c>
      <c r="G802" s="92" t="s">
        <v>76</v>
      </c>
      <c r="H802" s="92" t="s">
        <v>77</v>
      </c>
      <c r="K802" s="96" t="n">
        <f aca="false">SUMIF(Eventos!A:A,A802,Eventos!G:G)</f>
        <v>0</v>
      </c>
      <c r="L802" s="8"/>
      <c r="O802" s="8"/>
    </row>
    <row r="803" customFormat="false" ht="15" hidden="false" customHeight="true" outlineLevel="0" collapsed="false">
      <c r="A803" s="92"/>
      <c r="B803" s="92" t="s">
        <v>72</v>
      </c>
      <c r="C803" s="92" t="s">
        <v>73</v>
      </c>
      <c r="D803" s="92" t="s">
        <v>74</v>
      </c>
      <c r="E803" s="92" t="s">
        <v>75</v>
      </c>
      <c r="F803" s="94" t="s">
        <v>82</v>
      </c>
      <c r="G803" s="92" t="s">
        <v>76</v>
      </c>
      <c r="H803" s="92" t="s">
        <v>77</v>
      </c>
      <c r="K803" s="96" t="n">
        <f aca="false">SUMIF(Eventos!A:A,A803,Eventos!G:G)</f>
        <v>0</v>
      </c>
      <c r="L803" s="8"/>
      <c r="O803" s="8"/>
    </row>
    <row r="804" customFormat="false" ht="15" hidden="false" customHeight="true" outlineLevel="0" collapsed="false">
      <c r="A804" s="92"/>
      <c r="B804" s="92" t="s">
        <v>72</v>
      </c>
      <c r="C804" s="92" t="s">
        <v>73</v>
      </c>
      <c r="D804" s="92" t="s">
        <v>74</v>
      </c>
      <c r="E804" s="92" t="s">
        <v>75</v>
      </c>
      <c r="F804" s="94" t="s">
        <v>82</v>
      </c>
      <c r="G804" s="92" t="s">
        <v>76</v>
      </c>
      <c r="H804" s="92" t="s">
        <v>77</v>
      </c>
      <c r="K804" s="96" t="n">
        <f aca="false">SUMIF(Eventos!A:A,A804,Eventos!G:G)</f>
        <v>0</v>
      </c>
      <c r="L804" s="8"/>
      <c r="O804" s="8"/>
    </row>
    <row r="805" customFormat="false" ht="15" hidden="false" customHeight="true" outlineLevel="0" collapsed="false">
      <c r="A805" s="92"/>
      <c r="B805" s="92" t="s">
        <v>72</v>
      </c>
      <c r="C805" s="92" t="s">
        <v>73</v>
      </c>
      <c r="D805" s="92" t="s">
        <v>74</v>
      </c>
      <c r="E805" s="92" t="s">
        <v>75</v>
      </c>
      <c r="F805" s="94" t="s">
        <v>82</v>
      </c>
      <c r="G805" s="92" t="s">
        <v>76</v>
      </c>
      <c r="H805" s="92" t="s">
        <v>77</v>
      </c>
      <c r="K805" s="96" t="n">
        <f aca="false">SUMIF(Eventos!A:A,A805,Eventos!G:G)</f>
        <v>0</v>
      </c>
      <c r="L805" s="8"/>
      <c r="O805" s="8"/>
    </row>
    <row r="806" customFormat="false" ht="15" hidden="false" customHeight="true" outlineLevel="0" collapsed="false">
      <c r="A806" s="92"/>
      <c r="B806" s="92" t="s">
        <v>72</v>
      </c>
      <c r="C806" s="92" t="s">
        <v>73</v>
      </c>
      <c r="D806" s="92" t="s">
        <v>74</v>
      </c>
      <c r="E806" s="92" t="s">
        <v>75</v>
      </c>
      <c r="F806" s="94" t="s">
        <v>82</v>
      </c>
      <c r="G806" s="92" t="s">
        <v>76</v>
      </c>
      <c r="H806" s="92" t="s">
        <v>77</v>
      </c>
      <c r="K806" s="96" t="n">
        <f aca="false">SUMIF(Eventos!A:A,A806,Eventos!G:G)</f>
        <v>0</v>
      </c>
      <c r="L806" s="8"/>
      <c r="O806" s="8"/>
    </row>
    <row r="807" customFormat="false" ht="15" hidden="false" customHeight="true" outlineLevel="0" collapsed="false">
      <c r="A807" s="92"/>
      <c r="B807" s="92" t="s">
        <v>72</v>
      </c>
      <c r="C807" s="92" t="s">
        <v>73</v>
      </c>
      <c r="D807" s="92" t="s">
        <v>74</v>
      </c>
      <c r="E807" s="92" t="s">
        <v>75</v>
      </c>
      <c r="F807" s="94" t="s">
        <v>82</v>
      </c>
      <c r="G807" s="92" t="s">
        <v>76</v>
      </c>
      <c r="H807" s="92" t="s">
        <v>77</v>
      </c>
      <c r="K807" s="96" t="n">
        <f aca="false">SUMIF(Eventos!A:A,A807,Eventos!G:G)</f>
        <v>0</v>
      </c>
      <c r="L807" s="8"/>
      <c r="O807" s="8"/>
    </row>
    <row r="808" customFormat="false" ht="15" hidden="false" customHeight="true" outlineLevel="0" collapsed="false">
      <c r="A808" s="92"/>
      <c r="B808" s="92" t="s">
        <v>72</v>
      </c>
      <c r="C808" s="92" t="s">
        <v>73</v>
      </c>
      <c r="D808" s="92" t="s">
        <v>74</v>
      </c>
      <c r="E808" s="92" t="s">
        <v>75</v>
      </c>
      <c r="F808" s="94" t="s">
        <v>82</v>
      </c>
      <c r="G808" s="92" t="s">
        <v>76</v>
      </c>
      <c r="H808" s="92" t="s">
        <v>77</v>
      </c>
      <c r="K808" s="96" t="n">
        <f aca="false">SUMIF(Eventos!A:A,A808,Eventos!G:G)</f>
        <v>0</v>
      </c>
      <c r="L808" s="8"/>
      <c r="O808" s="8"/>
    </row>
    <row r="809" customFormat="false" ht="15" hidden="false" customHeight="true" outlineLevel="0" collapsed="false">
      <c r="A809" s="92"/>
      <c r="B809" s="92" t="s">
        <v>72</v>
      </c>
      <c r="C809" s="92" t="s">
        <v>73</v>
      </c>
      <c r="D809" s="92" t="s">
        <v>74</v>
      </c>
      <c r="E809" s="92" t="s">
        <v>75</v>
      </c>
      <c r="F809" s="94" t="s">
        <v>82</v>
      </c>
      <c r="G809" s="92" t="s">
        <v>76</v>
      </c>
      <c r="H809" s="92" t="s">
        <v>77</v>
      </c>
      <c r="K809" s="96" t="n">
        <f aca="false">SUMIF(Eventos!A:A,A809,Eventos!G:G)</f>
        <v>0</v>
      </c>
      <c r="L809" s="8"/>
      <c r="O809" s="8"/>
    </row>
    <row r="810" customFormat="false" ht="15" hidden="false" customHeight="true" outlineLevel="0" collapsed="false">
      <c r="A810" s="92"/>
      <c r="B810" s="92" t="s">
        <v>72</v>
      </c>
      <c r="C810" s="92" t="s">
        <v>73</v>
      </c>
      <c r="D810" s="92" t="s">
        <v>74</v>
      </c>
      <c r="E810" s="92" t="s">
        <v>75</v>
      </c>
      <c r="F810" s="94" t="s">
        <v>82</v>
      </c>
      <c r="G810" s="92" t="s">
        <v>76</v>
      </c>
      <c r="H810" s="92" t="s">
        <v>77</v>
      </c>
      <c r="K810" s="96" t="n">
        <f aca="false">SUMIF(Eventos!A:A,A810,Eventos!G:G)</f>
        <v>0</v>
      </c>
      <c r="L810" s="8"/>
      <c r="O810" s="8"/>
    </row>
    <row r="811" customFormat="false" ht="15" hidden="false" customHeight="true" outlineLevel="0" collapsed="false">
      <c r="A811" s="92"/>
      <c r="B811" s="92" t="s">
        <v>72</v>
      </c>
      <c r="C811" s="92" t="s">
        <v>73</v>
      </c>
      <c r="D811" s="92" t="s">
        <v>74</v>
      </c>
      <c r="E811" s="92" t="s">
        <v>75</v>
      </c>
      <c r="F811" s="94" t="s">
        <v>82</v>
      </c>
      <c r="G811" s="92" t="s">
        <v>76</v>
      </c>
      <c r="H811" s="92" t="s">
        <v>77</v>
      </c>
      <c r="K811" s="96" t="n">
        <f aca="false">SUMIF(Eventos!A:A,A811,Eventos!G:G)</f>
        <v>0</v>
      </c>
      <c r="L811" s="8"/>
      <c r="O811" s="8"/>
    </row>
    <row r="812" customFormat="false" ht="15" hidden="false" customHeight="true" outlineLevel="0" collapsed="false">
      <c r="A812" s="92"/>
      <c r="B812" s="92" t="s">
        <v>72</v>
      </c>
      <c r="C812" s="92" t="s">
        <v>73</v>
      </c>
      <c r="D812" s="92" t="s">
        <v>74</v>
      </c>
      <c r="E812" s="92" t="s">
        <v>75</v>
      </c>
      <c r="F812" s="94" t="s">
        <v>82</v>
      </c>
      <c r="G812" s="92" t="s">
        <v>76</v>
      </c>
      <c r="H812" s="92" t="s">
        <v>77</v>
      </c>
      <c r="K812" s="96" t="n">
        <f aca="false">SUMIF(Eventos!A:A,A812,Eventos!G:G)</f>
        <v>0</v>
      </c>
      <c r="L812" s="8"/>
      <c r="O812" s="8"/>
    </row>
    <row r="813" customFormat="false" ht="15" hidden="false" customHeight="true" outlineLevel="0" collapsed="false">
      <c r="A813" s="92"/>
      <c r="B813" s="92" t="s">
        <v>72</v>
      </c>
      <c r="C813" s="92" t="s">
        <v>73</v>
      </c>
      <c r="D813" s="92" t="s">
        <v>74</v>
      </c>
      <c r="E813" s="92" t="s">
        <v>75</v>
      </c>
      <c r="F813" s="94" t="s">
        <v>82</v>
      </c>
      <c r="G813" s="92" t="s">
        <v>76</v>
      </c>
      <c r="H813" s="92" t="s">
        <v>77</v>
      </c>
      <c r="K813" s="96" t="n">
        <f aca="false">SUMIF(Eventos!A:A,A813,Eventos!G:G)</f>
        <v>0</v>
      </c>
      <c r="L813" s="8"/>
      <c r="O813" s="8"/>
    </row>
    <row r="814" customFormat="false" ht="15" hidden="false" customHeight="true" outlineLevel="0" collapsed="false">
      <c r="A814" s="92"/>
      <c r="B814" s="92" t="s">
        <v>72</v>
      </c>
      <c r="C814" s="92" t="s">
        <v>73</v>
      </c>
      <c r="D814" s="92" t="s">
        <v>74</v>
      </c>
      <c r="E814" s="92" t="s">
        <v>75</v>
      </c>
      <c r="F814" s="94" t="s">
        <v>82</v>
      </c>
      <c r="G814" s="92" t="s">
        <v>76</v>
      </c>
      <c r="H814" s="92" t="s">
        <v>77</v>
      </c>
      <c r="K814" s="96" t="n">
        <f aca="false">SUMIF(Eventos!A:A,A814,Eventos!G:G)</f>
        <v>0</v>
      </c>
      <c r="L814" s="8"/>
      <c r="O814" s="8"/>
    </row>
    <row r="815" customFormat="false" ht="15" hidden="false" customHeight="true" outlineLevel="0" collapsed="false">
      <c r="A815" s="92"/>
      <c r="B815" s="92" t="s">
        <v>72</v>
      </c>
      <c r="C815" s="92" t="s">
        <v>73</v>
      </c>
      <c r="D815" s="92" t="s">
        <v>74</v>
      </c>
      <c r="E815" s="92" t="s">
        <v>75</v>
      </c>
      <c r="F815" s="94" t="s">
        <v>82</v>
      </c>
      <c r="G815" s="92" t="s">
        <v>76</v>
      </c>
      <c r="H815" s="92" t="s">
        <v>77</v>
      </c>
      <c r="K815" s="96" t="n">
        <f aca="false">SUMIF(Eventos!A:A,A815,Eventos!G:G)</f>
        <v>0</v>
      </c>
      <c r="L815" s="8"/>
      <c r="O815" s="8"/>
    </row>
    <row r="816" customFormat="false" ht="15" hidden="false" customHeight="true" outlineLevel="0" collapsed="false">
      <c r="A816" s="92"/>
      <c r="B816" s="92" t="s">
        <v>72</v>
      </c>
      <c r="C816" s="92" t="s">
        <v>73</v>
      </c>
      <c r="D816" s="92" t="s">
        <v>74</v>
      </c>
      <c r="E816" s="92" t="s">
        <v>75</v>
      </c>
      <c r="F816" s="94" t="s">
        <v>82</v>
      </c>
      <c r="G816" s="92" t="s">
        <v>76</v>
      </c>
      <c r="H816" s="92" t="s">
        <v>77</v>
      </c>
      <c r="K816" s="96" t="n">
        <f aca="false">SUMIF(Eventos!A:A,A816,Eventos!G:G)</f>
        <v>0</v>
      </c>
      <c r="L816" s="8"/>
      <c r="O816" s="8"/>
    </row>
    <row r="817" customFormat="false" ht="15" hidden="false" customHeight="true" outlineLevel="0" collapsed="false">
      <c r="A817" s="92"/>
      <c r="B817" s="92" t="s">
        <v>72</v>
      </c>
      <c r="C817" s="92" t="s">
        <v>73</v>
      </c>
      <c r="D817" s="92" t="s">
        <v>74</v>
      </c>
      <c r="E817" s="92" t="s">
        <v>75</v>
      </c>
      <c r="F817" s="94" t="s">
        <v>82</v>
      </c>
      <c r="G817" s="92" t="s">
        <v>76</v>
      </c>
      <c r="H817" s="92" t="s">
        <v>77</v>
      </c>
      <c r="K817" s="96" t="n">
        <f aca="false">SUMIF(Eventos!A:A,A817,Eventos!G:G)</f>
        <v>0</v>
      </c>
      <c r="L817" s="8"/>
      <c r="O817" s="8"/>
    </row>
    <row r="818" customFormat="false" ht="15" hidden="false" customHeight="true" outlineLevel="0" collapsed="false">
      <c r="A818" s="92"/>
      <c r="B818" s="92" t="s">
        <v>72</v>
      </c>
      <c r="C818" s="92" t="s">
        <v>73</v>
      </c>
      <c r="D818" s="92" t="s">
        <v>74</v>
      </c>
      <c r="E818" s="92" t="s">
        <v>75</v>
      </c>
      <c r="F818" s="94" t="s">
        <v>82</v>
      </c>
      <c r="G818" s="92" t="s">
        <v>76</v>
      </c>
      <c r="H818" s="92" t="s">
        <v>77</v>
      </c>
      <c r="K818" s="96" t="n">
        <f aca="false">SUMIF(Eventos!A:A,A818,Eventos!G:G)</f>
        <v>0</v>
      </c>
      <c r="L818" s="8"/>
      <c r="O818" s="8"/>
    </row>
    <row r="819" customFormat="false" ht="15" hidden="false" customHeight="true" outlineLevel="0" collapsed="false">
      <c r="A819" s="92"/>
      <c r="B819" s="92" t="s">
        <v>72</v>
      </c>
      <c r="C819" s="92" t="s">
        <v>73</v>
      </c>
      <c r="D819" s="92" t="s">
        <v>74</v>
      </c>
      <c r="E819" s="92" t="s">
        <v>75</v>
      </c>
      <c r="F819" s="94" t="s">
        <v>82</v>
      </c>
      <c r="G819" s="92" t="s">
        <v>76</v>
      </c>
      <c r="H819" s="92" t="s">
        <v>77</v>
      </c>
      <c r="K819" s="96" t="n">
        <f aca="false">SUMIF(Eventos!A:A,A819,Eventos!G:G)</f>
        <v>0</v>
      </c>
      <c r="L819" s="8"/>
      <c r="O819" s="8"/>
    </row>
    <row r="820" customFormat="false" ht="15" hidden="false" customHeight="true" outlineLevel="0" collapsed="false">
      <c r="A820" s="92"/>
      <c r="B820" s="92" t="s">
        <v>72</v>
      </c>
      <c r="C820" s="92" t="s">
        <v>73</v>
      </c>
      <c r="D820" s="92" t="s">
        <v>74</v>
      </c>
      <c r="E820" s="92" t="s">
        <v>75</v>
      </c>
      <c r="F820" s="94" t="s">
        <v>82</v>
      </c>
      <c r="G820" s="92" t="s">
        <v>76</v>
      </c>
      <c r="H820" s="92" t="s">
        <v>77</v>
      </c>
      <c r="K820" s="96" t="n">
        <f aca="false">SUMIF(Eventos!A:A,A820,Eventos!G:G)</f>
        <v>0</v>
      </c>
      <c r="L820" s="8"/>
      <c r="O820" s="8"/>
    </row>
    <row r="821" customFormat="false" ht="15" hidden="false" customHeight="true" outlineLevel="0" collapsed="false">
      <c r="A821" s="92"/>
      <c r="B821" s="92" t="s">
        <v>72</v>
      </c>
      <c r="C821" s="92" t="s">
        <v>73</v>
      </c>
      <c r="D821" s="92" t="s">
        <v>74</v>
      </c>
      <c r="E821" s="92" t="s">
        <v>75</v>
      </c>
      <c r="F821" s="94" t="s">
        <v>82</v>
      </c>
      <c r="G821" s="92" t="s">
        <v>76</v>
      </c>
      <c r="H821" s="92" t="s">
        <v>77</v>
      </c>
      <c r="K821" s="96" t="n">
        <f aca="false">SUMIF(Eventos!A:A,A821,Eventos!G:G)</f>
        <v>0</v>
      </c>
      <c r="L821" s="8"/>
      <c r="O821" s="8"/>
    </row>
    <row r="822" customFormat="false" ht="15" hidden="false" customHeight="true" outlineLevel="0" collapsed="false">
      <c r="A822" s="92"/>
      <c r="B822" s="92" t="s">
        <v>72</v>
      </c>
      <c r="C822" s="92" t="s">
        <v>73</v>
      </c>
      <c r="D822" s="92" t="s">
        <v>74</v>
      </c>
      <c r="E822" s="92" t="s">
        <v>75</v>
      </c>
      <c r="F822" s="94" t="s">
        <v>82</v>
      </c>
      <c r="G822" s="92" t="s">
        <v>76</v>
      </c>
      <c r="H822" s="92" t="s">
        <v>77</v>
      </c>
      <c r="K822" s="96" t="n">
        <f aca="false">SUMIF(Eventos!A:A,A822,Eventos!G:G)</f>
        <v>0</v>
      </c>
      <c r="L822" s="8"/>
      <c r="O822" s="8"/>
    </row>
    <row r="823" customFormat="false" ht="15" hidden="false" customHeight="true" outlineLevel="0" collapsed="false">
      <c r="A823" s="92"/>
      <c r="B823" s="92" t="s">
        <v>72</v>
      </c>
      <c r="C823" s="92" t="s">
        <v>73</v>
      </c>
      <c r="D823" s="92" t="s">
        <v>74</v>
      </c>
      <c r="E823" s="92" t="s">
        <v>75</v>
      </c>
      <c r="F823" s="94" t="s">
        <v>82</v>
      </c>
      <c r="G823" s="92" t="s">
        <v>76</v>
      </c>
      <c r="H823" s="92" t="s">
        <v>77</v>
      </c>
      <c r="K823" s="96" t="n">
        <f aca="false">SUMIF(Eventos!A:A,A823,Eventos!G:G)</f>
        <v>0</v>
      </c>
      <c r="L823" s="8"/>
      <c r="O823" s="8"/>
    </row>
    <row r="824" customFormat="false" ht="15" hidden="false" customHeight="true" outlineLevel="0" collapsed="false">
      <c r="A824" s="92"/>
      <c r="B824" s="92" t="s">
        <v>72</v>
      </c>
      <c r="C824" s="92" t="s">
        <v>73</v>
      </c>
      <c r="D824" s="92" t="s">
        <v>74</v>
      </c>
      <c r="E824" s="92" t="s">
        <v>75</v>
      </c>
      <c r="F824" s="94" t="s">
        <v>82</v>
      </c>
      <c r="G824" s="92" t="s">
        <v>76</v>
      </c>
      <c r="H824" s="92" t="s">
        <v>77</v>
      </c>
      <c r="K824" s="96" t="n">
        <f aca="false">SUMIF(Eventos!A:A,A824,Eventos!G:G)</f>
        <v>0</v>
      </c>
      <c r="L824" s="8"/>
      <c r="O824" s="8"/>
    </row>
    <row r="825" customFormat="false" ht="15" hidden="false" customHeight="true" outlineLevel="0" collapsed="false">
      <c r="A825" s="92"/>
      <c r="B825" s="92" t="s">
        <v>72</v>
      </c>
      <c r="C825" s="92" t="s">
        <v>73</v>
      </c>
      <c r="D825" s="92" t="s">
        <v>74</v>
      </c>
      <c r="E825" s="92" t="s">
        <v>75</v>
      </c>
      <c r="F825" s="94" t="s">
        <v>82</v>
      </c>
      <c r="G825" s="92" t="s">
        <v>76</v>
      </c>
      <c r="H825" s="92" t="s">
        <v>77</v>
      </c>
      <c r="K825" s="96" t="n">
        <f aca="false">SUMIF(Eventos!A:A,A825,Eventos!G:G)</f>
        <v>0</v>
      </c>
      <c r="L825" s="8"/>
      <c r="O825" s="8"/>
    </row>
    <row r="826" customFormat="false" ht="15" hidden="false" customHeight="true" outlineLevel="0" collapsed="false">
      <c r="A826" s="92"/>
      <c r="B826" s="92" t="s">
        <v>72</v>
      </c>
      <c r="C826" s="92" t="s">
        <v>73</v>
      </c>
      <c r="D826" s="92" t="s">
        <v>74</v>
      </c>
      <c r="E826" s="92" t="s">
        <v>75</v>
      </c>
      <c r="F826" s="94" t="s">
        <v>82</v>
      </c>
      <c r="G826" s="92" t="s">
        <v>76</v>
      </c>
      <c r="H826" s="92" t="s">
        <v>77</v>
      </c>
      <c r="K826" s="96" t="n">
        <f aca="false">SUMIF(Eventos!A:A,A826,Eventos!G:G)</f>
        <v>0</v>
      </c>
      <c r="L826" s="8"/>
      <c r="O826" s="8"/>
    </row>
    <row r="827" customFormat="false" ht="15" hidden="false" customHeight="true" outlineLevel="0" collapsed="false">
      <c r="A827" s="92"/>
      <c r="B827" s="92" t="s">
        <v>72</v>
      </c>
      <c r="C827" s="92" t="s">
        <v>73</v>
      </c>
      <c r="D827" s="92" t="s">
        <v>74</v>
      </c>
      <c r="E827" s="92" t="s">
        <v>75</v>
      </c>
      <c r="F827" s="94" t="s">
        <v>82</v>
      </c>
      <c r="G827" s="92" t="s">
        <v>76</v>
      </c>
      <c r="H827" s="92" t="s">
        <v>77</v>
      </c>
      <c r="K827" s="96" t="n">
        <f aca="false">SUMIF(Eventos!A:A,A827,Eventos!G:G)</f>
        <v>0</v>
      </c>
      <c r="L827" s="8"/>
      <c r="O827" s="8"/>
    </row>
    <row r="828" customFormat="false" ht="15" hidden="false" customHeight="true" outlineLevel="0" collapsed="false">
      <c r="A828" s="92"/>
      <c r="B828" s="92" t="s">
        <v>72</v>
      </c>
      <c r="C828" s="92" t="s">
        <v>73</v>
      </c>
      <c r="D828" s="92" t="s">
        <v>74</v>
      </c>
      <c r="E828" s="92" t="s">
        <v>75</v>
      </c>
      <c r="F828" s="94" t="s">
        <v>82</v>
      </c>
      <c r="G828" s="92" t="s">
        <v>76</v>
      </c>
      <c r="H828" s="92" t="s">
        <v>77</v>
      </c>
      <c r="K828" s="96" t="n">
        <f aca="false">SUMIF(Eventos!A:A,A828,Eventos!G:G)</f>
        <v>0</v>
      </c>
      <c r="L828" s="8"/>
      <c r="O828" s="8"/>
    </row>
    <row r="829" customFormat="false" ht="15" hidden="false" customHeight="true" outlineLevel="0" collapsed="false">
      <c r="A829" s="92"/>
      <c r="B829" s="92" t="s">
        <v>72</v>
      </c>
      <c r="C829" s="92" t="s">
        <v>73</v>
      </c>
      <c r="D829" s="92" t="s">
        <v>74</v>
      </c>
      <c r="E829" s="92" t="s">
        <v>75</v>
      </c>
      <c r="F829" s="94" t="s">
        <v>82</v>
      </c>
      <c r="G829" s="92" t="s">
        <v>76</v>
      </c>
      <c r="H829" s="92" t="s">
        <v>77</v>
      </c>
      <c r="K829" s="96" t="n">
        <f aca="false">SUMIF(Eventos!A:A,A829,Eventos!G:G)</f>
        <v>0</v>
      </c>
      <c r="L829" s="8"/>
      <c r="O829" s="8"/>
    </row>
    <row r="830" customFormat="false" ht="15" hidden="false" customHeight="true" outlineLevel="0" collapsed="false">
      <c r="A830" s="92"/>
      <c r="B830" s="92" t="s">
        <v>72</v>
      </c>
      <c r="C830" s="92" t="s">
        <v>73</v>
      </c>
      <c r="D830" s="92" t="s">
        <v>74</v>
      </c>
      <c r="E830" s="92" t="s">
        <v>75</v>
      </c>
      <c r="F830" s="94" t="s">
        <v>82</v>
      </c>
      <c r="G830" s="92" t="s">
        <v>76</v>
      </c>
      <c r="H830" s="92" t="s">
        <v>77</v>
      </c>
      <c r="K830" s="96" t="n">
        <f aca="false">SUMIF(Eventos!A:A,A830,Eventos!G:G)</f>
        <v>0</v>
      </c>
      <c r="L830" s="8"/>
      <c r="O830" s="8"/>
    </row>
    <row r="831" customFormat="false" ht="15" hidden="false" customHeight="true" outlineLevel="0" collapsed="false">
      <c r="A831" s="92"/>
      <c r="B831" s="92" t="s">
        <v>72</v>
      </c>
      <c r="C831" s="92" t="s">
        <v>73</v>
      </c>
      <c r="D831" s="92" t="s">
        <v>74</v>
      </c>
      <c r="E831" s="92" t="s">
        <v>75</v>
      </c>
      <c r="F831" s="94" t="s">
        <v>82</v>
      </c>
      <c r="G831" s="92" t="s">
        <v>76</v>
      </c>
      <c r="H831" s="92" t="s">
        <v>77</v>
      </c>
      <c r="K831" s="96" t="n">
        <f aca="false">SUMIF(Eventos!A:A,A831,Eventos!G:G)</f>
        <v>0</v>
      </c>
      <c r="L831" s="8"/>
      <c r="O831" s="8"/>
    </row>
    <row r="832" customFormat="false" ht="15" hidden="false" customHeight="true" outlineLevel="0" collapsed="false">
      <c r="A832" s="92"/>
      <c r="B832" s="92" t="s">
        <v>72</v>
      </c>
      <c r="C832" s="92" t="s">
        <v>73</v>
      </c>
      <c r="D832" s="92" t="s">
        <v>74</v>
      </c>
      <c r="E832" s="92" t="s">
        <v>75</v>
      </c>
      <c r="F832" s="94" t="s">
        <v>82</v>
      </c>
      <c r="G832" s="92" t="s">
        <v>76</v>
      </c>
      <c r="H832" s="92" t="s">
        <v>77</v>
      </c>
      <c r="K832" s="96" t="n">
        <f aca="false">SUMIF(Eventos!A:A,A832,Eventos!G:G)</f>
        <v>0</v>
      </c>
      <c r="L832" s="8"/>
      <c r="O832" s="8"/>
    </row>
    <row r="833" customFormat="false" ht="15" hidden="false" customHeight="true" outlineLevel="0" collapsed="false">
      <c r="A833" s="92"/>
      <c r="B833" s="92" t="s">
        <v>72</v>
      </c>
      <c r="C833" s="92" t="s">
        <v>73</v>
      </c>
      <c r="D833" s="92" t="s">
        <v>74</v>
      </c>
      <c r="E833" s="92" t="s">
        <v>75</v>
      </c>
      <c r="F833" s="94" t="s">
        <v>82</v>
      </c>
      <c r="G833" s="92" t="s">
        <v>76</v>
      </c>
      <c r="H833" s="92" t="s">
        <v>77</v>
      </c>
      <c r="K833" s="96" t="n">
        <f aca="false">SUMIF(Eventos!A:A,A833,Eventos!G:G)</f>
        <v>0</v>
      </c>
      <c r="L833" s="8"/>
      <c r="O833" s="8"/>
    </row>
    <row r="834" customFormat="false" ht="15" hidden="false" customHeight="true" outlineLevel="0" collapsed="false">
      <c r="A834" s="92"/>
      <c r="B834" s="92" t="s">
        <v>72</v>
      </c>
      <c r="C834" s="92" t="s">
        <v>73</v>
      </c>
      <c r="D834" s="92" t="s">
        <v>74</v>
      </c>
      <c r="E834" s="92" t="s">
        <v>75</v>
      </c>
      <c r="F834" s="94" t="s">
        <v>82</v>
      </c>
      <c r="G834" s="92" t="s">
        <v>76</v>
      </c>
      <c r="H834" s="92" t="s">
        <v>77</v>
      </c>
      <c r="K834" s="96" t="n">
        <f aca="false">SUMIF(Eventos!A:A,A834,Eventos!G:G)</f>
        <v>0</v>
      </c>
      <c r="L834" s="8"/>
      <c r="O834" s="8"/>
    </row>
    <row r="835" customFormat="false" ht="15" hidden="false" customHeight="true" outlineLevel="0" collapsed="false">
      <c r="A835" s="92"/>
      <c r="B835" s="92" t="s">
        <v>72</v>
      </c>
      <c r="C835" s="92" t="s">
        <v>73</v>
      </c>
      <c r="D835" s="92" t="s">
        <v>74</v>
      </c>
      <c r="E835" s="92" t="s">
        <v>75</v>
      </c>
      <c r="F835" s="94" t="s">
        <v>82</v>
      </c>
      <c r="G835" s="92" t="s">
        <v>76</v>
      </c>
      <c r="H835" s="92" t="s">
        <v>77</v>
      </c>
      <c r="K835" s="96" t="n">
        <f aca="false">SUMIF(Eventos!A:A,A835,Eventos!G:G)</f>
        <v>0</v>
      </c>
      <c r="L835" s="8"/>
      <c r="O835" s="8"/>
    </row>
    <row r="836" customFormat="false" ht="15" hidden="false" customHeight="true" outlineLevel="0" collapsed="false">
      <c r="A836" s="92"/>
      <c r="B836" s="92" t="s">
        <v>72</v>
      </c>
      <c r="C836" s="92" t="s">
        <v>73</v>
      </c>
      <c r="D836" s="92" t="s">
        <v>74</v>
      </c>
      <c r="E836" s="92" t="s">
        <v>75</v>
      </c>
      <c r="F836" s="94" t="s">
        <v>82</v>
      </c>
      <c r="G836" s="92" t="s">
        <v>76</v>
      </c>
      <c r="H836" s="92" t="s">
        <v>77</v>
      </c>
      <c r="K836" s="96" t="n">
        <f aca="false">SUMIF(Eventos!A:A,A836,Eventos!G:G)</f>
        <v>0</v>
      </c>
      <c r="L836" s="8"/>
      <c r="O836" s="8"/>
    </row>
    <row r="837" customFormat="false" ht="15" hidden="false" customHeight="true" outlineLevel="0" collapsed="false">
      <c r="A837" s="92"/>
      <c r="B837" s="92" t="s">
        <v>72</v>
      </c>
      <c r="C837" s="92" t="s">
        <v>73</v>
      </c>
      <c r="D837" s="92" t="s">
        <v>74</v>
      </c>
      <c r="E837" s="92" t="s">
        <v>75</v>
      </c>
      <c r="F837" s="94" t="s">
        <v>82</v>
      </c>
      <c r="G837" s="92" t="s">
        <v>76</v>
      </c>
      <c r="H837" s="92" t="s">
        <v>77</v>
      </c>
      <c r="K837" s="96" t="n">
        <f aca="false">SUMIF(Eventos!A:A,A837,Eventos!G:G)</f>
        <v>0</v>
      </c>
      <c r="L837" s="8"/>
      <c r="O837" s="8"/>
    </row>
    <row r="838" customFormat="false" ht="15" hidden="false" customHeight="true" outlineLevel="0" collapsed="false">
      <c r="A838" s="92"/>
      <c r="B838" s="92" t="s">
        <v>72</v>
      </c>
      <c r="C838" s="92" t="s">
        <v>73</v>
      </c>
      <c r="D838" s="92" t="s">
        <v>74</v>
      </c>
      <c r="E838" s="92" t="s">
        <v>75</v>
      </c>
      <c r="F838" s="94" t="s">
        <v>82</v>
      </c>
      <c r="G838" s="92" t="s">
        <v>76</v>
      </c>
      <c r="H838" s="92" t="s">
        <v>77</v>
      </c>
      <c r="K838" s="96" t="n">
        <f aca="false">SUMIF(Eventos!A:A,A838,Eventos!G:G)</f>
        <v>0</v>
      </c>
      <c r="L838" s="8"/>
      <c r="O838" s="8"/>
    </row>
    <row r="839" customFormat="false" ht="15" hidden="false" customHeight="true" outlineLevel="0" collapsed="false">
      <c r="A839" s="92"/>
      <c r="B839" s="92" t="s">
        <v>72</v>
      </c>
      <c r="C839" s="92" t="s">
        <v>73</v>
      </c>
      <c r="D839" s="92" t="s">
        <v>74</v>
      </c>
      <c r="E839" s="92" t="s">
        <v>75</v>
      </c>
      <c r="F839" s="94" t="s">
        <v>82</v>
      </c>
      <c r="G839" s="92" t="s">
        <v>76</v>
      </c>
      <c r="H839" s="92" t="s">
        <v>77</v>
      </c>
      <c r="K839" s="96" t="n">
        <f aca="false">SUMIF(Eventos!A:A,A839,Eventos!G:G)</f>
        <v>0</v>
      </c>
      <c r="L839" s="8"/>
      <c r="O839" s="8"/>
    </row>
    <row r="840" customFormat="false" ht="15" hidden="false" customHeight="true" outlineLevel="0" collapsed="false">
      <c r="A840" s="92"/>
      <c r="B840" s="92" t="s">
        <v>72</v>
      </c>
      <c r="C840" s="92" t="s">
        <v>73</v>
      </c>
      <c r="D840" s="92" t="s">
        <v>74</v>
      </c>
      <c r="E840" s="92" t="s">
        <v>75</v>
      </c>
      <c r="F840" s="94" t="s">
        <v>82</v>
      </c>
      <c r="G840" s="92" t="s">
        <v>76</v>
      </c>
      <c r="H840" s="92" t="s">
        <v>77</v>
      </c>
      <c r="K840" s="96" t="n">
        <f aca="false">SUMIF(Eventos!A:A,A840,Eventos!G:G)</f>
        <v>0</v>
      </c>
      <c r="L840" s="8"/>
      <c r="O840" s="8"/>
    </row>
    <row r="841" customFormat="false" ht="15" hidden="false" customHeight="true" outlineLevel="0" collapsed="false">
      <c r="A841" s="92"/>
      <c r="B841" s="92" t="s">
        <v>72</v>
      </c>
      <c r="C841" s="92" t="s">
        <v>73</v>
      </c>
      <c r="D841" s="92" t="s">
        <v>74</v>
      </c>
      <c r="E841" s="92" t="s">
        <v>75</v>
      </c>
      <c r="F841" s="94" t="s">
        <v>82</v>
      </c>
      <c r="G841" s="92" t="s">
        <v>76</v>
      </c>
      <c r="H841" s="92" t="s">
        <v>77</v>
      </c>
      <c r="K841" s="96" t="n">
        <f aca="false">SUMIF(Eventos!A:A,A841,Eventos!G:G)</f>
        <v>0</v>
      </c>
      <c r="L841" s="8"/>
      <c r="O841" s="8"/>
    </row>
    <row r="842" customFormat="false" ht="15" hidden="false" customHeight="true" outlineLevel="0" collapsed="false">
      <c r="A842" s="92"/>
      <c r="B842" s="92" t="s">
        <v>72</v>
      </c>
      <c r="C842" s="92" t="s">
        <v>73</v>
      </c>
      <c r="D842" s="92" t="s">
        <v>74</v>
      </c>
      <c r="E842" s="92" t="s">
        <v>75</v>
      </c>
      <c r="F842" s="94" t="s">
        <v>82</v>
      </c>
      <c r="G842" s="92" t="s">
        <v>76</v>
      </c>
      <c r="H842" s="92" t="s">
        <v>77</v>
      </c>
      <c r="K842" s="96" t="n">
        <f aca="false">SUMIF(Eventos!A:A,A842,Eventos!G:G)</f>
        <v>0</v>
      </c>
      <c r="L842" s="8"/>
      <c r="O842" s="8"/>
    </row>
    <row r="843" customFormat="false" ht="15" hidden="false" customHeight="true" outlineLevel="0" collapsed="false">
      <c r="A843" s="92"/>
      <c r="B843" s="92" t="s">
        <v>72</v>
      </c>
      <c r="C843" s="92" t="s">
        <v>73</v>
      </c>
      <c r="D843" s="92" t="s">
        <v>74</v>
      </c>
      <c r="E843" s="92" t="s">
        <v>75</v>
      </c>
      <c r="F843" s="94" t="s">
        <v>82</v>
      </c>
      <c r="G843" s="92" t="s">
        <v>76</v>
      </c>
      <c r="H843" s="92" t="s">
        <v>77</v>
      </c>
      <c r="K843" s="96" t="n">
        <f aca="false">SUMIF(Eventos!A:A,A843,Eventos!G:G)</f>
        <v>0</v>
      </c>
      <c r="L843" s="8"/>
      <c r="O843" s="8"/>
    </row>
    <row r="844" customFormat="false" ht="15" hidden="false" customHeight="true" outlineLevel="0" collapsed="false">
      <c r="A844" s="92"/>
      <c r="B844" s="92" t="s">
        <v>72</v>
      </c>
      <c r="C844" s="92" t="s">
        <v>73</v>
      </c>
      <c r="D844" s="92" t="s">
        <v>74</v>
      </c>
      <c r="E844" s="92" t="s">
        <v>75</v>
      </c>
      <c r="F844" s="94" t="s">
        <v>82</v>
      </c>
      <c r="G844" s="92" t="s">
        <v>76</v>
      </c>
      <c r="H844" s="92" t="s">
        <v>77</v>
      </c>
      <c r="K844" s="96" t="n">
        <f aca="false">SUMIF(Eventos!A:A,A844,Eventos!G:G)</f>
        <v>0</v>
      </c>
      <c r="L844" s="8"/>
      <c r="O844" s="8"/>
    </row>
    <row r="845" customFormat="false" ht="15" hidden="false" customHeight="true" outlineLevel="0" collapsed="false">
      <c r="A845" s="92"/>
      <c r="B845" s="92" t="s">
        <v>72</v>
      </c>
      <c r="C845" s="92" t="s">
        <v>73</v>
      </c>
      <c r="D845" s="92" t="s">
        <v>74</v>
      </c>
      <c r="E845" s="92" t="s">
        <v>75</v>
      </c>
      <c r="F845" s="94" t="s">
        <v>82</v>
      </c>
      <c r="G845" s="92" t="s">
        <v>76</v>
      </c>
      <c r="H845" s="92" t="s">
        <v>77</v>
      </c>
      <c r="K845" s="96" t="n">
        <f aca="false">SUMIF(Eventos!A:A,A845,Eventos!G:G)</f>
        <v>0</v>
      </c>
      <c r="L845" s="8"/>
      <c r="O845" s="8"/>
    </row>
    <row r="846" customFormat="false" ht="15" hidden="false" customHeight="true" outlineLevel="0" collapsed="false">
      <c r="A846" s="92"/>
      <c r="B846" s="92" t="s">
        <v>72</v>
      </c>
      <c r="C846" s="92" t="s">
        <v>73</v>
      </c>
      <c r="D846" s="92" t="s">
        <v>74</v>
      </c>
      <c r="E846" s="92" t="s">
        <v>75</v>
      </c>
      <c r="F846" s="94" t="s">
        <v>82</v>
      </c>
      <c r="G846" s="92" t="s">
        <v>76</v>
      </c>
      <c r="H846" s="92" t="s">
        <v>77</v>
      </c>
      <c r="K846" s="96" t="n">
        <f aca="false">SUMIF(Eventos!A:A,A846,Eventos!G:G)</f>
        <v>0</v>
      </c>
      <c r="L846" s="8"/>
      <c r="O846" s="8"/>
    </row>
    <row r="847" customFormat="false" ht="15" hidden="false" customHeight="true" outlineLevel="0" collapsed="false">
      <c r="A847" s="92"/>
      <c r="B847" s="92" t="s">
        <v>72</v>
      </c>
      <c r="C847" s="92" t="s">
        <v>73</v>
      </c>
      <c r="D847" s="92" t="s">
        <v>74</v>
      </c>
      <c r="E847" s="92" t="s">
        <v>75</v>
      </c>
      <c r="F847" s="94" t="s">
        <v>82</v>
      </c>
      <c r="G847" s="92" t="s">
        <v>76</v>
      </c>
      <c r="H847" s="92" t="s">
        <v>77</v>
      </c>
      <c r="K847" s="96" t="n">
        <f aca="false">SUMIF(Eventos!A:A,A847,Eventos!G:G)</f>
        <v>0</v>
      </c>
      <c r="L847" s="8"/>
      <c r="O847" s="8"/>
    </row>
    <row r="848" customFormat="false" ht="15" hidden="false" customHeight="true" outlineLevel="0" collapsed="false">
      <c r="A848" s="92"/>
      <c r="B848" s="92" t="s">
        <v>72</v>
      </c>
      <c r="C848" s="92" t="s">
        <v>73</v>
      </c>
      <c r="D848" s="92" t="s">
        <v>74</v>
      </c>
      <c r="E848" s="92" t="s">
        <v>75</v>
      </c>
      <c r="F848" s="94" t="s">
        <v>82</v>
      </c>
      <c r="G848" s="92" t="s">
        <v>76</v>
      </c>
      <c r="H848" s="92" t="s">
        <v>77</v>
      </c>
      <c r="K848" s="96" t="n">
        <f aca="false">SUMIF(Eventos!A:A,A848,Eventos!G:G)</f>
        <v>0</v>
      </c>
      <c r="L848" s="8"/>
      <c r="O848" s="8"/>
    </row>
    <row r="849" customFormat="false" ht="15" hidden="false" customHeight="true" outlineLevel="0" collapsed="false">
      <c r="A849" s="92"/>
      <c r="B849" s="92" t="s">
        <v>72</v>
      </c>
      <c r="C849" s="92" t="s">
        <v>73</v>
      </c>
      <c r="D849" s="92" t="s">
        <v>74</v>
      </c>
      <c r="E849" s="92" t="s">
        <v>75</v>
      </c>
      <c r="F849" s="94" t="s">
        <v>82</v>
      </c>
      <c r="G849" s="92" t="s">
        <v>76</v>
      </c>
      <c r="H849" s="92" t="s">
        <v>77</v>
      </c>
      <c r="K849" s="96" t="n">
        <f aca="false">SUMIF(Eventos!A:A,A849,Eventos!G:G)</f>
        <v>0</v>
      </c>
      <c r="L849" s="8"/>
      <c r="O849" s="8"/>
    </row>
    <row r="850" customFormat="false" ht="15" hidden="false" customHeight="true" outlineLevel="0" collapsed="false">
      <c r="A850" s="92"/>
      <c r="B850" s="92" t="s">
        <v>72</v>
      </c>
      <c r="C850" s="92" t="s">
        <v>73</v>
      </c>
      <c r="D850" s="92" t="s">
        <v>74</v>
      </c>
      <c r="E850" s="92" t="s">
        <v>75</v>
      </c>
      <c r="F850" s="94" t="s">
        <v>82</v>
      </c>
      <c r="G850" s="92" t="s">
        <v>76</v>
      </c>
      <c r="H850" s="92" t="s">
        <v>77</v>
      </c>
      <c r="K850" s="96" t="n">
        <f aca="false">SUMIF(Eventos!A:A,A850,Eventos!G:G)</f>
        <v>0</v>
      </c>
      <c r="L850" s="8"/>
      <c r="O850" s="8"/>
    </row>
    <row r="851" customFormat="false" ht="15" hidden="false" customHeight="true" outlineLevel="0" collapsed="false">
      <c r="A851" s="92"/>
      <c r="B851" s="92" t="s">
        <v>72</v>
      </c>
      <c r="C851" s="92" t="s">
        <v>73</v>
      </c>
      <c r="D851" s="92" t="s">
        <v>74</v>
      </c>
      <c r="E851" s="92" t="s">
        <v>75</v>
      </c>
      <c r="F851" s="94" t="s">
        <v>82</v>
      </c>
      <c r="G851" s="92" t="s">
        <v>76</v>
      </c>
      <c r="H851" s="92" t="s">
        <v>77</v>
      </c>
      <c r="K851" s="96" t="n">
        <f aca="false">SUMIF(Eventos!A:A,A851,Eventos!G:G)</f>
        <v>0</v>
      </c>
      <c r="L851" s="8"/>
      <c r="O851" s="8"/>
    </row>
    <row r="852" customFormat="false" ht="15" hidden="false" customHeight="true" outlineLevel="0" collapsed="false">
      <c r="A852" s="92"/>
      <c r="B852" s="92" t="s">
        <v>72</v>
      </c>
      <c r="C852" s="92" t="s">
        <v>73</v>
      </c>
      <c r="D852" s="92" t="s">
        <v>74</v>
      </c>
      <c r="E852" s="92" t="s">
        <v>75</v>
      </c>
      <c r="F852" s="94" t="s">
        <v>82</v>
      </c>
      <c r="G852" s="92" t="s">
        <v>76</v>
      </c>
      <c r="H852" s="92" t="s">
        <v>77</v>
      </c>
      <c r="K852" s="96" t="n">
        <f aca="false">SUMIF(Eventos!A:A,A852,Eventos!G:G)</f>
        <v>0</v>
      </c>
      <c r="L852" s="8"/>
      <c r="O852" s="8"/>
    </row>
    <row r="853" customFormat="false" ht="15" hidden="false" customHeight="true" outlineLevel="0" collapsed="false">
      <c r="A853" s="92"/>
      <c r="B853" s="92" t="s">
        <v>72</v>
      </c>
      <c r="C853" s="92" t="s">
        <v>73</v>
      </c>
      <c r="D853" s="92" t="s">
        <v>74</v>
      </c>
      <c r="E853" s="92" t="s">
        <v>75</v>
      </c>
      <c r="F853" s="94" t="s">
        <v>82</v>
      </c>
      <c r="G853" s="92" t="s">
        <v>76</v>
      </c>
      <c r="H853" s="92" t="s">
        <v>77</v>
      </c>
      <c r="K853" s="96" t="n">
        <f aca="false">SUMIF(Eventos!A:A,A853,Eventos!G:G)</f>
        <v>0</v>
      </c>
      <c r="L853" s="8"/>
      <c r="O853" s="8"/>
    </row>
    <row r="854" customFormat="false" ht="15" hidden="false" customHeight="true" outlineLevel="0" collapsed="false">
      <c r="A854" s="92"/>
      <c r="B854" s="92" t="s">
        <v>72</v>
      </c>
      <c r="C854" s="92" t="s">
        <v>73</v>
      </c>
      <c r="D854" s="92" t="s">
        <v>74</v>
      </c>
      <c r="E854" s="92" t="s">
        <v>75</v>
      </c>
      <c r="F854" s="94" t="s">
        <v>82</v>
      </c>
      <c r="G854" s="92" t="s">
        <v>76</v>
      </c>
      <c r="H854" s="92" t="s">
        <v>77</v>
      </c>
      <c r="K854" s="96" t="n">
        <f aca="false">SUMIF(Eventos!A:A,A854,Eventos!G:G)</f>
        <v>0</v>
      </c>
      <c r="L854" s="8"/>
      <c r="O854" s="8"/>
    </row>
    <row r="855" customFormat="false" ht="15" hidden="false" customHeight="true" outlineLevel="0" collapsed="false">
      <c r="A855" s="92"/>
      <c r="B855" s="92" t="s">
        <v>72</v>
      </c>
      <c r="C855" s="92" t="s">
        <v>73</v>
      </c>
      <c r="D855" s="92" t="s">
        <v>74</v>
      </c>
      <c r="E855" s="92" t="s">
        <v>75</v>
      </c>
      <c r="F855" s="94" t="s">
        <v>82</v>
      </c>
      <c r="G855" s="92" t="s">
        <v>76</v>
      </c>
      <c r="H855" s="92" t="s">
        <v>77</v>
      </c>
      <c r="K855" s="96" t="n">
        <f aca="false">SUMIF(Eventos!A:A,A855,Eventos!G:G)</f>
        <v>0</v>
      </c>
      <c r="L855" s="8"/>
      <c r="O855" s="8"/>
    </row>
    <row r="856" customFormat="false" ht="15" hidden="false" customHeight="true" outlineLevel="0" collapsed="false">
      <c r="A856" s="92"/>
      <c r="B856" s="92" t="s">
        <v>72</v>
      </c>
      <c r="C856" s="92" t="s">
        <v>73</v>
      </c>
      <c r="D856" s="92" t="s">
        <v>74</v>
      </c>
      <c r="E856" s="92" t="s">
        <v>75</v>
      </c>
      <c r="F856" s="94" t="s">
        <v>82</v>
      </c>
      <c r="G856" s="92" t="s">
        <v>76</v>
      </c>
      <c r="H856" s="92" t="s">
        <v>77</v>
      </c>
      <c r="K856" s="96" t="n">
        <f aca="false">SUMIF(Eventos!A:A,A856,Eventos!G:G)</f>
        <v>0</v>
      </c>
      <c r="L856" s="8"/>
      <c r="O856" s="8"/>
    </row>
    <row r="857" customFormat="false" ht="15" hidden="false" customHeight="true" outlineLevel="0" collapsed="false">
      <c r="A857" s="92"/>
      <c r="B857" s="92" t="s">
        <v>72</v>
      </c>
      <c r="C857" s="92" t="s">
        <v>73</v>
      </c>
      <c r="D857" s="92" t="s">
        <v>74</v>
      </c>
      <c r="E857" s="92" t="s">
        <v>75</v>
      </c>
      <c r="F857" s="94" t="s">
        <v>82</v>
      </c>
      <c r="G857" s="92" t="s">
        <v>76</v>
      </c>
      <c r="H857" s="92" t="s">
        <v>77</v>
      </c>
      <c r="K857" s="96" t="n">
        <f aca="false">SUMIF(Eventos!A:A,A857,Eventos!G:G)</f>
        <v>0</v>
      </c>
      <c r="L857" s="8"/>
      <c r="O857" s="8"/>
    </row>
    <row r="858" customFormat="false" ht="15" hidden="false" customHeight="true" outlineLevel="0" collapsed="false">
      <c r="A858" s="92"/>
      <c r="B858" s="92" t="s">
        <v>72</v>
      </c>
      <c r="C858" s="92" t="s">
        <v>73</v>
      </c>
      <c r="D858" s="92" t="s">
        <v>74</v>
      </c>
      <c r="E858" s="92" t="s">
        <v>75</v>
      </c>
      <c r="F858" s="94" t="s">
        <v>82</v>
      </c>
      <c r="G858" s="92" t="s">
        <v>76</v>
      </c>
      <c r="H858" s="92" t="s">
        <v>77</v>
      </c>
      <c r="K858" s="96" t="n">
        <f aca="false">SUMIF(Eventos!A:A,A858,Eventos!G:G)</f>
        <v>0</v>
      </c>
      <c r="L858" s="8"/>
      <c r="O858" s="8"/>
    </row>
    <row r="859" customFormat="false" ht="15" hidden="false" customHeight="true" outlineLevel="0" collapsed="false">
      <c r="A859" s="92"/>
      <c r="B859" s="92" t="s">
        <v>72</v>
      </c>
      <c r="C859" s="92" t="s">
        <v>73</v>
      </c>
      <c r="D859" s="92" t="s">
        <v>74</v>
      </c>
      <c r="E859" s="92" t="s">
        <v>75</v>
      </c>
      <c r="F859" s="94" t="s">
        <v>82</v>
      </c>
      <c r="G859" s="92" t="s">
        <v>76</v>
      </c>
      <c r="H859" s="92" t="s">
        <v>77</v>
      </c>
      <c r="K859" s="96" t="n">
        <f aca="false">SUMIF(Eventos!A:A,A859,Eventos!G:G)</f>
        <v>0</v>
      </c>
      <c r="L859" s="8"/>
      <c r="O859" s="8"/>
    </row>
    <row r="860" customFormat="false" ht="15" hidden="false" customHeight="true" outlineLevel="0" collapsed="false">
      <c r="A860" s="92"/>
      <c r="B860" s="92" t="s">
        <v>72</v>
      </c>
      <c r="C860" s="92" t="s">
        <v>73</v>
      </c>
      <c r="D860" s="92" t="s">
        <v>74</v>
      </c>
      <c r="E860" s="92" t="s">
        <v>75</v>
      </c>
      <c r="F860" s="94" t="s">
        <v>82</v>
      </c>
      <c r="G860" s="92" t="s">
        <v>76</v>
      </c>
      <c r="H860" s="92" t="s">
        <v>77</v>
      </c>
      <c r="K860" s="96" t="n">
        <f aca="false">SUMIF(Eventos!A:A,A860,Eventos!G:G)</f>
        <v>0</v>
      </c>
      <c r="L860" s="8"/>
      <c r="O860" s="8"/>
    </row>
    <row r="861" customFormat="false" ht="15" hidden="false" customHeight="true" outlineLevel="0" collapsed="false">
      <c r="A861" s="92"/>
      <c r="B861" s="92" t="s">
        <v>72</v>
      </c>
      <c r="C861" s="92" t="s">
        <v>73</v>
      </c>
      <c r="D861" s="92" t="s">
        <v>74</v>
      </c>
      <c r="E861" s="92" t="s">
        <v>75</v>
      </c>
      <c r="F861" s="94" t="s">
        <v>82</v>
      </c>
      <c r="G861" s="92" t="s">
        <v>76</v>
      </c>
      <c r="H861" s="92" t="s">
        <v>77</v>
      </c>
      <c r="K861" s="96" t="n">
        <f aca="false">SUMIF(Eventos!A:A,A861,Eventos!G:G)</f>
        <v>0</v>
      </c>
      <c r="L861" s="8"/>
      <c r="O861" s="8"/>
    </row>
    <row r="862" customFormat="false" ht="15" hidden="false" customHeight="true" outlineLevel="0" collapsed="false">
      <c r="A862" s="92"/>
      <c r="B862" s="92" t="s">
        <v>72</v>
      </c>
      <c r="C862" s="92" t="s">
        <v>73</v>
      </c>
      <c r="D862" s="92" t="s">
        <v>74</v>
      </c>
      <c r="E862" s="92" t="s">
        <v>75</v>
      </c>
      <c r="F862" s="94" t="s">
        <v>82</v>
      </c>
      <c r="G862" s="92" t="s">
        <v>76</v>
      </c>
      <c r="H862" s="92" t="s">
        <v>77</v>
      </c>
      <c r="K862" s="96" t="n">
        <f aca="false">SUMIF(Eventos!A:A,A862,Eventos!G:G)</f>
        <v>0</v>
      </c>
      <c r="L862" s="8"/>
      <c r="O862" s="8"/>
    </row>
    <row r="863" customFormat="false" ht="15" hidden="false" customHeight="true" outlineLevel="0" collapsed="false">
      <c r="A863" s="92"/>
      <c r="B863" s="92" t="s">
        <v>72</v>
      </c>
      <c r="C863" s="92" t="s">
        <v>73</v>
      </c>
      <c r="D863" s="92" t="s">
        <v>74</v>
      </c>
      <c r="E863" s="92" t="s">
        <v>75</v>
      </c>
      <c r="F863" s="94" t="s">
        <v>82</v>
      </c>
      <c r="G863" s="92" t="s">
        <v>76</v>
      </c>
      <c r="H863" s="92" t="s">
        <v>77</v>
      </c>
      <c r="K863" s="96" t="n">
        <f aca="false">SUMIF(Eventos!A:A,A863,Eventos!G:G)</f>
        <v>0</v>
      </c>
      <c r="L863" s="8"/>
      <c r="O863" s="8"/>
    </row>
    <row r="864" customFormat="false" ht="15" hidden="false" customHeight="true" outlineLevel="0" collapsed="false">
      <c r="A864" s="92"/>
      <c r="B864" s="92" t="s">
        <v>72</v>
      </c>
      <c r="C864" s="92" t="s">
        <v>73</v>
      </c>
      <c r="D864" s="92" t="s">
        <v>74</v>
      </c>
      <c r="E864" s="92" t="s">
        <v>75</v>
      </c>
      <c r="F864" s="94" t="s">
        <v>82</v>
      </c>
      <c r="G864" s="92" t="s">
        <v>76</v>
      </c>
      <c r="H864" s="92" t="s">
        <v>77</v>
      </c>
      <c r="K864" s="96" t="n">
        <f aca="false">SUMIF(Eventos!A:A,A864,Eventos!G:G)</f>
        <v>0</v>
      </c>
      <c r="L864" s="8"/>
      <c r="O864" s="8"/>
    </row>
    <row r="865" customFormat="false" ht="15" hidden="false" customHeight="true" outlineLevel="0" collapsed="false">
      <c r="A865" s="92"/>
      <c r="B865" s="92" t="s">
        <v>72</v>
      </c>
      <c r="C865" s="92" t="s">
        <v>73</v>
      </c>
      <c r="D865" s="92" t="s">
        <v>74</v>
      </c>
      <c r="E865" s="92" t="s">
        <v>75</v>
      </c>
      <c r="F865" s="94" t="s">
        <v>82</v>
      </c>
      <c r="G865" s="92" t="s">
        <v>76</v>
      </c>
      <c r="H865" s="92" t="s">
        <v>77</v>
      </c>
      <c r="K865" s="96" t="n">
        <f aca="false">SUMIF(Eventos!A:A,A865,Eventos!G:G)</f>
        <v>0</v>
      </c>
      <c r="L865" s="8"/>
      <c r="O865" s="8"/>
    </row>
    <row r="866" customFormat="false" ht="15" hidden="false" customHeight="true" outlineLevel="0" collapsed="false">
      <c r="A866" s="92"/>
      <c r="B866" s="92" t="s">
        <v>72</v>
      </c>
      <c r="C866" s="92" t="s">
        <v>73</v>
      </c>
      <c r="D866" s="92" t="s">
        <v>74</v>
      </c>
      <c r="E866" s="92" t="s">
        <v>75</v>
      </c>
      <c r="F866" s="94" t="s">
        <v>82</v>
      </c>
      <c r="G866" s="92" t="s">
        <v>76</v>
      </c>
      <c r="H866" s="92" t="s">
        <v>77</v>
      </c>
      <c r="K866" s="96" t="n">
        <f aca="false">SUMIF(Eventos!A:A,A866,Eventos!G:G)</f>
        <v>0</v>
      </c>
      <c r="L866" s="8"/>
      <c r="O866" s="8"/>
    </row>
    <row r="867" customFormat="false" ht="15" hidden="false" customHeight="true" outlineLevel="0" collapsed="false">
      <c r="A867" s="92"/>
      <c r="B867" s="92" t="s">
        <v>72</v>
      </c>
      <c r="C867" s="92" t="s">
        <v>73</v>
      </c>
      <c r="D867" s="92" t="s">
        <v>74</v>
      </c>
      <c r="E867" s="92" t="s">
        <v>75</v>
      </c>
      <c r="F867" s="94" t="s">
        <v>82</v>
      </c>
      <c r="G867" s="92" t="s">
        <v>76</v>
      </c>
      <c r="H867" s="92" t="s">
        <v>77</v>
      </c>
      <c r="K867" s="96" t="n">
        <f aca="false">SUMIF(Eventos!A:A,A867,Eventos!G:G)</f>
        <v>0</v>
      </c>
      <c r="L867" s="8"/>
      <c r="O867" s="8"/>
    </row>
    <row r="868" customFormat="false" ht="15" hidden="false" customHeight="true" outlineLevel="0" collapsed="false">
      <c r="A868" s="92"/>
      <c r="B868" s="92" t="s">
        <v>72</v>
      </c>
      <c r="C868" s="92" t="s">
        <v>73</v>
      </c>
      <c r="D868" s="92" t="s">
        <v>74</v>
      </c>
      <c r="E868" s="92" t="s">
        <v>75</v>
      </c>
      <c r="F868" s="94" t="s">
        <v>82</v>
      </c>
      <c r="G868" s="92" t="s">
        <v>76</v>
      </c>
      <c r="H868" s="92" t="s">
        <v>77</v>
      </c>
      <c r="K868" s="96" t="n">
        <f aca="false">SUMIF(Eventos!A:A,A868,Eventos!G:G)</f>
        <v>0</v>
      </c>
      <c r="L868" s="8"/>
      <c r="O868" s="8"/>
    </row>
    <row r="869" customFormat="false" ht="15" hidden="false" customHeight="true" outlineLevel="0" collapsed="false">
      <c r="A869" s="92"/>
      <c r="B869" s="92" t="s">
        <v>72</v>
      </c>
      <c r="C869" s="92" t="s">
        <v>73</v>
      </c>
      <c r="D869" s="92" t="s">
        <v>74</v>
      </c>
      <c r="E869" s="92" t="s">
        <v>75</v>
      </c>
      <c r="F869" s="94" t="s">
        <v>82</v>
      </c>
      <c r="G869" s="92" t="s">
        <v>76</v>
      </c>
      <c r="H869" s="92" t="s">
        <v>77</v>
      </c>
      <c r="K869" s="96" t="n">
        <f aca="false">SUMIF(Eventos!A:A,A869,Eventos!G:G)</f>
        <v>0</v>
      </c>
      <c r="L869" s="8"/>
      <c r="O869" s="8"/>
    </row>
    <row r="870" customFormat="false" ht="15" hidden="false" customHeight="true" outlineLevel="0" collapsed="false">
      <c r="A870" s="92"/>
      <c r="B870" s="92" t="s">
        <v>72</v>
      </c>
      <c r="C870" s="92" t="s">
        <v>73</v>
      </c>
      <c r="D870" s="92" t="s">
        <v>74</v>
      </c>
      <c r="E870" s="92" t="s">
        <v>75</v>
      </c>
      <c r="F870" s="94" t="s">
        <v>82</v>
      </c>
      <c r="G870" s="92" t="s">
        <v>76</v>
      </c>
      <c r="H870" s="92" t="s">
        <v>77</v>
      </c>
      <c r="K870" s="96" t="n">
        <f aca="false">SUMIF(Eventos!A:A,A870,Eventos!G:G)</f>
        <v>0</v>
      </c>
      <c r="L870" s="8"/>
      <c r="O870" s="8"/>
    </row>
    <row r="871" customFormat="false" ht="15" hidden="false" customHeight="true" outlineLevel="0" collapsed="false">
      <c r="A871" s="92"/>
      <c r="B871" s="92" t="s">
        <v>72</v>
      </c>
      <c r="C871" s="92" t="s">
        <v>73</v>
      </c>
      <c r="D871" s="92" t="s">
        <v>74</v>
      </c>
      <c r="E871" s="92" t="s">
        <v>75</v>
      </c>
      <c r="F871" s="94" t="s">
        <v>82</v>
      </c>
      <c r="G871" s="92" t="s">
        <v>76</v>
      </c>
      <c r="H871" s="92" t="s">
        <v>77</v>
      </c>
      <c r="K871" s="96" t="n">
        <f aca="false">SUMIF(Eventos!A:A,A871,Eventos!G:G)</f>
        <v>0</v>
      </c>
      <c r="L871" s="8"/>
      <c r="O871" s="8"/>
    </row>
    <row r="872" customFormat="false" ht="15" hidden="false" customHeight="true" outlineLevel="0" collapsed="false">
      <c r="A872" s="92"/>
      <c r="B872" s="92" t="s">
        <v>72</v>
      </c>
      <c r="C872" s="92" t="s">
        <v>73</v>
      </c>
      <c r="D872" s="92" t="s">
        <v>74</v>
      </c>
      <c r="E872" s="92" t="s">
        <v>75</v>
      </c>
      <c r="F872" s="94" t="s">
        <v>82</v>
      </c>
      <c r="G872" s="92" t="s">
        <v>76</v>
      </c>
      <c r="H872" s="92" t="s">
        <v>77</v>
      </c>
      <c r="K872" s="96" t="n">
        <f aca="false">SUMIF(Eventos!A:A,A872,Eventos!G:G)</f>
        <v>0</v>
      </c>
      <c r="L872" s="8"/>
      <c r="O872" s="8"/>
    </row>
    <row r="873" customFormat="false" ht="15" hidden="false" customHeight="true" outlineLevel="0" collapsed="false">
      <c r="A873" s="92"/>
      <c r="B873" s="92" t="s">
        <v>72</v>
      </c>
      <c r="C873" s="92" t="s">
        <v>73</v>
      </c>
      <c r="D873" s="92" t="s">
        <v>74</v>
      </c>
      <c r="E873" s="92" t="s">
        <v>75</v>
      </c>
      <c r="F873" s="94" t="s">
        <v>82</v>
      </c>
      <c r="G873" s="92" t="s">
        <v>76</v>
      </c>
      <c r="H873" s="92" t="s">
        <v>77</v>
      </c>
      <c r="K873" s="96" t="n">
        <f aca="false">SUMIF(Eventos!A:A,A873,Eventos!G:G)</f>
        <v>0</v>
      </c>
      <c r="L873" s="8"/>
      <c r="O873" s="8"/>
    </row>
    <row r="874" customFormat="false" ht="15" hidden="false" customHeight="true" outlineLevel="0" collapsed="false">
      <c r="A874" s="92"/>
      <c r="B874" s="92" t="s">
        <v>72</v>
      </c>
      <c r="C874" s="92" t="s">
        <v>73</v>
      </c>
      <c r="D874" s="92" t="s">
        <v>74</v>
      </c>
      <c r="E874" s="92" t="s">
        <v>75</v>
      </c>
      <c r="F874" s="94" t="s">
        <v>82</v>
      </c>
      <c r="G874" s="92" t="s">
        <v>76</v>
      </c>
      <c r="H874" s="92" t="s">
        <v>77</v>
      </c>
      <c r="K874" s="96" t="n">
        <f aca="false">SUMIF(Eventos!A:A,A874,Eventos!G:G)</f>
        <v>0</v>
      </c>
      <c r="L874" s="8"/>
      <c r="O874" s="8"/>
    </row>
    <row r="875" customFormat="false" ht="15" hidden="false" customHeight="true" outlineLevel="0" collapsed="false">
      <c r="A875" s="92"/>
      <c r="B875" s="92" t="s">
        <v>72</v>
      </c>
      <c r="C875" s="92" t="s">
        <v>73</v>
      </c>
      <c r="D875" s="92" t="s">
        <v>74</v>
      </c>
      <c r="E875" s="92" t="s">
        <v>75</v>
      </c>
      <c r="F875" s="94" t="s">
        <v>82</v>
      </c>
      <c r="G875" s="92" t="s">
        <v>76</v>
      </c>
      <c r="H875" s="92" t="s">
        <v>77</v>
      </c>
      <c r="K875" s="96" t="n">
        <f aca="false">SUMIF(Eventos!A:A,A875,Eventos!G:G)</f>
        <v>0</v>
      </c>
      <c r="L875" s="8"/>
      <c r="O875" s="8"/>
    </row>
    <row r="876" customFormat="false" ht="15" hidden="false" customHeight="true" outlineLevel="0" collapsed="false">
      <c r="A876" s="92"/>
      <c r="B876" s="92" t="s">
        <v>72</v>
      </c>
      <c r="C876" s="92" t="s">
        <v>73</v>
      </c>
      <c r="D876" s="92" t="s">
        <v>74</v>
      </c>
      <c r="E876" s="92" t="s">
        <v>75</v>
      </c>
      <c r="F876" s="94" t="s">
        <v>82</v>
      </c>
      <c r="G876" s="92" t="s">
        <v>76</v>
      </c>
      <c r="H876" s="92" t="s">
        <v>77</v>
      </c>
      <c r="K876" s="96" t="n">
        <f aca="false">SUMIF(Eventos!A:A,A876,Eventos!G:G)</f>
        <v>0</v>
      </c>
      <c r="L876" s="8"/>
      <c r="O876" s="8"/>
    </row>
    <row r="877" customFormat="false" ht="15" hidden="false" customHeight="true" outlineLevel="0" collapsed="false">
      <c r="A877" s="92"/>
      <c r="B877" s="92" t="s">
        <v>72</v>
      </c>
      <c r="C877" s="92" t="s">
        <v>73</v>
      </c>
      <c r="D877" s="92" t="s">
        <v>74</v>
      </c>
      <c r="E877" s="92" t="s">
        <v>75</v>
      </c>
      <c r="F877" s="94" t="s">
        <v>82</v>
      </c>
      <c r="G877" s="92" t="s">
        <v>76</v>
      </c>
      <c r="H877" s="92" t="s">
        <v>77</v>
      </c>
      <c r="K877" s="96" t="n">
        <f aca="false">SUMIF(Eventos!A:A,A877,Eventos!G:G)</f>
        <v>0</v>
      </c>
      <c r="L877" s="8"/>
      <c r="O877" s="8"/>
    </row>
    <row r="878" customFormat="false" ht="15" hidden="false" customHeight="true" outlineLevel="0" collapsed="false">
      <c r="A878" s="92"/>
      <c r="B878" s="92" t="s">
        <v>72</v>
      </c>
      <c r="C878" s="92" t="s">
        <v>73</v>
      </c>
      <c r="D878" s="92" t="s">
        <v>74</v>
      </c>
      <c r="E878" s="92" t="s">
        <v>75</v>
      </c>
      <c r="F878" s="94" t="s">
        <v>82</v>
      </c>
      <c r="G878" s="92" t="s">
        <v>76</v>
      </c>
      <c r="H878" s="92" t="s">
        <v>77</v>
      </c>
      <c r="K878" s="96" t="n">
        <f aca="false">SUMIF(Eventos!A:A,A878,Eventos!G:G)</f>
        <v>0</v>
      </c>
      <c r="L878" s="8"/>
      <c r="O878" s="8"/>
    </row>
    <row r="879" customFormat="false" ht="15" hidden="false" customHeight="true" outlineLevel="0" collapsed="false">
      <c r="A879" s="92"/>
      <c r="B879" s="92" t="s">
        <v>72</v>
      </c>
      <c r="C879" s="92" t="s">
        <v>73</v>
      </c>
      <c r="D879" s="92" t="s">
        <v>74</v>
      </c>
      <c r="E879" s="92" t="s">
        <v>75</v>
      </c>
      <c r="F879" s="94" t="s">
        <v>82</v>
      </c>
      <c r="G879" s="92" t="s">
        <v>76</v>
      </c>
      <c r="H879" s="92" t="s">
        <v>77</v>
      </c>
      <c r="K879" s="96" t="n">
        <f aca="false">SUMIF(Eventos!A:A,A879,Eventos!G:G)</f>
        <v>0</v>
      </c>
      <c r="L879" s="8"/>
      <c r="O879" s="8"/>
    </row>
    <row r="880" customFormat="false" ht="15" hidden="false" customHeight="true" outlineLevel="0" collapsed="false">
      <c r="A880" s="92"/>
      <c r="B880" s="92" t="s">
        <v>72</v>
      </c>
      <c r="C880" s="92" t="s">
        <v>73</v>
      </c>
      <c r="D880" s="92" t="s">
        <v>74</v>
      </c>
      <c r="E880" s="92" t="s">
        <v>75</v>
      </c>
      <c r="F880" s="94" t="s">
        <v>82</v>
      </c>
      <c r="G880" s="92" t="s">
        <v>76</v>
      </c>
      <c r="H880" s="92" t="s">
        <v>77</v>
      </c>
      <c r="K880" s="96" t="n">
        <f aca="false">SUMIF(Eventos!A:A,A880,Eventos!G:G)</f>
        <v>0</v>
      </c>
      <c r="L880" s="8"/>
      <c r="O880" s="8"/>
    </row>
    <row r="881" customFormat="false" ht="15" hidden="false" customHeight="true" outlineLevel="0" collapsed="false">
      <c r="A881" s="92"/>
      <c r="B881" s="92" t="s">
        <v>72</v>
      </c>
      <c r="C881" s="92" t="s">
        <v>73</v>
      </c>
      <c r="D881" s="92" t="s">
        <v>74</v>
      </c>
      <c r="E881" s="92" t="s">
        <v>75</v>
      </c>
      <c r="F881" s="94" t="s">
        <v>82</v>
      </c>
      <c r="G881" s="92" t="s">
        <v>76</v>
      </c>
      <c r="H881" s="92" t="s">
        <v>77</v>
      </c>
      <c r="K881" s="96" t="n">
        <f aca="false">SUMIF(Eventos!A:A,A881,Eventos!G:G)</f>
        <v>0</v>
      </c>
      <c r="L881" s="8"/>
      <c r="O881" s="8"/>
    </row>
    <row r="882" customFormat="false" ht="15" hidden="false" customHeight="true" outlineLevel="0" collapsed="false">
      <c r="A882" s="92"/>
      <c r="B882" s="92" t="s">
        <v>72</v>
      </c>
      <c r="C882" s="92" t="s">
        <v>73</v>
      </c>
      <c r="D882" s="92" t="s">
        <v>74</v>
      </c>
      <c r="E882" s="92" t="s">
        <v>75</v>
      </c>
      <c r="F882" s="94" t="s">
        <v>82</v>
      </c>
      <c r="G882" s="92" t="s">
        <v>76</v>
      </c>
      <c r="H882" s="92" t="s">
        <v>77</v>
      </c>
      <c r="K882" s="96" t="n">
        <f aca="false">SUMIF(Eventos!A:A,A882,Eventos!G:G)</f>
        <v>0</v>
      </c>
      <c r="L882" s="8"/>
      <c r="O882" s="8"/>
    </row>
    <row r="883" customFormat="false" ht="15" hidden="false" customHeight="true" outlineLevel="0" collapsed="false">
      <c r="A883" s="92"/>
      <c r="B883" s="92" t="s">
        <v>72</v>
      </c>
      <c r="C883" s="92" t="s">
        <v>73</v>
      </c>
      <c r="D883" s="92" t="s">
        <v>74</v>
      </c>
      <c r="E883" s="92" t="s">
        <v>75</v>
      </c>
      <c r="F883" s="94" t="s">
        <v>82</v>
      </c>
      <c r="G883" s="92" t="s">
        <v>76</v>
      </c>
      <c r="H883" s="92" t="s">
        <v>77</v>
      </c>
      <c r="K883" s="96" t="n">
        <f aca="false">SUMIF(Eventos!A:A,A883,Eventos!G:G)</f>
        <v>0</v>
      </c>
      <c r="L883" s="8"/>
      <c r="O883" s="8"/>
    </row>
    <row r="884" customFormat="false" ht="15" hidden="false" customHeight="true" outlineLevel="0" collapsed="false">
      <c r="A884" s="92"/>
      <c r="B884" s="92" t="s">
        <v>72</v>
      </c>
      <c r="C884" s="92" t="s">
        <v>73</v>
      </c>
      <c r="D884" s="92" t="s">
        <v>74</v>
      </c>
      <c r="E884" s="92" t="s">
        <v>75</v>
      </c>
      <c r="F884" s="94" t="s">
        <v>82</v>
      </c>
      <c r="G884" s="92" t="s">
        <v>76</v>
      </c>
      <c r="H884" s="92" t="s">
        <v>77</v>
      </c>
      <c r="K884" s="96" t="n">
        <f aca="false">SUMIF(Eventos!A:A,A884,Eventos!G:G)</f>
        <v>0</v>
      </c>
      <c r="L884" s="8"/>
      <c r="O884" s="8"/>
    </row>
    <row r="885" customFormat="false" ht="15" hidden="false" customHeight="true" outlineLevel="0" collapsed="false">
      <c r="A885" s="92"/>
      <c r="B885" s="92" t="s">
        <v>72</v>
      </c>
      <c r="C885" s="92" t="s">
        <v>73</v>
      </c>
      <c r="D885" s="92" t="s">
        <v>74</v>
      </c>
      <c r="E885" s="92" t="s">
        <v>75</v>
      </c>
      <c r="F885" s="94" t="s">
        <v>82</v>
      </c>
      <c r="G885" s="92" t="s">
        <v>76</v>
      </c>
      <c r="H885" s="92" t="s">
        <v>77</v>
      </c>
      <c r="K885" s="96" t="n">
        <f aca="false">SUMIF(Eventos!A:A,A885,Eventos!G:G)</f>
        <v>0</v>
      </c>
      <c r="L885" s="8"/>
      <c r="O885" s="8"/>
    </row>
    <row r="886" customFormat="false" ht="15" hidden="false" customHeight="true" outlineLevel="0" collapsed="false">
      <c r="A886" s="92"/>
      <c r="B886" s="92" t="s">
        <v>72</v>
      </c>
      <c r="C886" s="92" t="s">
        <v>73</v>
      </c>
      <c r="D886" s="92" t="s">
        <v>74</v>
      </c>
      <c r="E886" s="92" t="s">
        <v>75</v>
      </c>
      <c r="F886" s="94" t="s">
        <v>82</v>
      </c>
      <c r="G886" s="92" t="s">
        <v>76</v>
      </c>
      <c r="H886" s="92" t="s">
        <v>77</v>
      </c>
      <c r="K886" s="96" t="n">
        <f aca="false">SUMIF(Eventos!A:A,A886,Eventos!G:G)</f>
        <v>0</v>
      </c>
      <c r="L886" s="8"/>
      <c r="O886" s="8"/>
    </row>
    <row r="887" customFormat="false" ht="15" hidden="false" customHeight="true" outlineLevel="0" collapsed="false">
      <c r="A887" s="92"/>
      <c r="B887" s="92" t="s">
        <v>72</v>
      </c>
      <c r="C887" s="92" t="s">
        <v>73</v>
      </c>
      <c r="D887" s="92" t="s">
        <v>74</v>
      </c>
      <c r="E887" s="92" t="s">
        <v>75</v>
      </c>
      <c r="F887" s="94" t="s">
        <v>82</v>
      </c>
      <c r="G887" s="92" t="s">
        <v>76</v>
      </c>
      <c r="H887" s="92" t="s">
        <v>77</v>
      </c>
      <c r="K887" s="96" t="n">
        <f aca="false">SUMIF(Eventos!A:A,A887,Eventos!G:G)</f>
        <v>0</v>
      </c>
      <c r="L887" s="8"/>
      <c r="O887" s="8"/>
    </row>
    <row r="888" customFormat="false" ht="15" hidden="false" customHeight="true" outlineLevel="0" collapsed="false">
      <c r="A888" s="92"/>
      <c r="B888" s="92" t="s">
        <v>72</v>
      </c>
      <c r="C888" s="92" t="s">
        <v>73</v>
      </c>
      <c r="D888" s="92" t="s">
        <v>74</v>
      </c>
      <c r="E888" s="92" t="s">
        <v>75</v>
      </c>
      <c r="F888" s="94" t="s">
        <v>82</v>
      </c>
      <c r="G888" s="92" t="s">
        <v>76</v>
      </c>
      <c r="H888" s="92" t="s">
        <v>77</v>
      </c>
      <c r="K888" s="96" t="n">
        <f aca="false">SUMIF(Eventos!A:A,A888,Eventos!G:G)</f>
        <v>0</v>
      </c>
      <c r="L888" s="8"/>
      <c r="O888" s="8"/>
    </row>
    <row r="889" customFormat="false" ht="15" hidden="false" customHeight="true" outlineLevel="0" collapsed="false">
      <c r="A889" s="92"/>
      <c r="B889" s="92" t="s">
        <v>72</v>
      </c>
      <c r="C889" s="92" t="s">
        <v>73</v>
      </c>
      <c r="D889" s="92" t="s">
        <v>74</v>
      </c>
      <c r="E889" s="92" t="s">
        <v>75</v>
      </c>
      <c r="F889" s="94" t="s">
        <v>82</v>
      </c>
      <c r="G889" s="92" t="s">
        <v>76</v>
      </c>
      <c r="H889" s="92" t="s">
        <v>77</v>
      </c>
      <c r="K889" s="96" t="n">
        <f aca="false">SUMIF(Eventos!A:A,A889,Eventos!G:G)</f>
        <v>0</v>
      </c>
      <c r="L889" s="8"/>
      <c r="O889" s="8"/>
    </row>
    <row r="890" customFormat="false" ht="15" hidden="false" customHeight="true" outlineLevel="0" collapsed="false">
      <c r="A890" s="92"/>
      <c r="B890" s="92" t="s">
        <v>72</v>
      </c>
      <c r="C890" s="92" t="s">
        <v>73</v>
      </c>
      <c r="D890" s="92" t="s">
        <v>74</v>
      </c>
      <c r="E890" s="92" t="s">
        <v>75</v>
      </c>
      <c r="F890" s="94" t="s">
        <v>82</v>
      </c>
      <c r="G890" s="92" t="s">
        <v>76</v>
      </c>
      <c r="H890" s="92" t="s">
        <v>77</v>
      </c>
      <c r="K890" s="96" t="n">
        <f aca="false">SUMIF(Eventos!A:A,A890,Eventos!G:G)</f>
        <v>0</v>
      </c>
      <c r="L890" s="8"/>
      <c r="O890" s="8"/>
    </row>
    <row r="891" customFormat="false" ht="15" hidden="false" customHeight="true" outlineLevel="0" collapsed="false">
      <c r="A891" s="92"/>
      <c r="B891" s="92" t="s">
        <v>72</v>
      </c>
      <c r="C891" s="92" t="s">
        <v>73</v>
      </c>
      <c r="D891" s="92" t="s">
        <v>74</v>
      </c>
      <c r="E891" s="92" t="s">
        <v>75</v>
      </c>
      <c r="F891" s="94" t="s">
        <v>82</v>
      </c>
      <c r="G891" s="92" t="s">
        <v>76</v>
      </c>
      <c r="H891" s="92" t="s">
        <v>77</v>
      </c>
      <c r="K891" s="96" t="n">
        <f aca="false">SUMIF(Eventos!A:A,A891,Eventos!G:G)</f>
        <v>0</v>
      </c>
      <c r="L891" s="8"/>
      <c r="O891" s="8"/>
    </row>
    <row r="892" customFormat="false" ht="15" hidden="false" customHeight="true" outlineLevel="0" collapsed="false">
      <c r="A892" s="92"/>
      <c r="B892" s="92" t="s">
        <v>72</v>
      </c>
      <c r="C892" s="92" t="s">
        <v>73</v>
      </c>
      <c r="D892" s="92" t="s">
        <v>74</v>
      </c>
      <c r="E892" s="92" t="s">
        <v>75</v>
      </c>
      <c r="F892" s="94" t="s">
        <v>82</v>
      </c>
      <c r="G892" s="92" t="s">
        <v>76</v>
      </c>
      <c r="H892" s="92" t="s">
        <v>77</v>
      </c>
      <c r="K892" s="96" t="n">
        <f aca="false">SUMIF(Eventos!A:A,A892,Eventos!G:G)</f>
        <v>0</v>
      </c>
      <c r="L892" s="8"/>
      <c r="O892" s="8"/>
    </row>
    <row r="893" customFormat="false" ht="15" hidden="false" customHeight="true" outlineLevel="0" collapsed="false">
      <c r="A893" s="92"/>
      <c r="B893" s="92" t="s">
        <v>72</v>
      </c>
      <c r="C893" s="92" t="s">
        <v>73</v>
      </c>
      <c r="D893" s="92" t="s">
        <v>74</v>
      </c>
      <c r="E893" s="92" t="s">
        <v>75</v>
      </c>
      <c r="F893" s="94" t="s">
        <v>82</v>
      </c>
      <c r="G893" s="92" t="s">
        <v>76</v>
      </c>
      <c r="H893" s="92" t="s">
        <v>77</v>
      </c>
      <c r="K893" s="96" t="n">
        <f aca="false">SUMIF(Eventos!A:A,A893,Eventos!G:G)</f>
        <v>0</v>
      </c>
      <c r="L893" s="8"/>
      <c r="O893" s="8"/>
    </row>
    <row r="894" customFormat="false" ht="15" hidden="false" customHeight="true" outlineLevel="0" collapsed="false">
      <c r="A894" s="92"/>
      <c r="B894" s="92" t="s">
        <v>72</v>
      </c>
      <c r="C894" s="92" t="s">
        <v>73</v>
      </c>
      <c r="D894" s="92" t="s">
        <v>74</v>
      </c>
      <c r="E894" s="92" t="s">
        <v>75</v>
      </c>
      <c r="F894" s="94" t="s">
        <v>82</v>
      </c>
      <c r="G894" s="92" t="s">
        <v>76</v>
      </c>
      <c r="H894" s="92" t="s">
        <v>77</v>
      </c>
      <c r="K894" s="96" t="n">
        <f aca="false">SUMIF(Eventos!A:A,A894,Eventos!G:G)</f>
        <v>0</v>
      </c>
      <c r="L894" s="8"/>
      <c r="O894" s="8"/>
    </row>
    <row r="895" customFormat="false" ht="15" hidden="false" customHeight="true" outlineLevel="0" collapsed="false">
      <c r="A895" s="92"/>
      <c r="B895" s="92" t="s">
        <v>72</v>
      </c>
      <c r="C895" s="92" t="s">
        <v>73</v>
      </c>
      <c r="D895" s="92" t="s">
        <v>74</v>
      </c>
      <c r="E895" s="92" t="s">
        <v>75</v>
      </c>
      <c r="F895" s="94" t="s">
        <v>82</v>
      </c>
      <c r="G895" s="92" t="s">
        <v>76</v>
      </c>
      <c r="H895" s="92" t="s">
        <v>77</v>
      </c>
      <c r="K895" s="96" t="n">
        <f aca="false">SUMIF(Eventos!A:A,A895,Eventos!G:G)</f>
        <v>0</v>
      </c>
      <c r="L895" s="8"/>
      <c r="O895" s="8"/>
    </row>
    <row r="896" customFormat="false" ht="15" hidden="false" customHeight="true" outlineLevel="0" collapsed="false">
      <c r="A896" s="92"/>
      <c r="B896" s="92" t="s">
        <v>72</v>
      </c>
      <c r="C896" s="92" t="s">
        <v>73</v>
      </c>
      <c r="D896" s="92" t="s">
        <v>74</v>
      </c>
      <c r="E896" s="92" t="s">
        <v>75</v>
      </c>
      <c r="F896" s="94" t="s">
        <v>82</v>
      </c>
      <c r="G896" s="92" t="s">
        <v>76</v>
      </c>
      <c r="H896" s="92" t="s">
        <v>77</v>
      </c>
      <c r="K896" s="96" t="n">
        <f aca="false">SUMIF(Eventos!A:A,A896,Eventos!G:G)</f>
        <v>0</v>
      </c>
      <c r="L896" s="8"/>
      <c r="O896" s="8"/>
    </row>
    <row r="897" customFormat="false" ht="15" hidden="false" customHeight="true" outlineLevel="0" collapsed="false">
      <c r="A897" s="92"/>
      <c r="B897" s="92" t="s">
        <v>72</v>
      </c>
      <c r="C897" s="92" t="s">
        <v>73</v>
      </c>
      <c r="D897" s="92" t="s">
        <v>74</v>
      </c>
      <c r="E897" s="92" t="s">
        <v>75</v>
      </c>
      <c r="F897" s="94" t="s">
        <v>82</v>
      </c>
      <c r="G897" s="92" t="s">
        <v>76</v>
      </c>
      <c r="H897" s="92" t="s">
        <v>77</v>
      </c>
      <c r="K897" s="96" t="n">
        <f aca="false">SUMIF(Eventos!A:A,A897,Eventos!G:G)</f>
        <v>0</v>
      </c>
      <c r="L897" s="8"/>
      <c r="O897" s="8"/>
    </row>
    <row r="898" customFormat="false" ht="15" hidden="false" customHeight="true" outlineLevel="0" collapsed="false">
      <c r="A898" s="92"/>
      <c r="B898" s="92" t="s">
        <v>72</v>
      </c>
      <c r="C898" s="92" t="s">
        <v>73</v>
      </c>
      <c r="D898" s="92" t="s">
        <v>74</v>
      </c>
      <c r="E898" s="92" t="s">
        <v>75</v>
      </c>
      <c r="F898" s="94" t="s">
        <v>82</v>
      </c>
      <c r="G898" s="92" t="s">
        <v>76</v>
      </c>
      <c r="H898" s="92" t="s">
        <v>77</v>
      </c>
      <c r="K898" s="96" t="n">
        <f aca="false">SUMIF(Eventos!A:A,A898,Eventos!G:G)</f>
        <v>0</v>
      </c>
      <c r="L898" s="8"/>
      <c r="O898" s="8"/>
    </row>
    <row r="899" customFormat="false" ht="15" hidden="false" customHeight="true" outlineLevel="0" collapsed="false">
      <c r="A899" s="92"/>
      <c r="B899" s="92" t="s">
        <v>72</v>
      </c>
      <c r="C899" s="92" t="s">
        <v>73</v>
      </c>
      <c r="D899" s="92" t="s">
        <v>74</v>
      </c>
      <c r="E899" s="92" t="s">
        <v>75</v>
      </c>
      <c r="F899" s="94" t="s">
        <v>82</v>
      </c>
      <c r="G899" s="92" t="s">
        <v>76</v>
      </c>
      <c r="H899" s="92" t="s">
        <v>77</v>
      </c>
      <c r="K899" s="96" t="n">
        <f aca="false">SUMIF(Eventos!A:A,A899,Eventos!G:G)</f>
        <v>0</v>
      </c>
      <c r="L899" s="8"/>
      <c r="O899" s="8"/>
    </row>
    <row r="900" customFormat="false" ht="15" hidden="false" customHeight="true" outlineLevel="0" collapsed="false">
      <c r="A900" s="92"/>
      <c r="B900" s="92" t="s">
        <v>72</v>
      </c>
      <c r="C900" s="92" t="s">
        <v>73</v>
      </c>
      <c r="D900" s="92" t="s">
        <v>74</v>
      </c>
      <c r="E900" s="92" t="s">
        <v>75</v>
      </c>
      <c r="F900" s="94" t="s">
        <v>82</v>
      </c>
      <c r="G900" s="92" t="s">
        <v>76</v>
      </c>
      <c r="H900" s="92" t="s">
        <v>77</v>
      </c>
      <c r="K900" s="96" t="n">
        <f aca="false">SUMIF(Eventos!A:A,A900,Eventos!G:G)</f>
        <v>0</v>
      </c>
      <c r="L900" s="8"/>
      <c r="O900" s="8"/>
    </row>
    <row r="901" customFormat="false" ht="15" hidden="false" customHeight="true" outlineLevel="0" collapsed="false">
      <c r="A901" s="92"/>
      <c r="B901" s="92" t="s">
        <v>72</v>
      </c>
      <c r="C901" s="92" t="s">
        <v>73</v>
      </c>
      <c r="D901" s="92" t="s">
        <v>74</v>
      </c>
      <c r="E901" s="92" t="s">
        <v>75</v>
      </c>
      <c r="F901" s="94" t="s">
        <v>82</v>
      </c>
      <c r="G901" s="92" t="s">
        <v>76</v>
      </c>
      <c r="H901" s="92" t="s">
        <v>77</v>
      </c>
      <c r="K901" s="96" t="n">
        <f aca="false">SUMIF(Eventos!A:A,A901,Eventos!G:G)</f>
        <v>0</v>
      </c>
      <c r="L901" s="8"/>
      <c r="O901" s="8"/>
    </row>
    <row r="902" customFormat="false" ht="15" hidden="false" customHeight="true" outlineLevel="0" collapsed="false">
      <c r="A902" s="92"/>
      <c r="B902" s="92" t="s">
        <v>72</v>
      </c>
      <c r="C902" s="92" t="s">
        <v>73</v>
      </c>
      <c r="D902" s="92" t="s">
        <v>74</v>
      </c>
      <c r="E902" s="92" t="s">
        <v>75</v>
      </c>
      <c r="F902" s="94" t="s">
        <v>82</v>
      </c>
      <c r="G902" s="92" t="s">
        <v>76</v>
      </c>
      <c r="H902" s="92" t="s">
        <v>77</v>
      </c>
      <c r="K902" s="96" t="n">
        <f aca="false">SUMIF(Eventos!A:A,A902,Eventos!G:G)</f>
        <v>0</v>
      </c>
      <c r="L902" s="8"/>
      <c r="O902" s="8"/>
    </row>
    <row r="903" customFormat="false" ht="15" hidden="false" customHeight="true" outlineLevel="0" collapsed="false">
      <c r="A903" s="92"/>
      <c r="B903" s="92" t="s">
        <v>72</v>
      </c>
      <c r="C903" s="92" t="s">
        <v>73</v>
      </c>
      <c r="D903" s="92" t="s">
        <v>74</v>
      </c>
      <c r="E903" s="92" t="s">
        <v>75</v>
      </c>
      <c r="F903" s="94" t="s">
        <v>82</v>
      </c>
      <c r="G903" s="92" t="s">
        <v>76</v>
      </c>
      <c r="H903" s="92" t="s">
        <v>77</v>
      </c>
      <c r="K903" s="96" t="n">
        <f aca="false">SUMIF(Eventos!A:A,A903,Eventos!G:G)</f>
        <v>0</v>
      </c>
      <c r="L903" s="8"/>
      <c r="O903" s="8"/>
    </row>
    <row r="904" customFormat="false" ht="15" hidden="false" customHeight="true" outlineLevel="0" collapsed="false">
      <c r="A904" s="92"/>
      <c r="B904" s="92" t="s">
        <v>72</v>
      </c>
      <c r="C904" s="92" t="s">
        <v>73</v>
      </c>
      <c r="D904" s="92" t="s">
        <v>74</v>
      </c>
      <c r="E904" s="92" t="s">
        <v>75</v>
      </c>
      <c r="F904" s="94" t="s">
        <v>82</v>
      </c>
      <c r="G904" s="92" t="s">
        <v>76</v>
      </c>
      <c r="H904" s="92" t="s">
        <v>77</v>
      </c>
      <c r="K904" s="96" t="n">
        <f aca="false">SUMIF(Eventos!A:A,A904,Eventos!G:G)</f>
        <v>0</v>
      </c>
      <c r="L904" s="8"/>
      <c r="O904" s="8"/>
    </row>
    <row r="905" customFormat="false" ht="15" hidden="false" customHeight="true" outlineLevel="0" collapsed="false">
      <c r="A905" s="92"/>
      <c r="B905" s="92" t="s">
        <v>72</v>
      </c>
      <c r="C905" s="92" t="s">
        <v>73</v>
      </c>
      <c r="D905" s="92" t="s">
        <v>74</v>
      </c>
      <c r="E905" s="92" t="s">
        <v>75</v>
      </c>
      <c r="F905" s="94" t="s">
        <v>82</v>
      </c>
      <c r="G905" s="92" t="s">
        <v>76</v>
      </c>
      <c r="H905" s="92" t="s">
        <v>77</v>
      </c>
      <c r="K905" s="96" t="n">
        <f aca="false">SUMIF(Eventos!A:A,A905,Eventos!G:G)</f>
        <v>0</v>
      </c>
      <c r="L905" s="8"/>
      <c r="O905" s="8"/>
    </row>
    <row r="906" customFormat="false" ht="15" hidden="false" customHeight="true" outlineLevel="0" collapsed="false">
      <c r="A906" s="92"/>
      <c r="B906" s="92" t="s">
        <v>72</v>
      </c>
      <c r="C906" s="92" t="s">
        <v>73</v>
      </c>
      <c r="D906" s="92" t="s">
        <v>74</v>
      </c>
      <c r="E906" s="92" t="s">
        <v>75</v>
      </c>
      <c r="F906" s="94" t="s">
        <v>82</v>
      </c>
      <c r="G906" s="92" t="s">
        <v>76</v>
      </c>
      <c r="H906" s="92" t="s">
        <v>77</v>
      </c>
      <c r="K906" s="96" t="n">
        <f aca="false">SUMIF(Eventos!A:A,A906,Eventos!G:G)</f>
        <v>0</v>
      </c>
      <c r="L906" s="8"/>
      <c r="O906" s="8"/>
    </row>
    <row r="907" customFormat="false" ht="15" hidden="false" customHeight="true" outlineLevel="0" collapsed="false">
      <c r="A907" s="92"/>
      <c r="B907" s="92" t="s">
        <v>72</v>
      </c>
      <c r="C907" s="92" t="s">
        <v>73</v>
      </c>
      <c r="D907" s="92" t="s">
        <v>74</v>
      </c>
      <c r="E907" s="92" t="s">
        <v>75</v>
      </c>
      <c r="F907" s="94" t="s">
        <v>82</v>
      </c>
      <c r="G907" s="92" t="s">
        <v>76</v>
      </c>
      <c r="H907" s="92" t="s">
        <v>77</v>
      </c>
      <c r="K907" s="96" t="n">
        <f aca="false">SUMIF(Eventos!A:A,A907,Eventos!G:G)</f>
        <v>0</v>
      </c>
      <c r="L907" s="8"/>
      <c r="O907" s="8"/>
    </row>
    <row r="908" customFormat="false" ht="15" hidden="false" customHeight="true" outlineLevel="0" collapsed="false">
      <c r="A908" s="92"/>
      <c r="B908" s="92" t="s">
        <v>72</v>
      </c>
      <c r="C908" s="92" t="s">
        <v>73</v>
      </c>
      <c r="D908" s="92" t="s">
        <v>74</v>
      </c>
      <c r="E908" s="92" t="s">
        <v>75</v>
      </c>
      <c r="F908" s="94" t="s">
        <v>82</v>
      </c>
      <c r="G908" s="92" t="s">
        <v>76</v>
      </c>
      <c r="H908" s="92" t="s">
        <v>77</v>
      </c>
      <c r="K908" s="96" t="n">
        <f aca="false">SUMIF(Eventos!A:A,A908,Eventos!G:G)</f>
        <v>0</v>
      </c>
      <c r="L908" s="8"/>
      <c r="O908" s="8"/>
    </row>
    <row r="909" customFormat="false" ht="15" hidden="false" customHeight="true" outlineLevel="0" collapsed="false">
      <c r="A909" s="92"/>
      <c r="B909" s="92" t="s">
        <v>72</v>
      </c>
      <c r="C909" s="92" t="s">
        <v>73</v>
      </c>
      <c r="D909" s="92" t="s">
        <v>74</v>
      </c>
      <c r="E909" s="92" t="s">
        <v>75</v>
      </c>
      <c r="F909" s="94" t="s">
        <v>82</v>
      </c>
      <c r="G909" s="92" t="s">
        <v>76</v>
      </c>
      <c r="H909" s="92" t="s">
        <v>77</v>
      </c>
      <c r="K909" s="96" t="n">
        <f aca="false">SUMIF(Eventos!A:A,A909,Eventos!G:G)</f>
        <v>0</v>
      </c>
      <c r="L909" s="8"/>
      <c r="O909" s="8"/>
    </row>
    <row r="910" customFormat="false" ht="15" hidden="false" customHeight="true" outlineLevel="0" collapsed="false">
      <c r="A910" s="92"/>
      <c r="B910" s="92" t="s">
        <v>72</v>
      </c>
      <c r="C910" s="92" t="s">
        <v>73</v>
      </c>
      <c r="D910" s="92" t="s">
        <v>74</v>
      </c>
      <c r="E910" s="92" t="s">
        <v>75</v>
      </c>
      <c r="F910" s="94" t="s">
        <v>82</v>
      </c>
      <c r="G910" s="92" t="s">
        <v>76</v>
      </c>
      <c r="H910" s="92" t="s">
        <v>77</v>
      </c>
      <c r="K910" s="96" t="n">
        <f aca="false">SUMIF(Eventos!A:A,A910,Eventos!G:G)</f>
        <v>0</v>
      </c>
      <c r="L910" s="8"/>
      <c r="O910" s="8"/>
    </row>
    <row r="911" customFormat="false" ht="15" hidden="false" customHeight="true" outlineLevel="0" collapsed="false">
      <c r="A911" s="92"/>
      <c r="B911" s="92" t="s">
        <v>72</v>
      </c>
      <c r="C911" s="92" t="s">
        <v>73</v>
      </c>
      <c r="D911" s="92" t="s">
        <v>74</v>
      </c>
      <c r="E911" s="92" t="s">
        <v>75</v>
      </c>
      <c r="F911" s="94" t="s">
        <v>82</v>
      </c>
      <c r="G911" s="92" t="s">
        <v>76</v>
      </c>
      <c r="H911" s="92" t="s">
        <v>77</v>
      </c>
      <c r="K911" s="96" t="n">
        <f aca="false">SUMIF(Eventos!A:A,A911,Eventos!G:G)</f>
        <v>0</v>
      </c>
      <c r="L911" s="8"/>
      <c r="O911" s="8"/>
    </row>
    <row r="912" customFormat="false" ht="15" hidden="false" customHeight="true" outlineLevel="0" collapsed="false">
      <c r="A912" s="92"/>
      <c r="B912" s="92" t="s">
        <v>72</v>
      </c>
      <c r="C912" s="92" t="s">
        <v>73</v>
      </c>
      <c r="D912" s="92" t="s">
        <v>74</v>
      </c>
      <c r="E912" s="92" t="s">
        <v>75</v>
      </c>
      <c r="F912" s="94" t="s">
        <v>82</v>
      </c>
      <c r="G912" s="92" t="s">
        <v>76</v>
      </c>
      <c r="H912" s="92" t="s">
        <v>77</v>
      </c>
      <c r="K912" s="96" t="n">
        <f aca="false">SUMIF(Eventos!A:A,A912,Eventos!G:G)</f>
        <v>0</v>
      </c>
      <c r="L912" s="8"/>
      <c r="O912" s="8"/>
    </row>
    <row r="913" customFormat="false" ht="15" hidden="false" customHeight="true" outlineLevel="0" collapsed="false">
      <c r="A913" s="92"/>
      <c r="B913" s="92" t="s">
        <v>72</v>
      </c>
      <c r="C913" s="92" t="s">
        <v>73</v>
      </c>
      <c r="D913" s="92" t="s">
        <v>74</v>
      </c>
      <c r="E913" s="92" t="s">
        <v>75</v>
      </c>
      <c r="F913" s="94" t="s">
        <v>82</v>
      </c>
      <c r="G913" s="92" t="s">
        <v>76</v>
      </c>
      <c r="H913" s="92" t="s">
        <v>77</v>
      </c>
      <c r="K913" s="96" t="n">
        <f aca="false">SUMIF(Eventos!A:A,A913,Eventos!G:G)</f>
        <v>0</v>
      </c>
      <c r="L913" s="8"/>
      <c r="O913" s="8"/>
    </row>
    <row r="914" customFormat="false" ht="15" hidden="false" customHeight="true" outlineLevel="0" collapsed="false">
      <c r="A914" s="92"/>
      <c r="B914" s="92" t="s">
        <v>72</v>
      </c>
      <c r="C914" s="92" t="s">
        <v>73</v>
      </c>
      <c r="D914" s="92" t="s">
        <v>74</v>
      </c>
      <c r="E914" s="92" t="s">
        <v>75</v>
      </c>
      <c r="F914" s="94" t="s">
        <v>82</v>
      </c>
      <c r="G914" s="92" t="s">
        <v>76</v>
      </c>
      <c r="H914" s="92" t="s">
        <v>77</v>
      </c>
      <c r="K914" s="96" t="n">
        <f aca="false">SUMIF(Eventos!A:A,A914,Eventos!G:G)</f>
        <v>0</v>
      </c>
      <c r="L914" s="8"/>
      <c r="O914" s="8"/>
    </row>
    <row r="915" customFormat="false" ht="15" hidden="false" customHeight="true" outlineLevel="0" collapsed="false">
      <c r="A915" s="92"/>
      <c r="B915" s="92" t="s">
        <v>72</v>
      </c>
      <c r="C915" s="92" t="s">
        <v>73</v>
      </c>
      <c r="D915" s="92" t="s">
        <v>74</v>
      </c>
      <c r="E915" s="92" t="s">
        <v>75</v>
      </c>
      <c r="F915" s="94" t="s">
        <v>82</v>
      </c>
      <c r="G915" s="92" t="s">
        <v>76</v>
      </c>
      <c r="H915" s="92" t="s">
        <v>77</v>
      </c>
      <c r="K915" s="96" t="n">
        <f aca="false">SUMIF(Eventos!A:A,A915,Eventos!G:G)</f>
        <v>0</v>
      </c>
      <c r="L915" s="8"/>
      <c r="O915" s="8"/>
    </row>
    <row r="916" customFormat="false" ht="15" hidden="false" customHeight="true" outlineLevel="0" collapsed="false">
      <c r="A916" s="92"/>
      <c r="B916" s="92" t="s">
        <v>72</v>
      </c>
      <c r="C916" s="92" t="s">
        <v>73</v>
      </c>
      <c r="D916" s="92" t="s">
        <v>74</v>
      </c>
      <c r="E916" s="92" t="s">
        <v>75</v>
      </c>
      <c r="F916" s="94" t="s">
        <v>82</v>
      </c>
      <c r="G916" s="92" t="s">
        <v>76</v>
      </c>
      <c r="H916" s="92" t="s">
        <v>77</v>
      </c>
      <c r="K916" s="96" t="n">
        <f aca="false">SUMIF(Eventos!A:A,A916,Eventos!G:G)</f>
        <v>0</v>
      </c>
      <c r="L916" s="8"/>
      <c r="O916" s="8"/>
    </row>
    <row r="917" customFormat="false" ht="15" hidden="false" customHeight="true" outlineLevel="0" collapsed="false">
      <c r="A917" s="92"/>
      <c r="B917" s="92" t="s">
        <v>72</v>
      </c>
      <c r="C917" s="92" t="s">
        <v>73</v>
      </c>
      <c r="D917" s="92" t="s">
        <v>74</v>
      </c>
      <c r="E917" s="92" t="s">
        <v>75</v>
      </c>
      <c r="F917" s="94" t="s">
        <v>82</v>
      </c>
      <c r="G917" s="92" t="s">
        <v>76</v>
      </c>
      <c r="H917" s="92" t="s">
        <v>77</v>
      </c>
      <c r="K917" s="96" t="n">
        <f aca="false">SUMIF(Eventos!A:A,A917,Eventos!G:G)</f>
        <v>0</v>
      </c>
      <c r="L917" s="8"/>
      <c r="O917" s="8"/>
    </row>
    <row r="918" customFormat="false" ht="15" hidden="false" customHeight="true" outlineLevel="0" collapsed="false">
      <c r="A918" s="92"/>
      <c r="B918" s="92" t="s">
        <v>72</v>
      </c>
      <c r="C918" s="92" t="s">
        <v>73</v>
      </c>
      <c r="D918" s="92" t="s">
        <v>74</v>
      </c>
      <c r="E918" s="92" t="s">
        <v>75</v>
      </c>
      <c r="F918" s="94" t="s">
        <v>82</v>
      </c>
      <c r="G918" s="92" t="s">
        <v>76</v>
      </c>
      <c r="H918" s="92" t="s">
        <v>77</v>
      </c>
      <c r="K918" s="96" t="n">
        <f aca="false">SUMIF(Eventos!A:A,A918,Eventos!G:G)</f>
        <v>0</v>
      </c>
      <c r="L918" s="8"/>
      <c r="O918" s="8"/>
    </row>
    <row r="919" customFormat="false" ht="15" hidden="false" customHeight="true" outlineLevel="0" collapsed="false">
      <c r="A919" s="92"/>
      <c r="B919" s="92" t="s">
        <v>72</v>
      </c>
      <c r="C919" s="92" t="s">
        <v>73</v>
      </c>
      <c r="D919" s="92" t="s">
        <v>74</v>
      </c>
      <c r="E919" s="92" t="s">
        <v>75</v>
      </c>
      <c r="F919" s="94" t="s">
        <v>82</v>
      </c>
      <c r="G919" s="92" t="s">
        <v>76</v>
      </c>
      <c r="H919" s="92" t="s">
        <v>77</v>
      </c>
      <c r="K919" s="96" t="n">
        <f aca="false">SUMIF(Eventos!A:A,A919,Eventos!G:G)</f>
        <v>0</v>
      </c>
      <c r="L919" s="8"/>
      <c r="O919" s="8"/>
    </row>
    <row r="920" customFormat="false" ht="15" hidden="false" customHeight="true" outlineLevel="0" collapsed="false">
      <c r="A920" s="92"/>
      <c r="B920" s="92" t="s">
        <v>72</v>
      </c>
      <c r="C920" s="92" t="s">
        <v>73</v>
      </c>
      <c r="D920" s="92" t="s">
        <v>74</v>
      </c>
      <c r="E920" s="92" t="s">
        <v>75</v>
      </c>
      <c r="F920" s="94" t="s">
        <v>82</v>
      </c>
      <c r="G920" s="92" t="s">
        <v>76</v>
      </c>
      <c r="H920" s="92" t="s">
        <v>77</v>
      </c>
      <c r="K920" s="96" t="n">
        <f aca="false">SUMIF(Eventos!A:A,A920,Eventos!G:G)</f>
        <v>0</v>
      </c>
      <c r="L920" s="8"/>
      <c r="O920" s="8"/>
    </row>
    <row r="921" customFormat="false" ht="15" hidden="false" customHeight="true" outlineLevel="0" collapsed="false">
      <c r="A921" s="92"/>
      <c r="B921" s="92" t="s">
        <v>72</v>
      </c>
      <c r="C921" s="92" t="s">
        <v>73</v>
      </c>
      <c r="D921" s="92" t="s">
        <v>74</v>
      </c>
      <c r="E921" s="92" t="s">
        <v>75</v>
      </c>
      <c r="F921" s="94" t="s">
        <v>82</v>
      </c>
      <c r="G921" s="92" t="s">
        <v>76</v>
      </c>
      <c r="H921" s="92" t="s">
        <v>77</v>
      </c>
      <c r="K921" s="96" t="n">
        <f aca="false">SUMIF(Eventos!A:A,A921,Eventos!G:G)</f>
        <v>0</v>
      </c>
      <c r="L921" s="8"/>
      <c r="O921" s="8"/>
    </row>
    <row r="922" customFormat="false" ht="15" hidden="false" customHeight="true" outlineLevel="0" collapsed="false">
      <c r="A922" s="92"/>
      <c r="B922" s="92" t="s">
        <v>72</v>
      </c>
      <c r="C922" s="92" t="s">
        <v>73</v>
      </c>
      <c r="D922" s="92" t="s">
        <v>74</v>
      </c>
      <c r="E922" s="92" t="s">
        <v>75</v>
      </c>
      <c r="F922" s="94" t="s">
        <v>82</v>
      </c>
      <c r="G922" s="92" t="s">
        <v>76</v>
      </c>
      <c r="H922" s="92" t="s">
        <v>77</v>
      </c>
      <c r="K922" s="96" t="n">
        <f aca="false">SUMIF(Eventos!A:A,A922,Eventos!G:G)</f>
        <v>0</v>
      </c>
      <c r="L922" s="8"/>
      <c r="O922" s="8"/>
    </row>
    <row r="923" customFormat="false" ht="15" hidden="false" customHeight="true" outlineLevel="0" collapsed="false">
      <c r="A923" s="92"/>
      <c r="B923" s="92" t="s">
        <v>72</v>
      </c>
      <c r="C923" s="92" t="s">
        <v>73</v>
      </c>
      <c r="D923" s="92" t="s">
        <v>74</v>
      </c>
      <c r="E923" s="92" t="s">
        <v>75</v>
      </c>
      <c r="F923" s="94" t="s">
        <v>82</v>
      </c>
      <c r="G923" s="92" t="s">
        <v>76</v>
      </c>
      <c r="H923" s="92" t="s">
        <v>77</v>
      </c>
      <c r="K923" s="96" t="n">
        <f aca="false">SUMIF(Eventos!A:A,A923,Eventos!G:G)</f>
        <v>0</v>
      </c>
      <c r="L923" s="8"/>
      <c r="O923" s="8"/>
    </row>
    <row r="924" customFormat="false" ht="15" hidden="false" customHeight="true" outlineLevel="0" collapsed="false">
      <c r="A924" s="92"/>
      <c r="B924" s="92" t="s">
        <v>72</v>
      </c>
      <c r="C924" s="92" t="s">
        <v>73</v>
      </c>
      <c r="D924" s="92" t="s">
        <v>74</v>
      </c>
      <c r="E924" s="92" t="s">
        <v>75</v>
      </c>
      <c r="F924" s="94" t="s">
        <v>82</v>
      </c>
      <c r="G924" s="92" t="s">
        <v>76</v>
      </c>
      <c r="H924" s="92" t="s">
        <v>77</v>
      </c>
      <c r="K924" s="96" t="n">
        <f aca="false">SUMIF(Eventos!A:A,A924,Eventos!G:G)</f>
        <v>0</v>
      </c>
      <c r="L924" s="8"/>
      <c r="O924" s="8"/>
    </row>
    <row r="925" customFormat="false" ht="15" hidden="false" customHeight="true" outlineLevel="0" collapsed="false">
      <c r="A925" s="92"/>
      <c r="B925" s="92" t="s">
        <v>72</v>
      </c>
      <c r="C925" s="92" t="s">
        <v>73</v>
      </c>
      <c r="D925" s="92" t="s">
        <v>74</v>
      </c>
      <c r="E925" s="92" t="s">
        <v>75</v>
      </c>
      <c r="F925" s="94" t="s">
        <v>82</v>
      </c>
      <c r="G925" s="92" t="s">
        <v>76</v>
      </c>
      <c r="H925" s="92" t="s">
        <v>77</v>
      </c>
      <c r="K925" s="96" t="n">
        <f aca="false">SUMIF(Eventos!A:A,A925,Eventos!G:G)</f>
        <v>0</v>
      </c>
      <c r="L925" s="8"/>
      <c r="O925" s="8"/>
    </row>
    <row r="926" customFormat="false" ht="15" hidden="false" customHeight="true" outlineLevel="0" collapsed="false">
      <c r="A926" s="92"/>
      <c r="B926" s="92" t="s">
        <v>72</v>
      </c>
      <c r="C926" s="92" t="s">
        <v>73</v>
      </c>
      <c r="D926" s="92" t="s">
        <v>74</v>
      </c>
      <c r="E926" s="92" t="s">
        <v>75</v>
      </c>
      <c r="F926" s="94" t="s">
        <v>82</v>
      </c>
      <c r="G926" s="92" t="s">
        <v>76</v>
      </c>
      <c r="H926" s="92" t="s">
        <v>77</v>
      </c>
      <c r="K926" s="96" t="n">
        <f aca="false">SUMIF(Eventos!A:A,A926,Eventos!G:G)</f>
        <v>0</v>
      </c>
      <c r="L926" s="8"/>
      <c r="O926" s="8"/>
    </row>
    <row r="927" customFormat="false" ht="15" hidden="false" customHeight="true" outlineLevel="0" collapsed="false">
      <c r="A927" s="92"/>
      <c r="B927" s="92" t="s">
        <v>72</v>
      </c>
      <c r="C927" s="92" t="s">
        <v>73</v>
      </c>
      <c r="D927" s="92" t="s">
        <v>74</v>
      </c>
      <c r="E927" s="92" t="s">
        <v>75</v>
      </c>
      <c r="F927" s="94" t="s">
        <v>82</v>
      </c>
      <c r="G927" s="92" t="s">
        <v>76</v>
      </c>
      <c r="H927" s="92" t="s">
        <v>77</v>
      </c>
      <c r="K927" s="96" t="n">
        <f aca="false">SUMIF(Eventos!A:A,A927,Eventos!G:G)</f>
        <v>0</v>
      </c>
      <c r="L927" s="8"/>
      <c r="O927" s="8"/>
    </row>
    <row r="928" customFormat="false" ht="15" hidden="false" customHeight="true" outlineLevel="0" collapsed="false">
      <c r="A928" s="92"/>
      <c r="B928" s="92" t="s">
        <v>72</v>
      </c>
      <c r="C928" s="92" t="s">
        <v>73</v>
      </c>
      <c r="D928" s="92" t="s">
        <v>74</v>
      </c>
      <c r="E928" s="92" t="s">
        <v>75</v>
      </c>
      <c r="F928" s="94" t="s">
        <v>82</v>
      </c>
      <c r="G928" s="92" t="s">
        <v>76</v>
      </c>
      <c r="H928" s="92" t="s">
        <v>77</v>
      </c>
      <c r="K928" s="96" t="n">
        <f aca="false">SUMIF(Eventos!A:A,A928,Eventos!G:G)</f>
        <v>0</v>
      </c>
      <c r="L928" s="8"/>
      <c r="O928" s="8"/>
    </row>
    <row r="929" customFormat="false" ht="15" hidden="false" customHeight="true" outlineLevel="0" collapsed="false">
      <c r="A929" s="92"/>
      <c r="B929" s="92" t="s">
        <v>72</v>
      </c>
      <c r="C929" s="92" t="s">
        <v>73</v>
      </c>
      <c r="D929" s="92" t="s">
        <v>74</v>
      </c>
      <c r="E929" s="92" t="s">
        <v>75</v>
      </c>
      <c r="F929" s="94" t="s">
        <v>82</v>
      </c>
      <c r="G929" s="92" t="s">
        <v>76</v>
      </c>
      <c r="H929" s="92" t="s">
        <v>77</v>
      </c>
      <c r="K929" s="96" t="n">
        <f aca="false">SUMIF(Eventos!A:A,A929,Eventos!G:G)</f>
        <v>0</v>
      </c>
      <c r="L929" s="8"/>
      <c r="O929" s="8"/>
    </row>
    <row r="930" customFormat="false" ht="15" hidden="false" customHeight="true" outlineLevel="0" collapsed="false">
      <c r="A930" s="92"/>
      <c r="B930" s="92" t="s">
        <v>72</v>
      </c>
      <c r="C930" s="92" t="s">
        <v>73</v>
      </c>
      <c r="D930" s="92" t="s">
        <v>74</v>
      </c>
      <c r="E930" s="92" t="s">
        <v>75</v>
      </c>
      <c r="F930" s="94" t="s">
        <v>82</v>
      </c>
      <c r="G930" s="92" t="s">
        <v>76</v>
      </c>
      <c r="H930" s="92" t="s">
        <v>77</v>
      </c>
      <c r="K930" s="96" t="n">
        <f aca="false">SUMIF(Eventos!A:A,A930,Eventos!G:G)</f>
        <v>0</v>
      </c>
      <c r="L930" s="8"/>
      <c r="O930" s="8"/>
    </row>
    <row r="931" customFormat="false" ht="15" hidden="false" customHeight="true" outlineLevel="0" collapsed="false">
      <c r="A931" s="92"/>
      <c r="B931" s="92" t="s">
        <v>72</v>
      </c>
      <c r="C931" s="92" t="s">
        <v>73</v>
      </c>
      <c r="D931" s="92" t="s">
        <v>74</v>
      </c>
      <c r="E931" s="92" t="s">
        <v>75</v>
      </c>
      <c r="F931" s="94" t="s">
        <v>82</v>
      </c>
      <c r="G931" s="92" t="s">
        <v>76</v>
      </c>
      <c r="H931" s="92" t="s">
        <v>77</v>
      </c>
      <c r="K931" s="96" t="n">
        <f aca="false">SUMIF(Eventos!A:A,A931,Eventos!G:G)</f>
        <v>0</v>
      </c>
      <c r="L931" s="8"/>
      <c r="O931" s="8"/>
    </row>
    <row r="932" customFormat="false" ht="15" hidden="false" customHeight="true" outlineLevel="0" collapsed="false">
      <c r="A932" s="92"/>
      <c r="B932" s="92" t="s">
        <v>72</v>
      </c>
      <c r="C932" s="92" t="s">
        <v>73</v>
      </c>
      <c r="D932" s="92" t="s">
        <v>74</v>
      </c>
      <c r="E932" s="92" t="s">
        <v>75</v>
      </c>
      <c r="F932" s="94" t="s">
        <v>82</v>
      </c>
      <c r="G932" s="92" t="s">
        <v>76</v>
      </c>
      <c r="H932" s="92" t="s">
        <v>77</v>
      </c>
      <c r="K932" s="96" t="n">
        <f aca="false">SUMIF(Eventos!A:A,A932,Eventos!G:G)</f>
        <v>0</v>
      </c>
      <c r="L932" s="8"/>
      <c r="O932" s="8"/>
    </row>
    <row r="933" customFormat="false" ht="15" hidden="false" customHeight="true" outlineLevel="0" collapsed="false">
      <c r="A933" s="92"/>
      <c r="B933" s="92" t="s">
        <v>72</v>
      </c>
      <c r="C933" s="92" t="s">
        <v>73</v>
      </c>
      <c r="D933" s="92" t="s">
        <v>74</v>
      </c>
      <c r="E933" s="92" t="s">
        <v>75</v>
      </c>
      <c r="F933" s="94" t="s">
        <v>82</v>
      </c>
      <c r="G933" s="92" t="s">
        <v>76</v>
      </c>
      <c r="H933" s="92" t="s">
        <v>77</v>
      </c>
      <c r="K933" s="96" t="n">
        <f aca="false">SUMIF(Eventos!A:A,A933,Eventos!G:G)</f>
        <v>0</v>
      </c>
      <c r="L933" s="8"/>
      <c r="O933" s="8"/>
    </row>
    <row r="934" customFormat="false" ht="15" hidden="false" customHeight="true" outlineLevel="0" collapsed="false">
      <c r="A934" s="92"/>
      <c r="B934" s="92" t="s">
        <v>72</v>
      </c>
      <c r="C934" s="92" t="s">
        <v>73</v>
      </c>
      <c r="D934" s="92" t="s">
        <v>74</v>
      </c>
      <c r="E934" s="92" t="s">
        <v>75</v>
      </c>
      <c r="F934" s="94" t="s">
        <v>82</v>
      </c>
      <c r="G934" s="92" t="s">
        <v>76</v>
      </c>
      <c r="H934" s="92" t="s">
        <v>77</v>
      </c>
      <c r="K934" s="96" t="n">
        <f aca="false">SUMIF(Eventos!A:A,A934,Eventos!G:G)</f>
        <v>0</v>
      </c>
      <c r="L934" s="8"/>
      <c r="O934" s="8"/>
    </row>
    <row r="935" customFormat="false" ht="15" hidden="false" customHeight="true" outlineLevel="0" collapsed="false">
      <c r="A935" s="92"/>
      <c r="B935" s="92" t="s">
        <v>72</v>
      </c>
      <c r="C935" s="92" t="s">
        <v>73</v>
      </c>
      <c r="D935" s="92" t="s">
        <v>74</v>
      </c>
      <c r="E935" s="92" t="s">
        <v>75</v>
      </c>
      <c r="F935" s="94" t="s">
        <v>82</v>
      </c>
      <c r="G935" s="92" t="s">
        <v>76</v>
      </c>
      <c r="H935" s="92" t="s">
        <v>77</v>
      </c>
      <c r="K935" s="96" t="n">
        <f aca="false">SUMIF(Eventos!A:A,A935,Eventos!G:G)</f>
        <v>0</v>
      </c>
      <c r="L935" s="8"/>
      <c r="O935" s="8"/>
    </row>
    <row r="936" customFormat="false" ht="15" hidden="false" customHeight="true" outlineLevel="0" collapsed="false">
      <c r="A936" s="92"/>
      <c r="B936" s="92" t="s">
        <v>72</v>
      </c>
      <c r="C936" s="92" t="s">
        <v>73</v>
      </c>
      <c r="D936" s="92" t="s">
        <v>74</v>
      </c>
      <c r="E936" s="92" t="s">
        <v>75</v>
      </c>
      <c r="F936" s="94" t="s">
        <v>82</v>
      </c>
      <c r="G936" s="92" t="s">
        <v>76</v>
      </c>
      <c r="H936" s="92" t="s">
        <v>77</v>
      </c>
      <c r="K936" s="96" t="n">
        <f aca="false">SUMIF(Eventos!A:A,A936,Eventos!G:G)</f>
        <v>0</v>
      </c>
      <c r="L936" s="8"/>
      <c r="O936" s="8"/>
    </row>
    <row r="937" customFormat="false" ht="15" hidden="false" customHeight="true" outlineLevel="0" collapsed="false">
      <c r="A937" s="92"/>
      <c r="B937" s="92" t="s">
        <v>72</v>
      </c>
      <c r="C937" s="92" t="s">
        <v>73</v>
      </c>
      <c r="D937" s="92" t="s">
        <v>74</v>
      </c>
      <c r="E937" s="92" t="s">
        <v>75</v>
      </c>
      <c r="F937" s="94" t="s">
        <v>82</v>
      </c>
      <c r="G937" s="92" t="s">
        <v>76</v>
      </c>
      <c r="H937" s="92" t="s">
        <v>77</v>
      </c>
      <c r="K937" s="96" t="n">
        <f aca="false">SUMIF(Eventos!A:A,A937,Eventos!G:G)</f>
        <v>0</v>
      </c>
      <c r="L937" s="8"/>
      <c r="O937" s="8"/>
    </row>
    <row r="938" customFormat="false" ht="15" hidden="false" customHeight="true" outlineLevel="0" collapsed="false">
      <c r="A938" s="92"/>
      <c r="B938" s="92" t="s">
        <v>72</v>
      </c>
      <c r="C938" s="92" t="s">
        <v>73</v>
      </c>
      <c r="D938" s="92" t="s">
        <v>74</v>
      </c>
      <c r="E938" s="92" t="s">
        <v>75</v>
      </c>
      <c r="F938" s="94" t="s">
        <v>82</v>
      </c>
      <c r="G938" s="92" t="s">
        <v>76</v>
      </c>
      <c r="H938" s="92" t="s">
        <v>77</v>
      </c>
      <c r="K938" s="96" t="n">
        <f aca="false">SUMIF(Eventos!A:A,A938,Eventos!G:G)</f>
        <v>0</v>
      </c>
      <c r="L938" s="8"/>
      <c r="O938" s="8"/>
    </row>
    <row r="939" customFormat="false" ht="15" hidden="false" customHeight="true" outlineLevel="0" collapsed="false">
      <c r="A939" s="92"/>
      <c r="B939" s="92" t="s">
        <v>72</v>
      </c>
      <c r="C939" s="92" t="s">
        <v>73</v>
      </c>
      <c r="D939" s="92" t="s">
        <v>74</v>
      </c>
      <c r="E939" s="92" t="s">
        <v>75</v>
      </c>
      <c r="F939" s="94" t="s">
        <v>82</v>
      </c>
      <c r="G939" s="92" t="s">
        <v>76</v>
      </c>
      <c r="H939" s="92" t="s">
        <v>77</v>
      </c>
      <c r="K939" s="96" t="n">
        <f aca="false">SUMIF(Eventos!A:A,A939,Eventos!G:G)</f>
        <v>0</v>
      </c>
      <c r="L939" s="8"/>
      <c r="O939" s="8"/>
    </row>
    <row r="940" customFormat="false" ht="15" hidden="false" customHeight="true" outlineLevel="0" collapsed="false">
      <c r="A940" s="92"/>
      <c r="B940" s="92" t="s">
        <v>72</v>
      </c>
      <c r="C940" s="92" t="s">
        <v>73</v>
      </c>
      <c r="D940" s="92" t="s">
        <v>74</v>
      </c>
      <c r="E940" s="92" t="s">
        <v>75</v>
      </c>
      <c r="F940" s="94" t="s">
        <v>82</v>
      </c>
      <c r="G940" s="92" t="s">
        <v>76</v>
      </c>
      <c r="H940" s="92" t="s">
        <v>77</v>
      </c>
      <c r="K940" s="96" t="n">
        <f aca="false">SUMIF(Eventos!A:A,A940,Eventos!G:G)</f>
        <v>0</v>
      </c>
      <c r="L940" s="8"/>
      <c r="O940" s="8"/>
    </row>
    <row r="941" customFormat="false" ht="15" hidden="false" customHeight="true" outlineLevel="0" collapsed="false">
      <c r="A941" s="92"/>
      <c r="B941" s="92" t="s">
        <v>72</v>
      </c>
      <c r="C941" s="92" t="s">
        <v>73</v>
      </c>
      <c r="D941" s="92" t="s">
        <v>74</v>
      </c>
      <c r="E941" s="92" t="s">
        <v>75</v>
      </c>
      <c r="F941" s="94" t="s">
        <v>82</v>
      </c>
      <c r="G941" s="92" t="s">
        <v>76</v>
      </c>
      <c r="H941" s="92" t="s">
        <v>77</v>
      </c>
      <c r="K941" s="96" t="n">
        <f aca="false">SUMIF(Eventos!A:A,A941,Eventos!G:G)</f>
        <v>0</v>
      </c>
      <c r="L941" s="8"/>
      <c r="O941" s="8"/>
    </row>
    <row r="942" customFormat="false" ht="15" hidden="false" customHeight="true" outlineLevel="0" collapsed="false">
      <c r="A942" s="92"/>
      <c r="B942" s="92" t="s">
        <v>72</v>
      </c>
      <c r="C942" s="92" t="s">
        <v>73</v>
      </c>
      <c r="D942" s="92" t="s">
        <v>74</v>
      </c>
      <c r="E942" s="92" t="s">
        <v>75</v>
      </c>
      <c r="F942" s="94" t="s">
        <v>82</v>
      </c>
      <c r="G942" s="92" t="s">
        <v>76</v>
      </c>
      <c r="H942" s="92" t="s">
        <v>77</v>
      </c>
      <c r="K942" s="96" t="n">
        <f aca="false">SUMIF(Eventos!A:A,A942,Eventos!G:G)</f>
        <v>0</v>
      </c>
      <c r="L942" s="8"/>
      <c r="O942" s="8"/>
    </row>
    <row r="943" customFormat="false" ht="15" hidden="false" customHeight="true" outlineLevel="0" collapsed="false">
      <c r="A943" s="92"/>
      <c r="B943" s="92" t="s">
        <v>72</v>
      </c>
      <c r="C943" s="92" t="s">
        <v>73</v>
      </c>
      <c r="D943" s="92" t="s">
        <v>74</v>
      </c>
      <c r="E943" s="92" t="s">
        <v>75</v>
      </c>
      <c r="F943" s="94" t="s">
        <v>82</v>
      </c>
      <c r="G943" s="92" t="s">
        <v>76</v>
      </c>
      <c r="H943" s="92" t="s">
        <v>77</v>
      </c>
      <c r="K943" s="96" t="n">
        <f aca="false">SUMIF(Eventos!A:A,A943,Eventos!G:G)</f>
        <v>0</v>
      </c>
      <c r="L943" s="8"/>
      <c r="O943" s="8"/>
    </row>
    <row r="944" customFormat="false" ht="15" hidden="false" customHeight="true" outlineLevel="0" collapsed="false">
      <c r="A944" s="92"/>
      <c r="B944" s="92" t="s">
        <v>72</v>
      </c>
      <c r="C944" s="92" t="s">
        <v>73</v>
      </c>
      <c r="D944" s="92" t="s">
        <v>74</v>
      </c>
      <c r="E944" s="92" t="s">
        <v>75</v>
      </c>
      <c r="F944" s="94" t="s">
        <v>82</v>
      </c>
      <c r="G944" s="92" t="s">
        <v>76</v>
      </c>
      <c r="H944" s="92" t="s">
        <v>77</v>
      </c>
      <c r="K944" s="96" t="n">
        <f aca="false">SUMIF(Eventos!A:A,A944,Eventos!G:G)</f>
        <v>0</v>
      </c>
      <c r="L944" s="8"/>
      <c r="O944" s="8"/>
    </row>
    <row r="945" customFormat="false" ht="15" hidden="false" customHeight="true" outlineLevel="0" collapsed="false">
      <c r="A945" s="92"/>
      <c r="B945" s="92" t="s">
        <v>72</v>
      </c>
      <c r="C945" s="92" t="s">
        <v>73</v>
      </c>
      <c r="D945" s="92" t="s">
        <v>74</v>
      </c>
      <c r="E945" s="92" t="s">
        <v>75</v>
      </c>
      <c r="F945" s="94" t="s">
        <v>82</v>
      </c>
      <c r="G945" s="92" t="s">
        <v>76</v>
      </c>
      <c r="H945" s="92" t="s">
        <v>77</v>
      </c>
      <c r="K945" s="96" t="n">
        <f aca="false">SUMIF(Eventos!A:A,A945,Eventos!G:G)</f>
        <v>0</v>
      </c>
      <c r="L945" s="8"/>
      <c r="O945" s="8"/>
    </row>
    <row r="946" customFormat="false" ht="15" hidden="false" customHeight="true" outlineLevel="0" collapsed="false">
      <c r="A946" s="92"/>
      <c r="B946" s="92" t="s">
        <v>72</v>
      </c>
      <c r="C946" s="92" t="s">
        <v>73</v>
      </c>
      <c r="D946" s="92" t="s">
        <v>74</v>
      </c>
      <c r="E946" s="92" t="s">
        <v>75</v>
      </c>
      <c r="F946" s="94" t="s">
        <v>82</v>
      </c>
      <c r="G946" s="92" t="s">
        <v>76</v>
      </c>
      <c r="H946" s="92" t="s">
        <v>77</v>
      </c>
      <c r="K946" s="96" t="n">
        <f aca="false">SUMIF(Eventos!A:A,A946,Eventos!G:G)</f>
        <v>0</v>
      </c>
      <c r="L946" s="8"/>
      <c r="O946" s="8"/>
    </row>
    <row r="947" customFormat="false" ht="15" hidden="false" customHeight="true" outlineLevel="0" collapsed="false">
      <c r="A947" s="92"/>
      <c r="B947" s="92" t="s">
        <v>72</v>
      </c>
      <c r="C947" s="92" t="s">
        <v>73</v>
      </c>
      <c r="D947" s="92" t="s">
        <v>74</v>
      </c>
      <c r="E947" s="92" t="s">
        <v>75</v>
      </c>
      <c r="F947" s="94" t="s">
        <v>82</v>
      </c>
      <c r="G947" s="92" t="s">
        <v>76</v>
      </c>
      <c r="H947" s="92" t="s">
        <v>77</v>
      </c>
      <c r="K947" s="96" t="n">
        <f aca="false">SUMIF(Eventos!A:A,A947,Eventos!G:G)</f>
        <v>0</v>
      </c>
      <c r="L947" s="8"/>
      <c r="O947" s="8"/>
    </row>
    <row r="948" customFormat="false" ht="15" hidden="false" customHeight="true" outlineLevel="0" collapsed="false">
      <c r="A948" s="92"/>
      <c r="B948" s="92" t="s">
        <v>72</v>
      </c>
      <c r="C948" s="92" t="s">
        <v>73</v>
      </c>
      <c r="D948" s="92" t="s">
        <v>74</v>
      </c>
      <c r="E948" s="92" t="s">
        <v>75</v>
      </c>
      <c r="F948" s="94" t="s">
        <v>82</v>
      </c>
      <c r="G948" s="92" t="s">
        <v>76</v>
      </c>
      <c r="H948" s="92" t="s">
        <v>77</v>
      </c>
      <c r="K948" s="96" t="n">
        <f aca="false">SUMIF(Eventos!A:A,A948,Eventos!G:G)</f>
        <v>0</v>
      </c>
      <c r="L948" s="8"/>
      <c r="O948" s="8"/>
    </row>
    <row r="949" customFormat="false" ht="15" hidden="false" customHeight="true" outlineLevel="0" collapsed="false">
      <c r="A949" s="92"/>
      <c r="B949" s="92" t="s">
        <v>72</v>
      </c>
      <c r="C949" s="92" t="s">
        <v>73</v>
      </c>
      <c r="D949" s="92" t="s">
        <v>74</v>
      </c>
      <c r="E949" s="92" t="s">
        <v>75</v>
      </c>
      <c r="F949" s="94" t="s">
        <v>82</v>
      </c>
      <c r="G949" s="92" t="s">
        <v>76</v>
      </c>
      <c r="H949" s="92" t="s">
        <v>77</v>
      </c>
      <c r="K949" s="96" t="n">
        <f aca="false">SUMIF(Eventos!A:A,A949,Eventos!G:G)</f>
        <v>0</v>
      </c>
      <c r="L949" s="8"/>
      <c r="O949" s="8"/>
    </row>
    <row r="950" customFormat="false" ht="15" hidden="false" customHeight="true" outlineLevel="0" collapsed="false">
      <c r="A950" s="92"/>
      <c r="B950" s="92" t="s">
        <v>72</v>
      </c>
      <c r="C950" s="92" t="s">
        <v>73</v>
      </c>
      <c r="D950" s="92" t="s">
        <v>74</v>
      </c>
      <c r="E950" s="92" t="s">
        <v>75</v>
      </c>
      <c r="F950" s="94" t="s">
        <v>82</v>
      </c>
      <c r="G950" s="92" t="s">
        <v>76</v>
      </c>
      <c r="H950" s="92" t="s">
        <v>77</v>
      </c>
      <c r="K950" s="96" t="n">
        <f aca="false">SUMIF(Eventos!A:A,A950,Eventos!G:G)</f>
        <v>0</v>
      </c>
      <c r="L950" s="8"/>
      <c r="O950" s="8"/>
    </row>
    <row r="951" customFormat="false" ht="15" hidden="false" customHeight="true" outlineLevel="0" collapsed="false">
      <c r="A951" s="92"/>
      <c r="B951" s="92" t="s">
        <v>72</v>
      </c>
      <c r="C951" s="92" t="s">
        <v>73</v>
      </c>
      <c r="D951" s="92" t="s">
        <v>74</v>
      </c>
      <c r="E951" s="92" t="s">
        <v>75</v>
      </c>
      <c r="F951" s="94" t="s">
        <v>82</v>
      </c>
      <c r="G951" s="92" t="s">
        <v>76</v>
      </c>
      <c r="H951" s="92" t="s">
        <v>77</v>
      </c>
      <c r="K951" s="96" t="n">
        <f aca="false">SUMIF(Eventos!A:A,A951,Eventos!G:G)</f>
        <v>0</v>
      </c>
      <c r="L951" s="8"/>
      <c r="O951" s="8"/>
    </row>
    <row r="952" customFormat="false" ht="15" hidden="false" customHeight="true" outlineLevel="0" collapsed="false">
      <c r="A952" s="92"/>
      <c r="B952" s="92" t="s">
        <v>72</v>
      </c>
      <c r="C952" s="92" t="s">
        <v>73</v>
      </c>
      <c r="D952" s="92" t="s">
        <v>74</v>
      </c>
      <c r="E952" s="92" t="s">
        <v>75</v>
      </c>
      <c r="F952" s="94" t="s">
        <v>82</v>
      </c>
      <c r="G952" s="92" t="s">
        <v>76</v>
      </c>
      <c r="H952" s="92" t="s">
        <v>77</v>
      </c>
      <c r="K952" s="96" t="n">
        <f aca="false">SUMIF(Eventos!A:A,A952,Eventos!G:G)</f>
        <v>0</v>
      </c>
      <c r="L952" s="8"/>
      <c r="O952" s="8"/>
    </row>
    <row r="953" customFormat="false" ht="15" hidden="false" customHeight="true" outlineLevel="0" collapsed="false">
      <c r="A953" s="92"/>
      <c r="B953" s="92" t="s">
        <v>72</v>
      </c>
      <c r="C953" s="92" t="s">
        <v>73</v>
      </c>
      <c r="D953" s="92" t="s">
        <v>74</v>
      </c>
      <c r="E953" s="92" t="s">
        <v>75</v>
      </c>
      <c r="F953" s="94" t="s">
        <v>82</v>
      </c>
      <c r="G953" s="92" t="s">
        <v>76</v>
      </c>
      <c r="H953" s="92" t="s">
        <v>77</v>
      </c>
      <c r="K953" s="96" t="n">
        <f aca="false">SUMIF(Eventos!A:A,A953,Eventos!G:G)</f>
        <v>0</v>
      </c>
      <c r="L953" s="8"/>
      <c r="O953" s="8"/>
    </row>
    <row r="954" customFormat="false" ht="15" hidden="false" customHeight="true" outlineLevel="0" collapsed="false">
      <c r="A954" s="92"/>
      <c r="B954" s="92" t="s">
        <v>72</v>
      </c>
      <c r="C954" s="92" t="s">
        <v>73</v>
      </c>
      <c r="D954" s="92" t="s">
        <v>74</v>
      </c>
      <c r="E954" s="92" t="s">
        <v>75</v>
      </c>
      <c r="F954" s="94" t="s">
        <v>82</v>
      </c>
      <c r="G954" s="92" t="s">
        <v>76</v>
      </c>
      <c r="H954" s="92" t="s">
        <v>77</v>
      </c>
      <c r="K954" s="96" t="n">
        <f aca="false">SUMIF(Eventos!A:A,A954,Eventos!G:G)</f>
        <v>0</v>
      </c>
      <c r="L954" s="8"/>
      <c r="O954" s="8"/>
    </row>
    <row r="955" customFormat="false" ht="15" hidden="false" customHeight="true" outlineLevel="0" collapsed="false">
      <c r="A955" s="92"/>
      <c r="B955" s="92" t="s">
        <v>72</v>
      </c>
      <c r="C955" s="92" t="s">
        <v>73</v>
      </c>
      <c r="D955" s="92" t="s">
        <v>74</v>
      </c>
      <c r="E955" s="92" t="s">
        <v>75</v>
      </c>
      <c r="F955" s="94" t="s">
        <v>82</v>
      </c>
      <c r="G955" s="92" t="s">
        <v>76</v>
      </c>
      <c r="H955" s="92" t="s">
        <v>77</v>
      </c>
      <c r="K955" s="96" t="n">
        <f aca="false">SUMIF(Eventos!A:A,A955,Eventos!G:G)</f>
        <v>0</v>
      </c>
      <c r="L955" s="8"/>
      <c r="O955" s="8"/>
    </row>
    <row r="956" customFormat="false" ht="15" hidden="false" customHeight="true" outlineLevel="0" collapsed="false">
      <c r="A956" s="92"/>
      <c r="B956" s="92" t="s">
        <v>72</v>
      </c>
      <c r="C956" s="92" t="s">
        <v>73</v>
      </c>
      <c r="D956" s="92" t="s">
        <v>74</v>
      </c>
      <c r="E956" s="92" t="s">
        <v>75</v>
      </c>
      <c r="F956" s="94" t="s">
        <v>82</v>
      </c>
      <c r="G956" s="92" t="s">
        <v>76</v>
      </c>
      <c r="H956" s="92" t="s">
        <v>77</v>
      </c>
      <c r="K956" s="96" t="n">
        <f aca="false">SUMIF(Eventos!A:A,A956,Eventos!G:G)</f>
        <v>0</v>
      </c>
      <c r="L956" s="8"/>
      <c r="O956" s="8"/>
    </row>
    <row r="957" customFormat="false" ht="15" hidden="false" customHeight="true" outlineLevel="0" collapsed="false">
      <c r="A957" s="92"/>
      <c r="B957" s="92" t="s">
        <v>72</v>
      </c>
      <c r="C957" s="92" t="s">
        <v>73</v>
      </c>
      <c r="D957" s="92" t="s">
        <v>74</v>
      </c>
      <c r="E957" s="92" t="s">
        <v>75</v>
      </c>
      <c r="F957" s="94" t="s">
        <v>82</v>
      </c>
      <c r="G957" s="92" t="s">
        <v>76</v>
      </c>
      <c r="H957" s="92" t="s">
        <v>77</v>
      </c>
      <c r="K957" s="96" t="n">
        <f aca="false">SUMIF(Eventos!A:A,A957,Eventos!G:G)</f>
        <v>0</v>
      </c>
      <c r="L957" s="8"/>
      <c r="O957" s="8"/>
    </row>
    <row r="958" customFormat="false" ht="15" hidden="false" customHeight="true" outlineLevel="0" collapsed="false">
      <c r="A958" s="92"/>
      <c r="B958" s="92" t="s">
        <v>72</v>
      </c>
      <c r="C958" s="92" t="s">
        <v>73</v>
      </c>
      <c r="D958" s="92" t="s">
        <v>74</v>
      </c>
      <c r="E958" s="92" t="s">
        <v>75</v>
      </c>
      <c r="F958" s="94" t="s">
        <v>82</v>
      </c>
      <c r="G958" s="92" t="s">
        <v>76</v>
      </c>
      <c r="H958" s="92" t="s">
        <v>77</v>
      </c>
      <c r="K958" s="96" t="n">
        <f aca="false">SUMIF(Eventos!A:A,A958,Eventos!G:G)</f>
        <v>0</v>
      </c>
      <c r="L958" s="8"/>
      <c r="O958" s="8"/>
    </row>
    <row r="959" customFormat="false" ht="15" hidden="false" customHeight="true" outlineLevel="0" collapsed="false">
      <c r="A959" s="92"/>
      <c r="B959" s="92" t="s">
        <v>72</v>
      </c>
      <c r="C959" s="92" t="s">
        <v>73</v>
      </c>
      <c r="D959" s="92" t="s">
        <v>74</v>
      </c>
      <c r="E959" s="92" t="s">
        <v>75</v>
      </c>
      <c r="F959" s="94" t="s">
        <v>82</v>
      </c>
      <c r="G959" s="92" t="s">
        <v>76</v>
      </c>
      <c r="H959" s="92" t="s">
        <v>77</v>
      </c>
      <c r="K959" s="96" t="n">
        <f aca="false">SUMIF(Eventos!A:A,A959,Eventos!G:G)</f>
        <v>0</v>
      </c>
      <c r="L959" s="8"/>
      <c r="O959" s="8"/>
    </row>
    <row r="960" customFormat="false" ht="15" hidden="false" customHeight="true" outlineLevel="0" collapsed="false">
      <c r="A960" s="92"/>
      <c r="B960" s="92" t="s">
        <v>72</v>
      </c>
      <c r="C960" s="92" t="s">
        <v>73</v>
      </c>
      <c r="D960" s="92" t="s">
        <v>74</v>
      </c>
      <c r="E960" s="92" t="s">
        <v>75</v>
      </c>
      <c r="F960" s="94" t="s">
        <v>82</v>
      </c>
      <c r="G960" s="92" t="s">
        <v>76</v>
      </c>
      <c r="H960" s="92" t="s">
        <v>77</v>
      </c>
      <c r="K960" s="96" t="n">
        <f aca="false">SUMIF(Eventos!A:A,A960,Eventos!G:G)</f>
        <v>0</v>
      </c>
      <c r="L960" s="8"/>
      <c r="O960" s="8"/>
    </row>
    <row r="961" customFormat="false" ht="15" hidden="false" customHeight="true" outlineLevel="0" collapsed="false">
      <c r="A961" s="92"/>
      <c r="B961" s="92" t="s">
        <v>72</v>
      </c>
      <c r="C961" s="92" t="s">
        <v>73</v>
      </c>
      <c r="D961" s="92" t="s">
        <v>74</v>
      </c>
      <c r="E961" s="92" t="s">
        <v>75</v>
      </c>
      <c r="F961" s="94" t="s">
        <v>82</v>
      </c>
      <c r="G961" s="92" t="s">
        <v>76</v>
      </c>
      <c r="H961" s="92" t="s">
        <v>77</v>
      </c>
      <c r="K961" s="96" t="n">
        <f aca="false">SUMIF(Eventos!A:A,A961,Eventos!G:G)</f>
        <v>0</v>
      </c>
      <c r="L961" s="8"/>
      <c r="O961" s="8"/>
    </row>
    <row r="962" customFormat="false" ht="15" hidden="false" customHeight="true" outlineLevel="0" collapsed="false">
      <c r="A962" s="92"/>
      <c r="B962" s="92" t="s">
        <v>72</v>
      </c>
      <c r="C962" s="92" t="s">
        <v>73</v>
      </c>
      <c r="D962" s="92" t="s">
        <v>74</v>
      </c>
      <c r="E962" s="92" t="s">
        <v>75</v>
      </c>
      <c r="F962" s="94" t="s">
        <v>82</v>
      </c>
      <c r="G962" s="92" t="s">
        <v>76</v>
      </c>
      <c r="H962" s="92" t="s">
        <v>77</v>
      </c>
      <c r="K962" s="96" t="n">
        <f aca="false">SUMIF(Eventos!A:A,A962,Eventos!G:G)</f>
        <v>0</v>
      </c>
      <c r="L962" s="8"/>
      <c r="O962" s="8"/>
    </row>
    <row r="963" customFormat="false" ht="15" hidden="false" customHeight="true" outlineLevel="0" collapsed="false">
      <c r="A963" s="92"/>
      <c r="B963" s="92" t="s">
        <v>72</v>
      </c>
      <c r="C963" s="92" t="s">
        <v>73</v>
      </c>
      <c r="D963" s="92" t="s">
        <v>74</v>
      </c>
      <c r="E963" s="92" t="s">
        <v>75</v>
      </c>
      <c r="F963" s="94" t="s">
        <v>82</v>
      </c>
      <c r="G963" s="92" t="s">
        <v>76</v>
      </c>
      <c r="H963" s="92" t="s">
        <v>77</v>
      </c>
      <c r="K963" s="96" t="n">
        <f aca="false">SUMIF(Eventos!A:A,A963,Eventos!G:G)</f>
        <v>0</v>
      </c>
      <c r="L963" s="8"/>
      <c r="O963" s="8"/>
    </row>
    <row r="964" customFormat="false" ht="15" hidden="false" customHeight="true" outlineLevel="0" collapsed="false">
      <c r="A964" s="92"/>
      <c r="B964" s="92" t="s">
        <v>72</v>
      </c>
      <c r="C964" s="92" t="s">
        <v>73</v>
      </c>
      <c r="D964" s="92" t="s">
        <v>74</v>
      </c>
      <c r="E964" s="92" t="s">
        <v>75</v>
      </c>
      <c r="F964" s="94" t="s">
        <v>82</v>
      </c>
      <c r="G964" s="92" t="s">
        <v>76</v>
      </c>
      <c r="H964" s="92" t="s">
        <v>77</v>
      </c>
      <c r="K964" s="96" t="n">
        <f aca="false">SUMIF(Eventos!A:A,A964,Eventos!G:G)</f>
        <v>0</v>
      </c>
      <c r="L964" s="8"/>
      <c r="O964" s="8"/>
    </row>
    <row r="965" customFormat="false" ht="15" hidden="false" customHeight="true" outlineLevel="0" collapsed="false">
      <c r="A965" s="92"/>
      <c r="B965" s="92" t="s">
        <v>72</v>
      </c>
      <c r="C965" s="92" t="s">
        <v>73</v>
      </c>
      <c r="D965" s="92" t="s">
        <v>74</v>
      </c>
      <c r="E965" s="92" t="s">
        <v>75</v>
      </c>
      <c r="F965" s="94" t="s">
        <v>82</v>
      </c>
      <c r="G965" s="92" t="s">
        <v>76</v>
      </c>
      <c r="H965" s="92" t="s">
        <v>77</v>
      </c>
      <c r="K965" s="96" t="n">
        <f aca="false">SUMIF(Eventos!A:A,A965,Eventos!G:G)</f>
        <v>0</v>
      </c>
      <c r="L965" s="8"/>
      <c r="O965" s="8"/>
    </row>
    <row r="966" customFormat="false" ht="15" hidden="false" customHeight="true" outlineLevel="0" collapsed="false">
      <c r="A966" s="92"/>
      <c r="B966" s="92" t="s">
        <v>72</v>
      </c>
      <c r="C966" s="92" t="s">
        <v>73</v>
      </c>
      <c r="D966" s="92" t="s">
        <v>74</v>
      </c>
      <c r="E966" s="92" t="s">
        <v>75</v>
      </c>
      <c r="F966" s="94" t="s">
        <v>82</v>
      </c>
      <c r="G966" s="92" t="s">
        <v>76</v>
      </c>
      <c r="H966" s="92" t="s">
        <v>77</v>
      </c>
      <c r="K966" s="96" t="n">
        <f aca="false">SUMIF(Eventos!A:A,A966,Eventos!G:G)</f>
        <v>0</v>
      </c>
      <c r="L966" s="8"/>
      <c r="O966" s="8"/>
    </row>
    <row r="967" customFormat="false" ht="15" hidden="false" customHeight="true" outlineLevel="0" collapsed="false">
      <c r="A967" s="92"/>
      <c r="B967" s="92" t="s">
        <v>72</v>
      </c>
      <c r="C967" s="92" t="s">
        <v>73</v>
      </c>
      <c r="D967" s="92" t="s">
        <v>74</v>
      </c>
      <c r="E967" s="92" t="s">
        <v>75</v>
      </c>
      <c r="F967" s="94" t="s">
        <v>82</v>
      </c>
      <c r="G967" s="92" t="s">
        <v>76</v>
      </c>
      <c r="H967" s="92" t="s">
        <v>77</v>
      </c>
      <c r="K967" s="96" t="n">
        <f aca="false">SUMIF(Eventos!A:A,A967,Eventos!G:G)</f>
        <v>0</v>
      </c>
      <c r="L967" s="8"/>
      <c r="O967" s="8"/>
    </row>
    <row r="968" customFormat="false" ht="15" hidden="false" customHeight="true" outlineLevel="0" collapsed="false">
      <c r="A968" s="92"/>
      <c r="B968" s="92" t="s">
        <v>72</v>
      </c>
      <c r="C968" s="92" t="s">
        <v>73</v>
      </c>
      <c r="D968" s="92" t="s">
        <v>74</v>
      </c>
      <c r="E968" s="92" t="s">
        <v>75</v>
      </c>
      <c r="F968" s="94" t="s">
        <v>82</v>
      </c>
      <c r="G968" s="92" t="s">
        <v>76</v>
      </c>
      <c r="H968" s="92" t="s">
        <v>77</v>
      </c>
      <c r="K968" s="96" t="n">
        <f aca="false">SUMIF(Eventos!A:A,A968,Eventos!G:G)</f>
        <v>0</v>
      </c>
      <c r="L968" s="8"/>
      <c r="O968" s="8"/>
    </row>
    <row r="969" customFormat="false" ht="15" hidden="false" customHeight="true" outlineLevel="0" collapsed="false">
      <c r="A969" s="92"/>
      <c r="B969" s="92" t="s">
        <v>72</v>
      </c>
      <c r="C969" s="92" t="s">
        <v>73</v>
      </c>
      <c r="D969" s="92" t="s">
        <v>74</v>
      </c>
      <c r="E969" s="92" t="s">
        <v>75</v>
      </c>
      <c r="F969" s="94" t="s">
        <v>82</v>
      </c>
      <c r="G969" s="92" t="s">
        <v>76</v>
      </c>
      <c r="H969" s="92" t="s">
        <v>77</v>
      </c>
      <c r="K969" s="96" t="n">
        <f aca="false">SUMIF(Eventos!A:A,A969,Eventos!G:G)</f>
        <v>0</v>
      </c>
      <c r="L969" s="8"/>
      <c r="O969" s="8"/>
    </row>
    <row r="970" customFormat="false" ht="15" hidden="false" customHeight="true" outlineLevel="0" collapsed="false">
      <c r="A970" s="92"/>
      <c r="B970" s="92" t="s">
        <v>72</v>
      </c>
      <c r="C970" s="92" t="s">
        <v>73</v>
      </c>
      <c r="D970" s="92" t="s">
        <v>74</v>
      </c>
      <c r="E970" s="92" t="s">
        <v>75</v>
      </c>
      <c r="F970" s="94" t="s">
        <v>82</v>
      </c>
      <c r="G970" s="92" t="s">
        <v>76</v>
      </c>
      <c r="H970" s="92" t="s">
        <v>77</v>
      </c>
      <c r="K970" s="96" t="n">
        <f aca="false">SUMIF(Eventos!A:A,A970,Eventos!G:G)</f>
        <v>0</v>
      </c>
      <c r="L970" s="8"/>
      <c r="O970" s="8"/>
    </row>
    <row r="971" customFormat="false" ht="15" hidden="false" customHeight="true" outlineLevel="0" collapsed="false">
      <c r="A971" s="92"/>
      <c r="B971" s="92" t="s">
        <v>72</v>
      </c>
      <c r="C971" s="92" t="s">
        <v>73</v>
      </c>
      <c r="D971" s="92" t="s">
        <v>74</v>
      </c>
      <c r="E971" s="92" t="s">
        <v>75</v>
      </c>
      <c r="F971" s="94" t="s">
        <v>82</v>
      </c>
      <c r="G971" s="92" t="s">
        <v>76</v>
      </c>
      <c r="H971" s="92" t="s">
        <v>77</v>
      </c>
      <c r="K971" s="96" t="n">
        <f aca="false">SUMIF(Eventos!A:A,A971,Eventos!G:G)</f>
        <v>0</v>
      </c>
      <c r="L971" s="8"/>
      <c r="O971" s="8"/>
    </row>
    <row r="972" customFormat="false" ht="15" hidden="false" customHeight="true" outlineLevel="0" collapsed="false">
      <c r="A972" s="92"/>
      <c r="B972" s="92" t="s">
        <v>72</v>
      </c>
      <c r="C972" s="92" t="s">
        <v>73</v>
      </c>
      <c r="D972" s="92" t="s">
        <v>74</v>
      </c>
      <c r="E972" s="92" t="s">
        <v>75</v>
      </c>
      <c r="F972" s="94" t="s">
        <v>82</v>
      </c>
      <c r="G972" s="92" t="s">
        <v>76</v>
      </c>
      <c r="H972" s="92" t="s">
        <v>77</v>
      </c>
      <c r="K972" s="96" t="n">
        <f aca="false">SUMIF(Eventos!A:A,A972,Eventos!G:G)</f>
        <v>0</v>
      </c>
      <c r="L972" s="8"/>
      <c r="O972" s="8"/>
    </row>
    <row r="973" customFormat="false" ht="15" hidden="false" customHeight="true" outlineLevel="0" collapsed="false">
      <c r="A973" s="92"/>
      <c r="B973" s="92" t="s">
        <v>72</v>
      </c>
      <c r="C973" s="92" t="s">
        <v>73</v>
      </c>
      <c r="D973" s="92" t="s">
        <v>74</v>
      </c>
      <c r="E973" s="92" t="s">
        <v>75</v>
      </c>
      <c r="F973" s="94" t="s">
        <v>82</v>
      </c>
      <c r="G973" s="92" t="s">
        <v>76</v>
      </c>
      <c r="H973" s="92" t="s">
        <v>77</v>
      </c>
      <c r="K973" s="96" t="n">
        <f aca="false">SUMIF(Eventos!A:A,A973,Eventos!G:G)</f>
        <v>0</v>
      </c>
      <c r="L973" s="8"/>
      <c r="O973" s="8"/>
    </row>
    <row r="974" customFormat="false" ht="15" hidden="false" customHeight="true" outlineLevel="0" collapsed="false">
      <c r="A974" s="92"/>
      <c r="B974" s="92" t="s">
        <v>72</v>
      </c>
      <c r="C974" s="92" t="s">
        <v>73</v>
      </c>
      <c r="D974" s="92" t="s">
        <v>74</v>
      </c>
      <c r="E974" s="92" t="s">
        <v>75</v>
      </c>
      <c r="F974" s="94" t="s">
        <v>82</v>
      </c>
      <c r="G974" s="92" t="s">
        <v>76</v>
      </c>
      <c r="H974" s="92" t="s">
        <v>77</v>
      </c>
      <c r="K974" s="96" t="n">
        <f aca="false">SUMIF(Eventos!A:A,A974,Eventos!G:G)</f>
        <v>0</v>
      </c>
      <c r="L974" s="8"/>
      <c r="O974" s="8"/>
    </row>
    <row r="975" customFormat="false" ht="15" hidden="false" customHeight="true" outlineLevel="0" collapsed="false">
      <c r="A975" s="92"/>
      <c r="B975" s="92" t="s">
        <v>72</v>
      </c>
      <c r="C975" s="92" t="s">
        <v>73</v>
      </c>
      <c r="D975" s="92" t="s">
        <v>74</v>
      </c>
      <c r="E975" s="92" t="s">
        <v>75</v>
      </c>
      <c r="F975" s="94" t="s">
        <v>82</v>
      </c>
      <c r="G975" s="92" t="s">
        <v>76</v>
      </c>
      <c r="H975" s="92" t="s">
        <v>77</v>
      </c>
      <c r="K975" s="96" t="n">
        <f aca="false">SUMIF(Eventos!A:A,A975,Eventos!G:G)</f>
        <v>0</v>
      </c>
      <c r="L975" s="8"/>
      <c r="O975" s="8"/>
    </row>
    <row r="976" customFormat="false" ht="15" hidden="false" customHeight="true" outlineLevel="0" collapsed="false">
      <c r="A976" s="92"/>
      <c r="B976" s="92" t="s">
        <v>72</v>
      </c>
      <c r="C976" s="92" t="s">
        <v>73</v>
      </c>
      <c r="D976" s="92" t="s">
        <v>74</v>
      </c>
      <c r="E976" s="92" t="s">
        <v>75</v>
      </c>
      <c r="F976" s="94" t="s">
        <v>82</v>
      </c>
      <c r="G976" s="92" t="s">
        <v>76</v>
      </c>
      <c r="H976" s="92" t="s">
        <v>77</v>
      </c>
      <c r="K976" s="96" t="n">
        <f aca="false">SUMIF(Eventos!A:A,A976,Eventos!G:G)</f>
        <v>0</v>
      </c>
      <c r="L976" s="8"/>
      <c r="O976" s="8"/>
    </row>
    <row r="977" customFormat="false" ht="15" hidden="false" customHeight="true" outlineLevel="0" collapsed="false">
      <c r="A977" s="92"/>
      <c r="B977" s="92" t="s">
        <v>72</v>
      </c>
      <c r="C977" s="92" t="s">
        <v>73</v>
      </c>
      <c r="D977" s="92" t="s">
        <v>74</v>
      </c>
      <c r="E977" s="92" t="s">
        <v>75</v>
      </c>
      <c r="F977" s="94" t="s">
        <v>82</v>
      </c>
      <c r="G977" s="92" t="s">
        <v>76</v>
      </c>
      <c r="H977" s="92" t="s">
        <v>77</v>
      </c>
      <c r="K977" s="96" t="n">
        <f aca="false">SUMIF(Eventos!A:A,A977,Eventos!G:G)</f>
        <v>0</v>
      </c>
      <c r="L977" s="8"/>
      <c r="O977" s="8"/>
    </row>
    <row r="978" customFormat="false" ht="15" hidden="false" customHeight="true" outlineLevel="0" collapsed="false">
      <c r="A978" s="92"/>
      <c r="B978" s="92" t="s">
        <v>72</v>
      </c>
      <c r="C978" s="92" t="s">
        <v>73</v>
      </c>
      <c r="D978" s="92" t="s">
        <v>74</v>
      </c>
      <c r="E978" s="92" t="s">
        <v>75</v>
      </c>
      <c r="F978" s="94" t="s">
        <v>82</v>
      </c>
      <c r="G978" s="92" t="s">
        <v>76</v>
      </c>
      <c r="H978" s="92" t="s">
        <v>77</v>
      </c>
      <c r="K978" s="96" t="n">
        <f aca="false">SUMIF(Eventos!A:A,A978,Eventos!G:G)</f>
        <v>0</v>
      </c>
      <c r="L978" s="8"/>
      <c r="O978" s="8"/>
    </row>
    <row r="979" customFormat="false" ht="15" hidden="false" customHeight="true" outlineLevel="0" collapsed="false">
      <c r="A979" s="92"/>
      <c r="B979" s="92" t="s">
        <v>72</v>
      </c>
      <c r="C979" s="92" t="s">
        <v>73</v>
      </c>
      <c r="D979" s="92" t="s">
        <v>74</v>
      </c>
      <c r="E979" s="92" t="s">
        <v>75</v>
      </c>
      <c r="F979" s="94" t="s">
        <v>82</v>
      </c>
      <c r="G979" s="92" t="s">
        <v>76</v>
      </c>
      <c r="H979" s="92" t="s">
        <v>77</v>
      </c>
      <c r="K979" s="96" t="n">
        <f aca="false">SUMIF(Eventos!A:A,A979,Eventos!G:G)</f>
        <v>0</v>
      </c>
      <c r="L979" s="8"/>
      <c r="O979" s="8"/>
    </row>
    <row r="980" customFormat="false" ht="15" hidden="false" customHeight="true" outlineLevel="0" collapsed="false">
      <c r="A980" s="92"/>
      <c r="B980" s="92" t="s">
        <v>72</v>
      </c>
      <c r="C980" s="92" t="s">
        <v>73</v>
      </c>
      <c r="D980" s="92" t="s">
        <v>74</v>
      </c>
      <c r="E980" s="92" t="s">
        <v>75</v>
      </c>
      <c r="F980" s="94" t="s">
        <v>82</v>
      </c>
      <c r="G980" s="92" t="s">
        <v>76</v>
      </c>
      <c r="H980" s="92" t="s">
        <v>77</v>
      </c>
      <c r="K980" s="96" t="n">
        <f aca="false">SUMIF(Eventos!A:A,A980,Eventos!G:G)</f>
        <v>0</v>
      </c>
      <c r="L980" s="8"/>
      <c r="O980" s="8"/>
    </row>
    <row r="981" customFormat="false" ht="15" hidden="false" customHeight="true" outlineLevel="0" collapsed="false">
      <c r="A981" s="92"/>
      <c r="B981" s="92" t="s">
        <v>72</v>
      </c>
      <c r="C981" s="92" t="s">
        <v>73</v>
      </c>
      <c r="D981" s="92" t="s">
        <v>74</v>
      </c>
      <c r="E981" s="92" t="s">
        <v>75</v>
      </c>
      <c r="F981" s="94" t="s">
        <v>82</v>
      </c>
      <c r="G981" s="92" t="s">
        <v>76</v>
      </c>
      <c r="H981" s="92" t="s">
        <v>77</v>
      </c>
      <c r="K981" s="96" t="n">
        <f aca="false">SUMIF(Eventos!A:A,A981,Eventos!G:G)</f>
        <v>0</v>
      </c>
      <c r="L981" s="8"/>
      <c r="O981" s="8"/>
    </row>
    <row r="982" customFormat="false" ht="15" hidden="false" customHeight="true" outlineLevel="0" collapsed="false">
      <c r="A982" s="92"/>
      <c r="B982" s="92" t="s">
        <v>72</v>
      </c>
      <c r="C982" s="92" t="s">
        <v>73</v>
      </c>
      <c r="D982" s="92" t="s">
        <v>74</v>
      </c>
      <c r="E982" s="92" t="s">
        <v>75</v>
      </c>
      <c r="F982" s="94" t="s">
        <v>82</v>
      </c>
      <c r="G982" s="92" t="s">
        <v>76</v>
      </c>
      <c r="H982" s="92" t="s">
        <v>77</v>
      </c>
      <c r="K982" s="96" t="n">
        <f aca="false">SUMIF(Eventos!A:A,A982,Eventos!G:G)</f>
        <v>0</v>
      </c>
      <c r="L982" s="8"/>
      <c r="O982" s="8"/>
    </row>
    <row r="983" customFormat="false" ht="15" hidden="false" customHeight="true" outlineLevel="0" collapsed="false">
      <c r="A983" s="92"/>
      <c r="B983" s="92" t="s">
        <v>72</v>
      </c>
      <c r="C983" s="92" t="s">
        <v>73</v>
      </c>
      <c r="D983" s="92" t="s">
        <v>74</v>
      </c>
      <c r="E983" s="92" t="s">
        <v>75</v>
      </c>
      <c r="F983" s="94" t="s">
        <v>82</v>
      </c>
      <c r="G983" s="92" t="s">
        <v>76</v>
      </c>
      <c r="H983" s="92" t="s">
        <v>77</v>
      </c>
      <c r="K983" s="96" t="n">
        <f aca="false">SUMIF(Eventos!A:A,A983,Eventos!G:G)</f>
        <v>0</v>
      </c>
      <c r="L983" s="8"/>
      <c r="O983" s="8"/>
    </row>
    <row r="984" customFormat="false" ht="15" hidden="false" customHeight="true" outlineLevel="0" collapsed="false">
      <c r="A984" s="92"/>
      <c r="B984" s="92" t="s">
        <v>72</v>
      </c>
      <c r="C984" s="92" t="s">
        <v>73</v>
      </c>
      <c r="D984" s="92" t="s">
        <v>74</v>
      </c>
      <c r="E984" s="92" t="s">
        <v>75</v>
      </c>
      <c r="F984" s="94" t="s">
        <v>82</v>
      </c>
      <c r="G984" s="92" t="s">
        <v>76</v>
      </c>
      <c r="H984" s="92" t="s">
        <v>77</v>
      </c>
      <c r="K984" s="96" t="n">
        <f aca="false">SUMIF(Eventos!A:A,A984,Eventos!G:G)</f>
        <v>0</v>
      </c>
      <c r="L984" s="8"/>
      <c r="O984" s="8"/>
    </row>
    <row r="985" customFormat="false" ht="15" hidden="false" customHeight="true" outlineLevel="0" collapsed="false">
      <c r="A985" s="92"/>
      <c r="B985" s="92" t="s">
        <v>72</v>
      </c>
      <c r="C985" s="92" t="s">
        <v>73</v>
      </c>
      <c r="D985" s="92" t="s">
        <v>74</v>
      </c>
      <c r="E985" s="92" t="s">
        <v>75</v>
      </c>
      <c r="F985" s="94" t="s">
        <v>82</v>
      </c>
      <c r="G985" s="92" t="s">
        <v>76</v>
      </c>
      <c r="H985" s="92" t="s">
        <v>77</v>
      </c>
      <c r="K985" s="96" t="n">
        <f aca="false">SUMIF(Eventos!A:A,A985,Eventos!G:G)</f>
        <v>0</v>
      </c>
      <c r="L985" s="8"/>
      <c r="O985" s="8"/>
    </row>
    <row r="986" customFormat="false" ht="15" hidden="false" customHeight="true" outlineLevel="0" collapsed="false">
      <c r="A986" s="92"/>
      <c r="B986" s="92" t="s">
        <v>72</v>
      </c>
      <c r="C986" s="92" t="s">
        <v>73</v>
      </c>
      <c r="D986" s="92" t="s">
        <v>74</v>
      </c>
      <c r="E986" s="92" t="s">
        <v>75</v>
      </c>
      <c r="F986" s="94" t="s">
        <v>82</v>
      </c>
      <c r="G986" s="92" t="s">
        <v>76</v>
      </c>
      <c r="H986" s="92" t="s">
        <v>77</v>
      </c>
      <c r="K986" s="96" t="n">
        <f aca="false">SUMIF(Eventos!A:A,A986,Eventos!G:G)</f>
        <v>0</v>
      </c>
      <c r="L986" s="8"/>
      <c r="O986" s="8"/>
    </row>
    <row r="987" customFormat="false" ht="15" hidden="false" customHeight="true" outlineLevel="0" collapsed="false">
      <c r="A987" s="92"/>
      <c r="B987" s="92" t="s">
        <v>72</v>
      </c>
      <c r="C987" s="92" t="s">
        <v>73</v>
      </c>
      <c r="D987" s="92" t="s">
        <v>74</v>
      </c>
      <c r="E987" s="92" t="s">
        <v>75</v>
      </c>
      <c r="F987" s="94" t="s">
        <v>82</v>
      </c>
      <c r="G987" s="92" t="s">
        <v>76</v>
      </c>
      <c r="H987" s="92" t="s">
        <v>77</v>
      </c>
      <c r="K987" s="96" t="n">
        <f aca="false">SUMIF(Eventos!A:A,A987,Eventos!G:G)</f>
        <v>0</v>
      </c>
      <c r="L987" s="8"/>
      <c r="O987" s="8"/>
    </row>
    <row r="988" customFormat="false" ht="15" hidden="false" customHeight="true" outlineLevel="0" collapsed="false">
      <c r="A988" s="92"/>
      <c r="B988" s="92" t="s">
        <v>72</v>
      </c>
      <c r="C988" s="92" t="s">
        <v>73</v>
      </c>
      <c r="D988" s="92" t="s">
        <v>74</v>
      </c>
      <c r="E988" s="92" t="s">
        <v>75</v>
      </c>
      <c r="F988" s="94" t="s">
        <v>82</v>
      </c>
      <c r="G988" s="92" t="s">
        <v>76</v>
      </c>
      <c r="H988" s="92" t="s">
        <v>77</v>
      </c>
      <c r="K988" s="96" t="n">
        <f aca="false">SUMIF(Eventos!A:A,A988,Eventos!G:G)</f>
        <v>0</v>
      </c>
      <c r="L988" s="8"/>
      <c r="O988" s="8"/>
    </row>
    <row r="989" customFormat="false" ht="15" hidden="false" customHeight="true" outlineLevel="0" collapsed="false">
      <c r="A989" s="92"/>
      <c r="B989" s="92" t="s">
        <v>72</v>
      </c>
      <c r="C989" s="92" t="s">
        <v>73</v>
      </c>
      <c r="D989" s="92" t="s">
        <v>74</v>
      </c>
      <c r="E989" s="92" t="s">
        <v>75</v>
      </c>
      <c r="F989" s="94" t="s">
        <v>82</v>
      </c>
      <c r="G989" s="92" t="s">
        <v>76</v>
      </c>
      <c r="H989" s="92" t="s">
        <v>77</v>
      </c>
      <c r="K989" s="96" t="n">
        <f aca="false">SUMIF(Eventos!A:A,A989,Eventos!G:G)</f>
        <v>0</v>
      </c>
      <c r="L989" s="8"/>
      <c r="O989" s="8"/>
    </row>
    <row r="990" customFormat="false" ht="15" hidden="false" customHeight="true" outlineLevel="0" collapsed="false">
      <c r="A990" s="92"/>
      <c r="B990" s="92" t="s">
        <v>72</v>
      </c>
      <c r="C990" s="92" t="s">
        <v>73</v>
      </c>
      <c r="D990" s="92" t="s">
        <v>74</v>
      </c>
      <c r="E990" s="92" t="s">
        <v>75</v>
      </c>
      <c r="F990" s="94" t="s">
        <v>82</v>
      </c>
      <c r="G990" s="92" t="s">
        <v>76</v>
      </c>
      <c r="H990" s="92" t="s">
        <v>77</v>
      </c>
      <c r="K990" s="96" t="n">
        <f aca="false">SUMIF(Eventos!A:A,A990,Eventos!G:G)</f>
        <v>0</v>
      </c>
      <c r="L990" s="8"/>
      <c r="O990" s="8"/>
    </row>
    <row r="991" customFormat="false" ht="15" hidden="false" customHeight="true" outlineLevel="0" collapsed="false">
      <c r="A991" s="92"/>
      <c r="B991" s="92" t="s">
        <v>72</v>
      </c>
      <c r="C991" s="92" t="s">
        <v>73</v>
      </c>
      <c r="D991" s="92" t="s">
        <v>74</v>
      </c>
      <c r="E991" s="92" t="s">
        <v>75</v>
      </c>
      <c r="F991" s="94" t="s">
        <v>82</v>
      </c>
      <c r="G991" s="92" t="s">
        <v>76</v>
      </c>
      <c r="H991" s="92" t="s">
        <v>77</v>
      </c>
      <c r="K991" s="96" t="n">
        <f aca="false">SUMIF(Eventos!A:A,A991,Eventos!G:G)</f>
        <v>0</v>
      </c>
      <c r="L991" s="8"/>
      <c r="O991" s="8"/>
    </row>
    <row r="992" customFormat="false" ht="15" hidden="false" customHeight="true" outlineLevel="0" collapsed="false">
      <c r="A992" s="92"/>
      <c r="B992" s="92" t="s">
        <v>72</v>
      </c>
      <c r="C992" s="92" t="s">
        <v>73</v>
      </c>
      <c r="D992" s="92" t="s">
        <v>74</v>
      </c>
      <c r="E992" s="92" t="s">
        <v>75</v>
      </c>
      <c r="F992" s="94" t="s">
        <v>82</v>
      </c>
      <c r="G992" s="92" t="s">
        <v>76</v>
      </c>
      <c r="H992" s="92" t="s">
        <v>77</v>
      </c>
      <c r="K992" s="96" t="n">
        <f aca="false">SUMIF(Eventos!A:A,A992,Eventos!G:G)</f>
        <v>0</v>
      </c>
      <c r="L992" s="8"/>
      <c r="O992" s="8"/>
    </row>
    <row r="993" customFormat="false" ht="15" hidden="false" customHeight="true" outlineLevel="0" collapsed="false">
      <c r="A993" s="92"/>
      <c r="B993" s="92" t="s">
        <v>72</v>
      </c>
      <c r="C993" s="92" t="s">
        <v>73</v>
      </c>
      <c r="D993" s="92" t="s">
        <v>74</v>
      </c>
      <c r="E993" s="92" t="s">
        <v>75</v>
      </c>
      <c r="F993" s="94" t="s">
        <v>82</v>
      </c>
      <c r="G993" s="92" t="s">
        <v>76</v>
      </c>
      <c r="H993" s="92" t="s">
        <v>77</v>
      </c>
      <c r="K993" s="96" t="n">
        <f aca="false">SUMIF(Eventos!A:A,A993,Eventos!G:G)</f>
        <v>0</v>
      </c>
      <c r="L993" s="8"/>
      <c r="O993" s="8"/>
    </row>
    <row r="994" customFormat="false" ht="15" hidden="false" customHeight="true" outlineLevel="0" collapsed="false">
      <c r="A994" s="92"/>
      <c r="B994" s="92" t="s">
        <v>72</v>
      </c>
      <c r="C994" s="92" t="s">
        <v>73</v>
      </c>
      <c r="D994" s="92" t="s">
        <v>74</v>
      </c>
      <c r="E994" s="92" t="s">
        <v>75</v>
      </c>
      <c r="F994" s="94" t="s">
        <v>82</v>
      </c>
      <c r="G994" s="92" t="s">
        <v>76</v>
      </c>
      <c r="H994" s="92" t="s">
        <v>77</v>
      </c>
      <c r="K994" s="96" t="n">
        <f aca="false">SUMIF(Eventos!A:A,A994,Eventos!G:G)</f>
        <v>0</v>
      </c>
      <c r="L994" s="8"/>
      <c r="O994" s="8"/>
    </row>
    <row r="995" customFormat="false" ht="15" hidden="false" customHeight="true" outlineLevel="0" collapsed="false">
      <c r="A995" s="92"/>
      <c r="B995" s="92" t="s">
        <v>72</v>
      </c>
      <c r="C995" s="92" t="s">
        <v>73</v>
      </c>
      <c r="D995" s="92" t="s">
        <v>74</v>
      </c>
      <c r="E995" s="92" t="s">
        <v>75</v>
      </c>
      <c r="F995" s="94" t="s">
        <v>82</v>
      </c>
      <c r="G995" s="92" t="s">
        <v>76</v>
      </c>
      <c r="H995" s="92" t="s">
        <v>77</v>
      </c>
      <c r="K995" s="96" t="n">
        <f aca="false">SUMIF(Eventos!A:A,A995,Eventos!G:G)</f>
        <v>0</v>
      </c>
      <c r="L995" s="8"/>
      <c r="O995" s="8"/>
    </row>
    <row r="996" customFormat="false" ht="15" hidden="false" customHeight="true" outlineLevel="0" collapsed="false">
      <c r="A996" s="92"/>
      <c r="B996" s="92" t="s">
        <v>72</v>
      </c>
      <c r="C996" s="92" t="s">
        <v>73</v>
      </c>
      <c r="D996" s="92" t="s">
        <v>74</v>
      </c>
      <c r="E996" s="92" t="s">
        <v>75</v>
      </c>
      <c r="F996" s="94" t="s">
        <v>82</v>
      </c>
      <c r="G996" s="92" t="s">
        <v>76</v>
      </c>
      <c r="H996" s="92" t="s">
        <v>77</v>
      </c>
      <c r="K996" s="96" t="n">
        <f aca="false">SUMIF(Eventos!A:A,A996,Eventos!G:G)</f>
        <v>0</v>
      </c>
      <c r="L996" s="8"/>
      <c r="O996" s="8"/>
    </row>
    <row r="997" customFormat="false" ht="15" hidden="false" customHeight="true" outlineLevel="0" collapsed="false">
      <c r="A997" s="92"/>
      <c r="B997" s="92" t="s">
        <v>72</v>
      </c>
      <c r="C997" s="92" t="s">
        <v>73</v>
      </c>
      <c r="D997" s="92" t="s">
        <v>74</v>
      </c>
      <c r="E997" s="92" t="s">
        <v>75</v>
      </c>
      <c r="F997" s="94" t="s">
        <v>82</v>
      </c>
      <c r="G997" s="92" t="s">
        <v>76</v>
      </c>
      <c r="H997" s="92" t="s">
        <v>77</v>
      </c>
      <c r="K997" s="96" t="n">
        <f aca="false">SUMIF(Eventos!A:A,A997,Eventos!G:G)</f>
        <v>0</v>
      </c>
      <c r="L997" s="8"/>
      <c r="O997" s="8"/>
    </row>
    <row r="998" customFormat="false" ht="15" hidden="false" customHeight="true" outlineLevel="0" collapsed="false">
      <c r="F998" s="8"/>
      <c r="O998" s="8"/>
    </row>
  </sheetData>
  <autoFilter ref="A1:AD1000"/>
  <dataValidations count="7">
    <dataValidation allowBlank="true" operator="between" showDropDown="false" showErrorMessage="true" showInputMessage="true" sqref="B2:B997" type="list">
      <formula1>Sellers</formula1>
      <formula2>0</formula2>
    </dataValidation>
    <dataValidation allowBlank="true" operator="between" showDropDown="false" showErrorMessage="true" showInputMessage="true" sqref="C2:C997" type="list">
      <formula1>Sizes</formula1>
      <formula2>0</formula2>
    </dataValidation>
    <dataValidation allowBlank="true" operator="between" showDropDown="false" showErrorMessage="true" showInputMessage="true" sqref="D2:D997" type="list">
      <formula1>Regions</formula1>
      <formula2>0</formula2>
    </dataValidation>
    <dataValidation allowBlank="true" operator="between" showDropDown="false" showErrorMessage="true" showInputMessage="true" sqref="E2:E997" type="list">
      <formula1>Countries</formula1>
      <formula2>0</formula2>
    </dataValidation>
    <dataValidation allowBlank="true" operator="between" showDropDown="false" showErrorMessage="true" showInputMessage="true" sqref="G2:G997" type="list">
      <formula1>Channels</formula1>
      <formula2>0</formula2>
    </dataValidation>
    <dataValidation allowBlank="true" operator="between" showDropDown="false" showErrorMessage="true" showInputMessage="true" sqref="H2:H997" type="list">
      <formula1>Partners</formula1>
      <formula2>0</formula2>
    </dataValidation>
    <dataValidation allowBlank="true" operator="between" showDropDown="false" showErrorMessage="true" showInputMessage="true" sqref="F2:F997" type="list">
      <formula1>Currencies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83125" bottom="0.83125" header="0.511805555555555" footer="0.511805555555555"/>
  <pageSetup paperSize="1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1:I212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H821" activeCellId="0" sqref="H821"/>
    </sheetView>
  </sheetViews>
  <sheetFormatPr defaultColWidth="8.8515625" defaultRowHeight="15" zeroHeight="false" outlineLevelRow="0" outlineLevelCol="0"/>
  <cols>
    <col collapsed="false" customWidth="true" hidden="false" outlineLevel="0" max="1" min="1" style="0" width="25.85"/>
    <col collapsed="false" customWidth="true" hidden="false" outlineLevel="0" max="2" min="2" style="0" width="12.28"/>
    <col collapsed="false" customWidth="true" hidden="false" outlineLevel="0" max="3" min="3" style="0" width="14.57"/>
    <col collapsed="false" customWidth="true" hidden="false" outlineLevel="0" max="4" min="4" style="0" width="10.14"/>
    <col collapsed="false" customWidth="true" hidden="false" outlineLevel="0" max="5" min="5" style="0" width="7.28"/>
    <col collapsed="false" customWidth="true" hidden="false" outlineLevel="0" max="6" min="6" style="0" width="7.85"/>
    <col collapsed="false" customWidth="true" hidden="false" outlineLevel="0" max="7" min="7" style="0" width="12.14"/>
    <col collapsed="false" customWidth="true" hidden="false" outlineLevel="0" max="8" min="8" style="0" width="13.42"/>
  </cols>
  <sheetData>
    <row r="1" customFormat="false" ht="15" hidden="true" customHeight="true" outlineLevel="0" collapsed="false">
      <c r="A1" s="93" t="s">
        <v>191</v>
      </c>
      <c r="B1" s="93" t="s">
        <v>948</v>
      </c>
      <c r="C1" s="93" t="s">
        <v>949</v>
      </c>
      <c r="D1" s="93" t="s">
        <v>950</v>
      </c>
      <c r="E1" s="93" t="s">
        <v>196</v>
      </c>
      <c r="F1" s="93" t="s">
        <v>951</v>
      </c>
      <c r="G1" s="93" t="s">
        <v>952</v>
      </c>
      <c r="H1" s="93" t="s">
        <v>201</v>
      </c>
    </row>
    <row r="2" customFormat="false" ht="15" hidden="true" customHeight="true" outlineLevel="0" collapsed="false">
      <c r="A2" s="92" t="s">
        <v>953</v>
      </c>
      <c r="B2" s="99" t="n">
        <v>42917</v>
      </c>
      <c r="C2" s="100" t="n">
        <v>290</v>
      </c>
      <c r="D2" s="92" t="s">
        <v>34</v>
      </c>
      <c r="E2" s="101" t="e">
        <f aca="false">_xlfn.iferror(VLOOKUP($A2,Clientes!$A:$F,6,0),"")</f>
        <v>#N/A</v>
      </c>
      <c r="F2" s="102" t="n">
        <f aca="false">IF(B2="","",EOMONTH(B2,-1)+1)</f>
        <v>42917</v>
      </c>
      <c r="G2" s="103" t="n">
        <f aca="false">_xlfn.iferror(VLOOKUP(D2,Cadastros!$M$1:$N$12,2,0),0)*C2</f>
        <v>290</v>
      </c>
      <c r="H2" s="103" t="n">
        <f aca="false">SUMIF(A:A,A2,G:G)</f>
        <v>321.95</v>
      </c>
      <c r="I2" s="102"/>
    </row>
    <row r="3" customFormat="false" ht="15" hidden="true" customHeight="true" outlineLevel="0" collapsed="false">
      <c r="A3" s="92" t="s">
        <v>954</v>
      </c>
      <c r="B3" s="104" t="n">
        <v>42917</v>
      </c>
      <c r="C3" s="100" t="n">
        <v>749.8</v>
      </c>
      <c r="D3" s="92" t="s">
        <v>34</v>
      </c>
      <c r="E3" s="101" t="e">
        <f aca="false">_xlfn.iferror(VLOOKUP($A3,Clientes!$A:$F,6,0),"")</f>
        <v>#N/A</v>
      </c>
      <c r="F3" s="102" t="n">
        <f aca="false">IF(B3="","",EOMONTH(B3,-1)+1)</f>
        <v>42917</v>
      </c>
      <c r="G3" s="103" t="n">
        <f aca="false">_xlfn.iferror(VLOOKUP(D3,Cadastros!$M$1:$N$12,2,0),0)*C3</f>
        <v>749.8</v>
      </c>
      <c r="H3" s="103" t="n">
        <f aca="false">SUMIF(A:A,A3,G:G)</f>
        <v>2382.03</v>
      </c>
      <c r="I3" s="8"/>
    </row>
    <row r="4" customFormat="false" ht="15" hidden="true" customHeight="true" outlineLevel="0" collapsed="false">
      <c r="A4" s="92" t="s">
        <v>955</v>
      </c>
      <c r="B4" s="104" t="n">
        <v>42917</v>
      </c>
      <c r="C4" s="100" t="n">
        <v>700</v>
      </c>
      <c r="D4" s="92" t="s">
        <v>34</v>
      </c>
      <c r="E4" s="101" t="e">
        <f aca="false">_xlfn.iferror(VLOOKUP($A4,Clientes!$A:$F,6,0),"")</f>
        <v>#N/A</v>
      </c>
      <c r="F4" s="102" t="n">
        <f aca="false">IF(B4="","",EOMONTH(B4,-1)+1)</f>
        <v>42917</v>
      </c>
      <c r="G4" s="103" t="n">
        <f aca="false">_xlfn.iferror(VLOOKUP(D4,Cadastros!$M$1:$N$12,2,0),0)*C4</f>
        <v>700</v>
      </c>
      <c r="H4" s="103" t="n">
        <f aca="false">SUMIF(A:A,A4,G:G)</f>
        <v>831.91</v>
      </c>
      <c r="I4" s="8"/>
    </row>
    <row r="5" customFormat="false" ht="15" hidden="true" customHeight="true" outlineLevel="0" collapsed="false">
      <c r="A5" s="92" t="s">
        <v>956</v>
      </c>
      <c r="B5" s="104" t="n">
        <v>42917</v>
      </c>
      <c r="C5" s="100" t="n">
        <v>290</v>
      </c>
      <c r="D5" s="92" t="s">
        <v>34</v>
      </c>
      <c r="E5" s="101" t="e">
        <f aca="false">_xlfn.iferror(VLOOKUP($A5,Clientes!$A:$F,6,0),"")</f>
        <v>#N/A</v>
      </c>
      <c r="F5" s="102" t="n">
        <f aca="false">IF(B5="","",EOMONTH(B5,-1)+1)</f>
        <v>42917</v>
      </c>
      <c r="G5" s="103" t="n">
        <f aca="false">_xlfn.iferror(VLOOKUP(D5,Cadastros!$M$1:$N$12,2,0),0)*C5</f>
        <v>290</v>
      </c>
      <c r="H5" s="103" t="n">
        <f aca="false">SUMIF(A:A,A5,G:G)</f>
        <v>1188.44</v>
      </c>
      <c r="I5" s="8"/>
    </row>
    <row r="6" customFormat="false" ht="15" hidden="true" customHeight="true" outlineLevel="0" collapsed="false">
      <c r="A6" s="92" t="s">
        <v>957</v>
      </c>
      <c r="B6" s="105" t="n">
        <v>42948</v>
      </c>
      <c r="C6" s="100" t="n">
        <v>7662.83</v>
      </c>
      <c r="D6" s="92" t="s">
        <v>34</v>
      </c>
      <c r="E6" s="101" t="e">
        <f aca="false">_xlfn.iferror(VLOOKUP($A6,Clientes!$A:$F,6,0),"")</f>
        <v>#N/A</v>
      </c>
      <c r="F6" s="102" t="n">
        <f aca="false">IF(B6="","",EOMONTH(B6,-1)+1)</f>
        <v>42948</v>
      </c>
      <c r="G6" s="103" t="n">
        <f aca="false">_xlfn.iferror(VLOOKUP(D6,Cadastros!$M$1:$N$12,2,0),0)*C6</f>
        <v>7662.83</v>
      </c>
      <c r="H6" s="103" t="n">
        <f aca="false">SUMIF(A:A,A6,G:G)</f>
        <v>885.92</v>
      </c>
      <c r="I6" s="8"/>
    </row>
    <row r="7" customFormat="false" ht="15" hidden="true" customHeight="true" outlineLevel="0" collapsed="false">
      <c r="A7" s="92" t="s">
        <v>958</v>
      </c>
      <c r="B7" s="105" t="n">
        <v>42948</v>
      </c>
      <c r="C7" s="100" t="n">
        <v>600</v>
      </c>
      <c r="D7" s="92" t="s">
        <v>34</v>
      </c>
      <c r="E7" s="101" t="e">
        <f aca="false">_xlfn.iferror(VLOOKUP($A7,Clientes!$A:$F,6,0),"")</f>
        <v>#N/A</v>
      </c>
      <c r="F7" s="102" t="n">
        <f aca="false">IF(B7="","",EOMONTH(B7,-1)+1)</f>
        <v>42948</v>
      </c>
      <c r="G7" s="103" t="n">
        <f aca="false">_xlfn.iferror(VLOOKUP(D7,Cadastros!$M$1:$N$12,2,0),0)*C7</f>
        <v>600</v>
      </c>
      <c r="H7" s="103" t="n">
        <f aca="false">SUMIF(A:A,A7,G:G)</f>
        <v>0</v>
      </c>
      <c r="I7" s="8"/>
    </row>
    <row r="8" customFormat="false" ht="15" hidden="true" customHeight="true" outlineLevel="0" collapsed="false">
      <c r="A8" s="92" t="s">
        <v>959</v>
      </c>
      <c r="B8" s="105" t="n">
        <v>42948</v>
      </c>
      <c r="C8" s="100" t="n">
        <v>1750</v>
      </c>
      <c r="D8" s="92" t="s">
        <v>34</v>
      </c>
      <c r="E8" s="101" t="e">
        <f aca="false">_xlfn.iferror(VLOOKUP($A8,Clientes!$A:$F,6,0),"")</f>
        <v>#N/A</v>
      </c>
      <c r="F8" s="102" t="n">
        <f aca="false">IF(B8="","",EOMONTH(B8,-1)+1)</f>
        <v>42948</v>
      </c>
      <c r="G8" s="103" t="n">
        <f aca="false">_xlfn.iferror(VLOOKUP(D8,Cadastros!$M$1:$N$12,2,0),0)*C8</f>
        <v>1750</v>
      </c>
      <c r="H8" s="103" t="n">
        <f aca="false">SUMIF(A:A,A8,G:G)</f>
        <v>0</v>
      </c>
      <c r="I8" s="8"/>
    </row>
    <row r="9" customFormat="false" ht="15" hidden="true" customHeight="true" outlineLevel="0" collapsed="false">
      <c r="A9" s="92" t="s">
        <v>960</v>
      </c>
      <c r="B9" s="105" t="n">
        <v>43009</v>
      </c>
      <c r="C9" s="100" t="n">
        <v>400</v>
      </c>
      <c r="D9" s="92" t="s">
        <v>34</v>
      </c>
      <c r="E9" s="101" t="e">
        <f aca="false">_xlfn.iferror(VLOOKUP($A9,Clientes!$A:$F,6,0),"")</f>
        <v>#N/A</v>
      </c>
      <c r="F9" s="102" t="n">
        <f aca="false">IF(B9="","",EOMONTH(B9,-1)+1)</f>
        <v>43009</v>
      </c>
      <c r="G9" s="103" t="n">
        <f aca="false">_xlfn.iferror(VLOOKUP(D9,Cadastros!$M$1:$N$12,2,0),0)*C9</f>
        <v>400</v>
      </c>
      <c r="H9" s="103" t="n">
        <f aca="false">SUMIF(A:A,A9,G:G)</f>
        <v>0</v>
      </c>
      <c r="I9" s="8"/>
    </row>
    <row r="10" customFormat="false" ht="15" hidden="true" customHeight="true" outlineLevel="0" collapsed="false">
      <c r="A10" s="92" t="s">
        <v>961</v>
      </c>
      <c r="B10" s="105" t="n">
        <v>43009</v>
      </c>
      <c r="C10" s="100" t="n">
        <v>350</v>
      </c>
      <c r="D10" s="92" t="s">
        <v>34</v>
      </c>
      <c r="E10" s="101" t="e">
        <f aca="false">_xlfn.iferror(VLOOKUP($A10,Clientes!$A:$F,6,0),"")</f>
        <v>#N/A</v>
      </c>
      <c r="F10" s="102" t="n">
        <f aca="false">IF(B10="","",EOMONTH(B10,-1)+1)</f>
        <v>43009</v>
      </c>
      <c r="G10" s="103" t="n">
        <f aca="false">_xlfn.iferror(VLOOKUP(D10,Cadastros!$M$1:$N$12,2,0),0)*C10</f>
        <v>350</v>
      </c>
      <c r="H10" s="103" t="n">
        <f aca="false">SUMIF(A:A,A10,G:G)</f>
        <v>0</v>
      </c>
      <c r="I10" s="8"/>
    </row>
    <row r="11" customFormat="false" ht="15" hidden="true" customHeight="true" outlineLevel="0" collapsed="false">
      <c r="A11" s="92" t="s">
        <v>962</v>
      </c>
      <c r="B11" s="105" t="n">
        <v>43009</v>
      </c>
      <c r="C11" s="100" t="n">
        <v>600</v>
      </c>
      <c r="D11" s="92" t="s">
        <v>34</v>
      </c>
      <c r="E11" s="101" t="e">
        <f aca="false">_xlfn.iferror(VLOOKUP($A11,Clientes!$A:$F,6,0),"")</f>
        <v>#N/A</v>
      </c>
      <c r="F11" s="102" t="n">
        <f aca="false">IF(B11="","",EOMONTH(B11,-1)+1)</f>
        <v>43009</v>
      </c>
      <c r="G11" s="103" t="n">
        <f aca="false">_xlfn.iferror(VLOOKUP(D11,Cadastros!$M$1:$N$12,2,0),0)*C11</f>
        <v>600</v>
      </c>
      <c r="H11" s="103" t="n">
        <f aca="false">SUMIF(A:A,A11,G:G)</f>
        <v>0</v>
      </c>
      <c r="I11" s="8"/>
    </row>
    <row r="12" customFormat="false" ht="15" hidden="true" customHeight="true" outlineLevel="0" collapsed="false">
      <c r="A12" s="92" t="s">
        <v>963</v>
      </c>
      <c r="B12" s="105" t="n">
        <v>43009</v>
      </c>
      <c r="C12" s="100" t="n">
        <v>350</v>
      </c>
      <c r="D12" s="92" t="s">
        <v>34</v>
      </c>
      <c r="E12" s="101" t="e">
        <f aca="false">_xlfn.iferror(VLOOKUP($A12,Clientes!$A:$F,6,0),"")</f>
        <v>#N/A</v>
      </c>
      <c r="F12" s="102" t="n">
        <f aca="false">IF(B12="","",EOMONTH(B12,-1)+1)</f>
        <v>43009</v>
      </c>
      <c r="G12" s="103" t="n">
        <f aca="false">_xlfn.iferror(VLOOKUP(D12,Cadastros!$M$1:$N$12,2,0),0)*C12</f>
        <v>350</v>
      </c>
      <c r="H12" s="103" t="n">
        <f aca="false">SUMIF(A:A,A12,G:G)</f>
        <v>0</v>
      </c>
      <c r="I12" s="8"/>
    </row>
    <row r="13" customFormat="false" ht="15" hidden="true" customHeight="true" outlineLevel="0" collapsed="false">
      <c r="A13" s="92" t="s">
        <v>959</v>
      </c>
      <c r="B13" s="105" t="n">
        <v>43009</v>
      </c>
      <c r="C13" s="100" t="n">
        <v>150</v>
      </c>
      <c r="D13" s="92" t="s">
        <v>46</v>
      </c>
      <c r="E13" s="101" t="e">
        <f aca="false">_xlfn.iferror(VLOOKUP($A13,Clientes!$A:$F,6,0),"")</f>
        <v>#N/A</v>
      </c>
      <c r="F13" s="102" t="n">
        <f aca="false">IF(B13="","",EOMONTH(B13,-1)+1)</f>
        <v>43009</v>
      </c>
      <c r="G13" s="103" t="n">
        <f aca="false">_xlfn.iferror(VLOOKUP(D13,Cadastros!$M$1:$N$12,2,0),0)*C13</f>
        <v>-150</v>
      </c>
      <c r="H13" s="103" t="n">
        <f aca="false">SUMIF(A:A,A13,G:G)</f>
        <v>0</v>
      </c>
      <c r="I13" s="8"/>
    </row>
    <row r="14" customFormat="false" ht="15" hidden="true" customHeight="true" outlineLevel="0" collapsed="false">
      <c r="A14" s="92" t="s">
        <v>964</v>
      </c>
      <c r="B14" s="105" t="n">
        <v>43040</v>
      </c>
      <c r="C14" s="100" t="n">
        <v>350</v>
      </c>
      <c r="D14" s="92" t="s">
        <v>34</v>
      </c>
      <c r="E14" s="101" t="e">
        <f aca="false">_xlfn.iferror(VLOOKUP($A14,Clientes!$A:$F,6,0),"")</f>
        <v>#N/A</v>
      </c>
      <c r="F14" s="102" t="n">
        <f aca="false">IF(B14="","",EOMONTH(B14,-1)+1)</f>
        <v>43040</v>
      </c>
      <c r="G14" s="103" t="n">
        <f aca="false">_xlfn.iferror(VLOOKUP(D14,Cadastros!$M$1:$N$12,2,0),0)*C14</f>
        <v>350</v>
      </c>
      <c r="H14" s="103" t="n">
        <f aca="false">SUMIF(A:A,A14,G:G)</f>
        <v>0</v>
      </c>
      <c r="I14" s="8"/>
    </row>
    <row r="15" customFormat="false" ht="15" hidden="true" customHeight="true" outlineLevel="0" collapsed="false">
      <c r="A15" s="92" t="s">
        <v>965</v>
      </c>
      <c r="B15" s="105" t="n">
        <v>43040</v>
      </c>
      <c r="C15" s="100" t="n">
        <v>2000</v>
      </c>
      <c r="D15" s="92" t="s">
        <v>34</v>
      </c>
      <c r="E15" s="101" t="e">
        <f aca="false">_xlfn.iferror(VLOOKUP($A15,Clientes!$A:$F,6,0),"")</f>
        <v>#N/A</v>
      </c>
      <c r="F15" s="102" t="n">
        <f aca="false">IF(B15="","",EOMONTH(B15,-1)+1)</f>
        <v>43040</v>
      </c>
      <c r="G15" s="103" t="n">
        <f aca="false">_xlfn.iferror(VLOOKUP(D15,Cadastros!$M$1:$N$12,2,0),0)*C15</f>
        <v>2000</v>
      </c>
      <c r="H15" s="103" t="n">
        <f aca="false">SUMIF(A:A,A15,G:G)</f>
        <v>0</v>
      </c>
      <c r="I15" s="8"/>
    </row>
    <row r="16" customFormat="false" ht="15" hidden="true" customHeight="true" outlineLevel="0" collapsed="false">
      <c r="A16" s="92" t="s">
        <v>966</v>
      </c>
      <c r="B16" s="105" t="n">
        <v>43040</v>
      </c>
      <c r="C16" s="100" t="n">
        <v>350</v>
      </c>
      <c r="D16" s="92" t="s">
        <v>34</v>
      </c>
      <c r="E16" s="101" t="e">
        <f aca="false">_xlfn.iferror(VLOOKUP($A16,Clientes!$A:$F,6,0),"")</f>
        <v>#N/A</v>
      </c>
      <c r="F16" s="102" t="n">
        <f aca="false">IF(B16="","",EOMONTH(B16,-1)+1)</f>
        <v>43040</v>
      </c>
      <c r="G16" s="103" t="n">
        <f aca="false">_xlfn.iferror(VLOOKUP(D16,Cadastros!$M$1:$N$12,2,0),0)*C16</f>
        <v>350</v>
      </c>
      <c r="H16" s="103" t="n">
        <f aca="false">SUMIF(A:A,A16,G:G)</f>
        <v>1028.62</v>
      </c>
      <c r="I16" s="8"/>
    </row>
    <row r="17" customFormat="false" ht="15" hidden="true" customHeight="true" outlineLevel="0" collapsed="false">
      <c r="A17" s="92" t="s">
        <v>967</v>
      </c>
      <c r="B17" s="105" t="n">
        <v>43040</v>
      </c>
      <c r="C17" s="100" t="n">
        <v>350</v>
      </c>
      <c r="D17" s="92" t="s">
        <v>34</v>
      </c>
      <c r="E17" s="101" t="e">
        <f aca="false">_xlfn.iferror(VLOOKUP($A17,Clientes!$A:$F,6,0),"")</f>
        <v>#N/A</v>
      </c>
      <c r="F17" s="102" t="n">
        <f aca="false">IF(B17="","",EOMONTH(B17,-1)+1)</f>
        <v>43040</v>
      </c>
      <c r="G17" s="103" t="n">
        <f aca="false">_xlfn.iferror(VLOOKUP(D17,Cadastros!$M$1:$N$12,2,0),0)*C17</f>
        <v>350</v>
      </c>
      <c r="H17" s="103" t="n">
        <f aca="false">SUMIF(A:A,A17,G:G)</f>
        <v>0</v>
      </c>
      <c r="I17" s="8"/>
    </row>
    <row r="18" customFormat="false" ht="15" hidden="true" customHeight="true" outlineLevel="0" collapsed="false">
      <c r="A18" s="92" t="s">
        <v>968</v>
      </c>
      <c r="B18" s="105" t="n">
        <v>43040</v>
      </c>
      <c r="C18" s="100" t="n">
        <v>350</v>
      </c>
      <c r="D18" s="92" t="s">
        <v>34</v>
      </c>
      <c r="E18" s="101" t="e">
        <f aca="false">_xlfn.iferror(VLOOKUP($A18,Clientes!$A:$F,6,0),"")</f>
        <v>#N/A</v>
      </c>
      <c r="F18" s="102" t="n">
        <f aca="false">IF(B18="","",EOMONTH(B18,-1)+1)</f>
        <v>43040</v>
      </c>
      <c r="G18" s="103" t="n">
        <f aca="false">_xlfn.iferror(VLOOKUP(D18,Cadastros!$M$1:$N$12,2,0),0)*C18</f>
        <v>350</v>
      </c>
      <c r="H18" s="103" t="n">
        <f aca="false">SUMIF(A:A,A18,G:G)</f>
        <v>0</v>
      </c>
      <c r="I18" s="8"/>
    </row>
    <row r="19" customFormat="false" ht="15" hidden="true" customHeight="true" outlineLevel="0" collapsed="false">
      <c r="A19" s="92" t="s">
        <v>969</v>
      </c>
      <c r="B19" s="105" t="n">
        <v>43040</v>
      </c>
      <c r="C19" s="100" t="n">
        <v>350</v>
      </c>
      <c r="D19" s="92" t="s">
        <v>34</v>
      </c>
      <c r="E19" s="101" t="e">
        <f aca="false">_xlfn.iferror(VLOOKUP($A19,Clientes!$A:$F,6,0),"")</f>
        <v>#N/A</v>
      </c>
      <c r="F19" s="102" t="n">
        <f aca="false">IF(B19="","",EOMONTH(B19,-1)+1)</f>
        <v>43040</v>
      </c>
      <c r="G19" s="103" t="n">
        <f aca="false">_xlfn.iferror(VLOOKUP(D19,Cadastros!$M$1:$N$12,2,0),0)*C19</f>
        <v>350</v>
      </c>
      <c r="H19" s="103" t="n">
        <f aca="false">SUMIF(A:A,A19,G:G)</f>
        <v>0</v>
      </c>
      <c r="I19" s="8"/>
    </row>
    <row r="20" customFormat="false" ht="15" hidden="true" customHeight="true" outlineLevel="0" collapsed="false">
      <c r="A20" s="92" t="s">
        <v>970</v>
      </c>
      <c r="B20" s="105" t="n">
        <v>43070</v>
      </c>
      <c r="C20" s="100" t="n">
        <v>385</v>
      </c>
      <c r="D20" s="92" t="s">
        <v>34</v>
      </c>
      <c r="E20" s="101" t="e">
        <f aca="false">_xlfn.iferror(VLOOKUP($A20,Clientes!$A:$F,6,0),"")</f>
        <v>#N/A</v>
      </c>
      <c r="F20" s="102" t="n">
        <f aca="false">IF(B20="","",EOMONTH(B20,-1)+1)</f>
        <v>43070</v>
      </c>
      <c r="G20" s="103" t="n">
        <f aca="false">_xlfn.iferror(VLOOKUP(D20,Cadastros!$M$1:$N$12,2,0),0)*C20</f>
        <v>385</v>
      </c>
      <c r="H20" s="103" t="n">
        <f aca="false">SUMIF(A:A,A20,G:G)</f>
        <v>0</v>
      </c>
      <c r="I20" s="8"/>
    </row>
    <row r="21" customFormat="false" ht="15" hidden="true" customHeight="true" outlineLevel="0" collapsed="false">
      <c r="A21" s="92" t="s">
        <v>971</v>
      </c>
      <c r="B21" s="105" t="n">
        <v>43070</v>
      </c>
      <c r="C21" s="100" t="n">
        <v>500</v>
      </c>
      <c r="D21" s="92" t="s">
        <v>34</v>
      </c>
      <c r="E21" s="101" t="e">
        <f aca="false">_xlfn.iferror(VLOOKUP($A21,Clientes!$A:$F,6,0),"")</f>
        <v>#N/A</v>
      </c>
      <c r="F21" s="102" t="n">
        <f aca="false">IF(B21="","",EOMONTH(B21,-1)+1)</f>
        <v>43070</v>
      </c>
      <c r="G21" s="103" t="n">
        <f aca="false">_xlfn.iferror(VLOOKUP(D21,Cadastros!$M$1:$N$12,2,0),0)*C21</f>
        <v>500</v>
      </c>
      <c r="H21" s="103" t="n">
        <f aca="false">SUMIF(A:A,A21,G:G)</f>
        <v>0</v>
      </c>
      <c r="I21" s="8"/>
    </row>
    <row r="22" customFormat="false" ht="15" hidden="true" customHeight="true" outlineLevel="0" collapsed="false">
      <c r="A22" s="92" t="s">
        <v>972</v>
      </c>
      <c r="B22" s="105" t="n">
        <v>43070</v>
      </c>
      <c r="C22" s="100" t="n">
        <v>400</v>
      </c>
      <c r="D22" s="92" t="s">
        <v>34</v>
      </c>
      <c r="E22" s="101" t="e">
        <f aca="false">_xlfn.iferror(VLOOKUP($A22,Clientes!$A:$F,6,0),"")</f>
        <v>#N/A</v>
      </c>
      <c r="F22" s="102" t="n">
        <f aca="false">IF(B22="","",EOMONTH(B22,-1)+1)</f>
        <v>43070</v>
      </c>
      <c r="G22" s="103" t="n">
        <f aca="false">_xlfn.iferror(VLOOKUP(D22,Cadastros!$M$1:$N$12,2,0),0)*C22</f>
        <v>400</v>
      </c>
      <c r="H22" s="103" t="n">
        <f aca="false">SUMIF(A:A,A22,G:G)</f>
        <v>0</v>
      </c>
      <c r="I22" s="8"/>
    </row>
    <row r="23" customFormat="false" ht="15" hidden="true" customHeight="true" outlineLevel="0" collapsed="false">
      <c r="A23" s="92" t="s">
        <v>958</v>
      </c>
      <c r="B23" s="105" t="n">
        <v>43070</v>
      </c>
      <c r="C23" s="100" t="n">
        <v>600</v>
      </c>
      <c r="D23" s="92" t="s">
        <v>44</v>
      </c>
      <c r="E23" s="101" t="e">
        <f aca="false">_xlfn.iferror(VLOOKUP($A23,Clientes!$A:$F,6,0),"")</f>
        <v>#N/A</v>
      </c>
      <c r="F23" s="102" t="n">
        <f aca="false">IF(B23="","",EOMONTH(B23,-1)+1)</f>
        <v>43070</v>
      </c>
      <c r="G23" s="103" t="n">
        <f aca="false">_xlfn.iferror(VLOOKUP(D23,Cadastros!$M$1:$N$12,2,0),0)*C23</f>
        <v>-600</v>
      </c>
      <c r="H23" s="103" t="n">
        <f aca="false">SUMIF(A:A,A23,G:G)</f>
        <v>0</v>
      </c>
      <c r="I23" s="8"/>
    </row>
    <row r="24" customFormat="false" ht="15" hidden="true" customHeight="true" outlineLevel="0" collapsed="false">
      <c r="A24" s="92" t="s">
        <v>959</v>
      </c>
      <c r="B24" s="105" t="n">
        <v>43070</v>
      </c>
      <c r="C24" s="100" t="n">
        <v>116</v>
      </c>
      <c r="D24" s="92" t="s">
        <v>36</v>
      </c>
      <c r="E24" s="101" t="e">
        <f aca="false">_xlfn.iferror(VLOOKUP($A24,Clientes!$A:$F,6,0),"")</f>
        <v>#N/A</v>
      </c>
      <c r="F24" s="102" t="n">
        <f aca="false">IF(B24="","",EOMONTH(B24,-1)+1)</f>
        <v>43070</v>
      </c>
      <c r="G24" s="103" t="n">
        <f aca="false">_xlfn.iferror(VLOOKUP(D24,Cadastros!$M$1:$N$12,2,0),0)*C24</f>
        <v>116</v>
      </c>
      <c r="H24" s="103" t="n">
        <f aca="false">SUMIF(A:A,A24,G:G)</f>
        <v>0</v>
      </c>
      <c r="I24" s="8"/>
    </row>
    <row r="25" customFormat="false" ht="15" hidden="true" customHeight="true" outlineLevel="0" collapsed="false">
      <c r="A25" s="92" t="s">
        <v>964</v>
      </c>
      <c r="B25" s="105" t="n">
        <v>43101</v>
      </c>
      <c r="C25" s="100" t="n">
        <v>350</v>
      </c>
      <c r="D25" s="92" t="s">
        <v>44</v>
      </c>
      <c r="E25" s="101" t="e">
        <f aca="false">_xlfn.iferror(VLOOKUP($A25,Clientes!$A:$F,6,0),"")</f>
        <v>#N/A</v>
      </c>
      <c r="F25" s="102" t="n">
        <f aca="false">IF(B25="","",EOMONTH(B25,-1)+1)</f>
        <v>43101</v>
      </c>
      <c r="G25" s="103" t="n">
        <f aca="false">_xlfn.iferror(VLOOKUP(D25,Cadastros!$M$1:$N$12,2,0),0)*C25</f>
        <v>-350</v>
      </c>
      <c r="H25" s="103" t="n">
        <f aca="false">SUMIF(A:A,A25,G:G)</f>
        <v>0</v>
      </c>
      <c r="I25" s="8"/>
    </row>
    <row r="26" customFormat="false" ht="15" hidden="true" customHeight="true" outlineLevel="0" collapsed="false">
      <c r="A26" s="92" t="s">
        <v>973</v>
      </c>
      <c r="B26" s="105" t="n">
        <v>43132</v>
      </c>
      <c r="C26" s="100" t="n">
        <v>600</v>
      </c>
      <c r="D26" s="92" t="s">
        <v>34</v>
      </c>
      <c r="E26" s="101" t="e">
        <f aca="false">_xlfn.iferror(VLOOKUP($A26,Clientes!$A:$F,6,0),"")</f>
        <v>#N/A</v>
      </c>
      <c r="F26" s="102" t="n">
        <f aca="false">IF(B26="","",EOMONTH(B26,-1)+1)</f>
        <v>43132</v>
      </c>
      <c r="G26" s="103" t="n">
        <f aca="false">_xlfn.iferror(VLOOKUP(D26,Cadastros!$M$1:$N$12,2,0),0)*C26</f>
        <v>600</v>
      </c>
      <c r="H26" s="103" t="n">
        <f aca="false">SUMIF(A:A,A26,G:G)</f>
        <v>404.64</v>
      </c>
      <c r="I26" s="8"/>
    </row>
    <row r="27" customFormat="false" ht="15" hidden="true" customHeight="true" outlineLevel="0" collapsed="false">
      <c r="A27" s="92" t="s">
        <v>974</v>
      </c>
      <c r="B27" s="105" t="n">
        <v>43132</v>
      </c>
      <c r="C27" s="100" t="n">
        <v>650</v>
      </c>
      <c r="D27" s="92" t="s">
        <v>34</v>
      </c>
      <c r="E27" s="101" t="e">
        <f aca="false">_xlfn.iferror(VLOOKUP($A27,Clientes!$A:$F,6,0),"")</f>
        <v>#N/A</v>
      </c>
      <c r="F27" s="102" t="n">
        <f aca="false">IF(B27="","",EOMONTH(B27,-1)+1)</f>
        <v>43132</v>
      </c>
      <c r="G27" s="103" t="n">
        <f aca="false">_xlfn.iferror(VLOOKUP(D27,Cadastros!$M$1:$N$12,2,0),0)*C27</f>
        <v>650</v>
      </c>
      <c r="H27" s="103" t="n">
        <f aca="false">SUMIF(A:A,A27,G:G)</f>
        <v>0</v>
      </c>
      <c r="I27" s="8"/>
    </row>
    <row r="28" customFormat="false" ht="15" hidden="true" customHeight="true" outlineLevel="0" collapsed="false">
      <c r="A28" s="92" t="s">
        <v>975</v>
      </c>
      <c r="B28" s="105" t="n">
        <v>43132</v>
      </c>
      <c r="C28" s="100" t="n">
        <v>650</v>
      </c>
      <c r="D28" s="92" t="s">
        <v>34</v>
      </c>
      <c r="E28" s="101" t="e">
        <f aca="false">_xlfn.iferror(VLOOKUP($A28,Clientes!$A:$F,6,0),"")</f>
        <v>#N/A</v>
      </c>
      <c r="F28" s="102" t="n">
        <f aca="false">IF(B28="","",EOMONTH(B28,-1)+1)</f>
        <v>43132</v>
      </c>
      <c r="G28" s="103" t="n">
        <f aca="false">_xlfn.iferror(VLOOKUP(D28,Cadastros!$M$1:$N$12,2,0),0)*C28</f>
        <v>650</v>
      </c>
      <c r="H28" s="103" t="n">
        <f aca="false">SUMIF(A:A,A28,G:G)</f>
        <v>0</v>
      </c>
      <c r="I28" s="8"/>
    </row>
    <row r="29" customFormat="false" ht="15" hidden="true" customHeight="true" outlineLevel="0" collapsed="false">
      <c r="A29" s="92" t="s">
        <v>976</v>
      </c>
      <c r="B29" s="105" t="n">
        <v>43132</v>
      </c>
      <c r="C29" s="100" t="n">
        <v>650</v>
      </c>
      <c r="D29" s="92" t="s">
        <v>34</v>
      </c>
      <c r="E29" s="101" t="e">
        <f aca="false">_xlfn.iferror(VLOOKUP($A29,Clientes!$A:$F,6,0),"")</f>
        <v>#N/A</v>
      </c>
      <c r="F29" s="102" t="n">
        <f aca="false">IF(B29="","",EOMONTH(B29,-1)+1)</f>
        <v>43132</v>
      </c>
      <c r="G29" s="103" t="n">
        <f aca="false">_xlfn.iferror(VLOOKUP(D29,Cadastros!$M$1:$N$12,2,0),0)*C29</f>
        <v>650</v>
      </c>
      <c r="H29" s="103" t="n">
        <f aca="false">SUMIF(A:A,A29,G:G)</f>
        <v>3324.98</v>
      </c>
      <c r="I29" s="8"/>
    </row>
    <row r="30" customFormat="false" ht="15" hidden="true" customHeight="true" outlineLevel="0" collapsed="false">
      <c r="A30" s="92" t="s">
        <v>977</v>
      </c>
      <c r="B30" s="99" t="n">
        <v>43132</v>
      </c>
      <c r="C30" s="100" t="n">
        <v>650</v>
      </c>
      <c r="D30" s="92" t="s">
        <v>34</v>
      </c>
      <c r="E30" s="101" t="e">
        <f aca="false">_xlfn.iferror(VLOOKUP($A30,Clientes!$A:$F,6,0),"")</f>
        <v>#N/A</v>
      </c>
      <c r="F30" s="102" t="n">
        <f aca="false">IF(B30="","",EOMONTH(B30,-1)+1)</f>
        <v>43132</v>
      </c>
      <c r="G30" s="103" t="n">
        <f aca="false">_xlfn.iferror(VLOOKUP(D30,Cadastros!$M$1:$N$12,2,0),0)*C30</f>
        <v>650</v>
      </c>
      <c r="H30" s="103" t="n">
        <f aca="false">SUMIF(A:A,A30,G:G)</f>
        <v>1316.93</v>
      </c>
      <c r="I30" s="8"/>
    </row>
    <row r="31" customFormat="false" ht="15" hidden="true" customHeight="true" outlineLevel="0" collapsed="false">
      <c r="A31" s="92" t="s">
        <v>978</v>
      </c>
      <c r="B31" s="99" t="n">
        <v>43132</v>
      </c>
      <c r="C31" s="100" t="n">
        <v>650</v>
      </c>
      <c r="D31" s="92" t="s">
        <v>34</v>
      </c>
      <c r="E31" s="101" t="e">
        <f aca="false">_xlfn.iferror(VLOOKUP($A31,Clientes!$A:$F,6,0),"")</f>
        <v>#N/A</v>
      </c>
      <c r="F31" s="102" t="n">
        <f aca="false">IF(B31="","",EOMONTH(B31,-1)+1)</f>
        <v>43132</v>
      </c>
      <c r="G31" s="103" t="n">
        <f aca="false">_xlfn.iferror(VLOOKUP(D31,Cadastros!$M$1:$N$12,2,0),0)*C31</f>
        <v>650</v>
      </c>
      <c r="H31" s="103" t="n">
        <f aca="false">SUMIF(A:A,A31,G:G)</f>
        <v>1140.95</v>
      </c>
      <c r="I31" s="8"/>
    </row>
    <row r="32" customFormat="false" ht="15" hidden="true" customHeight="true" outlineLevel="0" collapsed="false">
      <c r="A32" s="92" t="s">
        <v>979</v>
      </c>
      <c r="B32" s="99" t="n">
        <v>43132</v>
      </c>
      <c r="C32" s="100" t="n">
        <v>650</v>
      </c>
      <c r="D32" s="92" t="s">
        <v>34</v>
      </c>
      <c r="E32" s="101" t="e">
        <f aca="false">_xlfn.iferror(VLOOKUP($A32,Clientes!$A:$F,6,0),"")</f>
        <v>#N/A</v>
      </c>
      <c r="F32" s="102" t="n">
        <f aca="false">IF(B32="","",EOMONTH(B32,-1)+1)</f>
        <v>43132</v>
      </c>
      <c r="G32" s="103" t="n">
        <f aca="false">_xlfn.iferror(VLOOKUP(D32,Cadastros!$M$1:$N$12,2,0),0)*C32</f>
        <v>650</v>
      </c>
      <c r="H32" s="103" t="n">
        <f aca="false">SUMIF(A:A,A32,G:G)</f>
        <v>1558.28</v>
      </c>
      <c r="I32" s="8"/>
    </row>
    <row r="33" customFormat="false" ht="15" hidden="true" customHeight="true" outlineLevel="0" collapsed="false">
      <c r="A33" s="92" t="s">
        <v>980</v>
      </c>
      <c r="B33" s="99" t="n">
        <v>43132</v>
      </c>
      <c r="C33" s="100" t="n">
        <v>650</v>
      </c>
      <c r="D33" s="92" t="s">
        <v>34</v>
      </c>
      <c r="E33" s="101" t="e">
        <f aca="false">_xlfn.iferror(VLOOKUP($A33,Clientes!$A:$F,6,0),"")</f>
        <v>#N/A</v>
      </c>
      <c r="F33" s="102" t="n">
        <f aca="false">IF(B33="","",EOMONTH(B33,-1)+1)</f>
        <v>43132</v>
      </c>
      <c r="G33" s="103" t="n">
        <f aca="false">_xlfn.iferror(VLOOKUP(D33,Cadastros!$M$1:$N$12,2,0),0)*C33</f>
        <v>650</v>
      </c>
      <c r="H33" s="103" t="n">
        <f aca="false">SUMIF(A:A,A33,G:G)</f>
        <v>2231.11</v>
      </c>
      <c r="I33" s="8"/>
    </row>
    <row r="34" customFormat="false" ht="15" hidden="true" customHeight="true" outlineLevel="0" collapsed="false">
      <c r="A34" s="92" t="s">
        <v>981</v>
      </c>
      <c r="B34" s="99" t="n">
        <v>43132</v>
      </c>
      <c r="C34" s="100" t="n">
        <v>350</v>
      </c>
      <c r="D34" s="92" t="s">
        <v>34</v>
      </c>
      <c r="E34" s="101" t="e">
        <f aca="false">_xlfn.iferror(VLOOKUP($A34,Clientes!$A:$F,6,0),"")</f>
        <v>#N/A</v>
      </c>
      <c r="F34" s="102" t="n">
        <f aca="false">IF(B34="","",EOMONTH(B34,-1)+1)</f>
        <v>43132</v>
      </c>
      <c r="G34" s="103" t="n">
        <f aca="false">_xlfn.iferror(VLOOKUP(D34,Cadastros!$M$1:$N$12,2,0),0)*C34</f>
        <v>350</v>
      </c>
      <c r="H34" s="103" t="n">
        <f aca="false">SUMIF(A:A,A34,G:G)</f>
        <v>0</v>
      </c>
      <c r="I34" s="8"/>
    </row>
    <row r="35" customFormat="false" ht="15" hidden="true" customHeight="true" outlineLevel="0" collapsed="false">
      <c r="A35" s="92" t="s">
        <v>982</v>
      </c>
      <c r="B35" s="99" t="n">
        <v>43132</v>
      </c>
      <c r="C35" s="100" t="n">
        <v>1790</v>
      </c>
      <c r="D35" s="92" t="s">
        <v>34</v>
      </c>
      <c r="E35" s="101" t="e">
        <f aca="false">_xlfn.iferror(VLOOKUP($A35,Clientes!$A:$F,6,0),"")</f>
        <v>#N/A</v>
      </c>
      <c r="F35" s="102" t="n">
        <f aca="false">IF(B35="","",EOMONTH(B35,-1)+1)</f>
        <v>43132</v>
      </c>
      <c r="G35" s="103" t="n">
        <f aca="false">_xlfn.iferror(VLOOKUP(D35,Cadastros!$M$1:$N$12,2,0),0)*C35</f>
        <v>1790</v>
      </c>
      <c r="H35" s="103" t="n">
        <f aca="false">SUMIF(A:A,A35,G:G)</f>
        <v>0</v>
      </c>
      <c r="I35" s="8"/>
    </row>
    <row r="36" customFormat="false" ht="15" hidden="true" customHeight="true" outlineLevel="0" collapsed="false">
      <c r="A36" s="92" t="s">
        <v>967</v>
      </c>
      <c r="B36" s="99" t="n">
        <v>43132</v>
      </c>
      <c r="C36" s="100" t="n">
        <v>350</v>
      </c>
      <c r="D36" s="92" t="s">
        <v>44</v>
      </c>
      <c r="E36" s="101" t="e">
        <f aca="false">_xlfn.iferror(VLOOKUP($A36,Clientes!$A:$F,6,0),"")</f>
        <v>#N/A</v>
      </c>
      <c r="F36" s="102" t="n">
        <f aca="false">IF(B36="","",EOMONTH(B36,-1)+1)</f>
        <v>43132</v>
      </c>
      <c r="G36" s="103" t="n">
        <f aca="false">_xlfn.iferror(VLOOKUP(D36,Cadastros!$M$1:$N$12,2,0),0)*C36</f>
        <v>-350</v>
      </c>
      <c r="H36" s="103" t="n">
        <f aca="false">SUMIF(A:A,A36,G:G)</f>
        <v>0</v>
      </c>
      <c r="I36" s="8"/>
    </row>
    <row r="37" customFormat="false" ht="15" hidden="true" customHeight="true" outlineLevel="0" collapsed="false">
      <c r="A37" s="92" t="s">
        <v>983</v>
      </c>
      <c r="B37" s="99" t="n">
        <v>43160</v>
      </c>
      <c r="C37" s="100" t="n">
        <v>350</v>
      </c>
      <c r="D37" s="92" t="s">
        <v>34</v>
      </c>
      <c r="E37" s="101" t="e">
        <f aca="false">_xlfn.iferror(VLOOKUP($A37,Clientes!$A:$F,6,0),"")</f>
        <v>#N/A</v>
      </c>
      <c r="F37" s="102" t="n">
        <f aca="false">IF(B37="","",EOMONTH(B37,-1)+1)</f>
        <v>43160</v>
      </c>
      <c r="G37" s="103" t="n">
        <f aca="false">_xlfn.iferror(VLOOKUP(D37,Cadastros!$M$1:$N$12,2,0),0)*C37</f>
        <v>350</v>
      </c>
      <c r="H37" s="103" t="n">
        <f aca="false">SUMIF(A:A,A37,G:G)</f>
        <v>0</v>
      </c>
      <c r="I37" s="8"/>
    </row>
    <row r="38" customFormat="false" ht="15" hidden="true" customHeight="true" outlineLevel="0" collapsed="false">
      <c r="A38" s="92" t="s">
        <v>984</v>
      </c>
      <c r="B38" s="99" t="n">
        <v>43191</v>
      </c>
      <c r="C38" s="100" t="n">
        <v>650</v>
      </c>
      <c r="D38" s="92" t="s">
        <v>34</v>
      </c>
      <c r="E38" s="101" t="e">
        <f aca="false">_xlfn.iferror(VLOOKUP($A38,Clientes!$A:$F,6,0),"")</f>
        <v>#N/A</v>
      </c>
      <c r="F38" s="102" t="n">
        <f aca="false">IF(B38="","",EOMONTH(B38,-1)+1)</f>
        <v>43191</v>
      </c>
      <c r="G38" s="103" t="n">
        <f aca="false">_xlfn.iferror(VLOOKUP(D38,Cadastros!$M$1:$N$12,2,0),0)*C38</f>
        <v>650</v>
      </c>
      <c r="H38" s="103" t="n">
        <f aca="false">SUMIF(A:A,A38,G:G)</f>
        <v>1311.81</v>
      </c>
      <c r="I38" s="8"/>
    </row>
    <row r="39" customFormat="false" ht="15" hidden="true" customHeight="true" outlineLevel="0" collapsed="false">
      <c r="A39" s="92" t="s">
        <v>985</v>
      </c>
      <c r="B39" s="99" t="n">
        <v>43191</v>
      </c>
      <c r="C39" s="100" t="n">
        <v>500</v>
      </c>
      <c r="D39" s="92" t="s">
        <v>34</v>
      </c>
      <c r="E39" s="101" t="e">
        <f aca="false">_xlfn.iferror(VLOOKUP($A39,Clientes!$A:$F,6,0),"")</f>
        <v>#N/A</v>
      </c>
      <c r="F39" s="102" t="n">
        <f aca="false">IF(B39="","",EOMONTH(B39,-1)+1)</f>
        <v>43191</v>
      </c>
      <c r="G39" s="103" t="n">
        <f aca="false">_xlfn.iferror(VLOOKUP(D39,Cadastros!$M$1:$N$12,2,0),0)*C39</f>
        <v>500</v>
      </c>
      <c r="H39" s="103" t="n">
        <f aca="false">SUMIF(A:A,A39,G:G)</f>
        <v>0</v>
      </c>
      <c r="I39" s="8"/>
    </row>
    <row r="40" customFormat="false" ht="15" hidden="true" customHeight="true" outlineLevel="0" collapsed="false">
      <c r="A40" s="92" t="s">
        <v>986</v>
      </c>
      <c r="B40" s="99" t="n">
        <v>43191</v>
      </c>
      <c r="C40" s="100" t="n">
        <v>1500</v>
      </c>
      <c r="D40" s="92" t="s">
        <v>34</v>
      </c>
      <c r="E40" s="101" t="e">
        <f aca="false">_xlfn.iferror(VLOOKUP($A40,Clientes!$A:$F,6,0),"")</f>
        <v>#N/A</v>
      </c>
      <c r="F40" s="102" t="n">
        <f aca="false">IF(B40="","",EOMONTH(B40,-1)+1)</f>
        <v>43191</v>
      </c>
      <c r="G40" s="103" t="n">
        <f aca="false">_xlfn.iferror(VLOOKUP(D40,Cadastros!$M$1:$N$12,2,0),0)*C40</f>
        <v>1500</v>
      </c>
      <c r="H40" s="103" t="n">
        <f aca="false">SUMIF(A:A,A40,G:G)</f>
        <v>0</v>
      </c>
      <c r="I40" s="8"/>
    </row>
    <row r="41" customFormat="false" ht="15" hidden="true" customHeight="true" outlineLevel="0" collapsed="false">
      <c r="A41" s="92" t="s">
        <v>970</v>
      </c>
      <c r="B41" s="99" t="n">
        <v>43191</v>
      </c>
      <c r="C41" s="100" t="n">
        <v>385</v>
      </c>
      <c r="D41" s="92" t="s">
        <v>44</v>
      </c>
      <c r="E41" s="101" t="e">
        <f aca="false">_xlfn.iferror(VLOOKUP($A41,Clientes!$A:$F,6,0),"")</f>
        <v>#N/A</v>
      </c>
      <c r="F41" s="102" t="n">
        <f aca="false">IF(B41="","",EOMONTH(B41,-1)+1)</f>
        <v>43191</v>
      </c>
      <c r="G41" s="103" t="n">
        <f aca="false">_xlfn.iferror(VLOOKUP(D41,Cadastros!$M$1:$N$12,2,0),0)*C41</f>
        <v>-385</v>
      </c>
      <c r="H41" s="103" t="n">
        <f aca="false">SUMIF(A:A,A41,G:G)</f>
        <v>0</v>
      </c>
      <c r="I41" s="8"/>
    </row>
    <row r="42" customFormat="false" ht="15" hidden="true" customHeight="true" outlineLevel="0" collapsed="false">
      <c r="A42" s="92" t="s">
        <v>966</v>
      </c>
      <c r="B42" s="99" t="n">
        <v>43191</v>
      </c>
      <c r="C42" s="100" t="n">
        <v>400</v>
      </c>
      <c r="D42" s="92" t="s">
        <v>36</v>
      </c>
      <c r="E42" s="101" t="e">
        <f aca="false">_xlfn.iferror(VLOOKUP($A42,Clientes!$A:$F,6,0),"")</f>
        <v>#N/A</v>
      </c>
      <c r="F42" s="102" t="n">
        <f aca="false">IF(B42="","",EOMONTH(B42,-1)+1)</f>
        <v>43191</v>
      </c>
      <c r="G42" s="103" t="n">
        <f aca="false">_xlfn.iferror(VLOOKUP(D42,Cadastros!$M$1:$N$12,2,0),0)*C42</f>
        <v>400</v>
      </c>
      <c r="H42" s="103" t="n">
        <f aca="false">SUMIF(A:A,A42,G:G)</f>
        <v>1028.62</v>
      </c>
      <c r="I42" s="8"/>
    </row>
    <row r="43" customFormat="false" ht="15" hidden="true" customHeight="true" outlineLevel="0" collapsed="false">
      <c r="A43" s="92" t="s">
        <v>968</v>
      </c>
      <c r="B43" s="99" t="n">
        <v>43191</v>
      </c>
      <c r="C43" s="100" t="n">
        <v>790</v>
      </c>
      <c r="D43" s="92" t="s">
        <v>36</v>
      </c>
      <c r="E43" s="101" t="e">
        <f aca="false">_xlfn.iferror(VLOOKUP($A43,Clientes!$A:$F,6,0),"")</f>
        <v>#N/A</v>
      </c>
      <c r="F43" s="102" t="n">
        <f aca="false">IF(B43="","",EOMONTH(B43,-1)+1)</f>
        <v>43191</v>
      </c>
      <c r="G43" s="103" t="n">
        <f aca="false">_xlfn.iferror(VLOOKUP(D43,Cadastros!$M$1:$N$12,2,0),0)*C43</f>
        <v>790</v>
      </c>
      <c r="H43" s="103" t="n">
        <f aca="false">SUMIF(A:A,A43,G:G)</f>
        <v>0</v>
      </c>
      <c r="I43" s="8"/>
    </row>
    <row r="44" customFormat="false" ht="15" hidden="true" customHeight="true" outlineLevel="0" collapsed="false">
      <c r="A44" s="92" t="s">
        <v>971</v>
      </c>
      <c r="B44" s="99" t="n">
        <v>43191</v>
      </c>
      <c r="C44" s="100" t="n">
        <v>1000</v>
      </c>
      <c r="D44" s="92" t="s">
        <v>36</v>
      </c>
      <c r="E44" s="101" t="e">
        <f aca="false">_xlfn.iferror(VLOOKUP($A44,Clientes!$A:$F,6,0),"")</f>
        <v>#N/A</v>
      </c>
      <c r="F44" s="102" t="n">
        <f aca="false">IF(B44="","",EOMONTH(B44,-1)+1)</f>
        <v>43191</v>
      </c>
      <c r="G44" s="103" t="n">
        <f aca="false">_xlfn.iferror(VLOOKUP(D44,Cadastros!$M$1:$N$12,2,0),0)*C44</f>
        <v>1000</v>
      </c>
      <c r="H44" s="103" t="n">
        <f aca="false">SUMIF(A:A,A44,G:G)</f>
        <v>0</v>
      </c>
      <c r="I44" s="8"/>
    </row>
    <row r="45" customFormat="false" ht="15" hidden="true" customHeight="true" outlineLevel="0" collapsed="false">
      <c r="A45" s="92" t="s">
        <v>973</v>
      </c>
      <c r="B45" s="99" t="n">
        <v>43191</v>
      </c>
      <c r="C45" s="100" t="n">
        <v>310</v>
      </c>
      <c r="D45" s="92" t="s">
        <v>46</v>
      </c>
      <c r="E45" s="101" t="e">
        <f aca="false">_xlfn.iferror(VLOOKUP($A45,Clientes!$A:$F,6,0),"")</f>
        <v>#N/A</v>
      </c>
      <c r="F45" s="102" t="n">
        <f aca="false">IF(B45="","",EOMONTH(B45,-1)+1)</f>
        <v>43191</v>
      </c>
      <c r="G45" s="103" t="n">
        <f aca="false">_xlfn.iferror(VLOOKUP(D45,Cadastros!$M$1:$N$12,2,0),0)*C45</f>
        <v>-310</v>
      </c>
      <c r="H45" s="103" t="n">
        <f aca="false">SUMIF(A:A,A45,G:G)</f>
        <v>404.64</v>
      </c>
      <c r="I45" s="8"/>
    </row>
    <row r="46" customFormat="false" ht="15" hidden="true" customHeight="true" outlineLevel="0" collapsed="false">
      <c r="A46" s="92" t="s">
        <v>987</v>
      </c>
      <c r="B46" s="99" t="n">
        <v>43221</v>
      </c>
      <c r="C46" s="100" t="n">
        <v>2000</v>
      </c>
      <c r="D46" s="92" t="s">
        <v>34</v>
      </c>
      <c r="E46" s="101" t="e">
        <f aca="false">_xlfn.iferror(VLOOKUP($A46,Clientes!$A:$F,6,0),"")</f>
        <v>#N/A</v>
      </c>
      <c r="F46" s="102" t="n">
        <f aca="false">IF(B46="","",EOMONTH(B46,-1)+1)</f>
        <v>43221</v>
      </c>
      <c r="G46" s="103" t="n">
        <f aca="false">_xlfn.iferror(VLOOKUP(D46,Cadastros!$M$1:$N$12,2,0),0)*C46</f>
        <v>2000</v>
      </c>
      <c r="H46" s="103" t="n">
        <f aca="false">SUMIF(A:A,A46,G:G)</f>
        <v>0</v>
      </c>
      <c r="I46" s="8"/>
    </row>
    <row r="47" customFormat="false" ht="15" hidden="true" customHeight="true" outlineLevel="0" collapsed="false">
      <c r="A47" s="92" t="s">
        <v>988</v>
      </c>
      <c r="B47" s="99" t="n">
        <v>43221</v>
      </c>
      <c r="C47" s="100" t="n">
        <v>650</v>
      </c>
      <c r="D47" s="92" t="s">
        <v>34</v>
      </c>
      <c r="E47" s="101" t="e">
        <f aca="false">_xlfn.iferror(VLOOKUP($A47,Clientes!$A:$F,6,0),"")</f>
        <v>#N/A</v>
      </c>
      <c r="F47" s="102" t="n">
        <f aca="false">IF(B47="","",EOMONTH(B47,-1)+1)</f>
        <v>43221</v>
      </c>
      <c r="G47" s="103" t="n">
        <f aca="false">_xlfn.iferror(VLOOKUP(D47,Cadastros!$M$1:$N$12,2,0),0)*C47</f>
        <v>650</v>
      </c>
      <c r="H47" s="103" t="n">
        <f aca="false">SUMIF(A:A,A47,G:G)</f>
        <v>1512.84</v>
      </c>
      <c r="I47" s="8"/>
    </row>
    <row r="48" customFormat="false" ht="15" hidden="true" customHeight="true" outlineLevel="0" collapsed="false">
      <c r="A48" s="92" t="s">
        <v>989</v>
      </c>
      <c r="B48" s="99" t="n">
        <v>43221</v>
      </c>
      <c r="C48" s="100" t="n">
        <v>905</v>
      </c>
      <c r="D48" s="92" t="s">
        <v>34</v>
      </c>
      <c r="E48" s="101" t="e">
        <f aca="false">_xlfn.iferror(VLOOKUP($A48,Clientes!$A:$F,6,0),"")</f>
        <v>#N/A</v>
      </c>
      <c r="F48" s="102" t="n">
        <f aca="false">IF(B48="","",EOMONTH(B48,-1)+1)</f>
        <v>43221</v>
      </c>
      <c r="G48" s="103" t="n">
        <f aca="false">_xlfn.iferror(VLOOKUP(D48,Cadastros!$M$1:$N$12,2,0),0)*C48</f>
        <v>905</v>
      </c>
      <c r="H48" s="103" t="n">
        <f aca="false">SUMIF(A:A,A48,G:G)</f>
        <v>1075.36</v>
      </c>
      <c r="I48" s="8"/>
    </row>
    <row r="49" customFormat="false" ht="15" hidden="true" customHeight="true" outlineLevel="0" collapsed="false">
      <c r="A49" s="92" t="s">
        <v>990</v>
      </c>
      <c r="B49" s="99" t="n">
        <v>43221</v>
      </c>
      <c r="C49" s="100" t="n">
        <v>1400</v>
      </c>
      <c r="D49" s="92" t="s">
        <v>34</v>
      </c>
      <c r="E49" s="101" t="e">
        <f aca="false">_xlfn.iferror(VLOOKUP($A49,Clientes!$A:$F,6,0),"")</f>
        <v>#N/A</v>
      </c>
      <c r="F49" s="102" t="n">
        <f aca="false">IF(B49="","",EOMONTH(B49,-1)+1)</f>
        <v>43221</v>
      </c>
      <c r="G49" s="103" t="n">
        <f aca="false">_xlfn.iferror(VLOOKUP(D49,Cadastros!$M$1:$N$12,2,0),0)*C49</f>
        <v>1400</v>
      </c>
      <c r="H49" s="103" t="n">
        <f aca="false">SUMIF(A:A,A49,G:G)</f>
        <v>0</v>
      </c>
      <c r="I49" s="8"/>
    </row>
    <row r="50" customFormat="false" ht="15" hidden="true" customHeight="true" outlineLevel="0" collapsed="false">
      <c r="A50" s="92" t="s">
        <v>972</v>
      </c>
      <c r="B50" s="99" t="n">
        <v>43221</v>
      </c>
      <c r="C50" s="100" t="n">
        <v>400</v>
      </c>
      <c r="D50" s="92" t="s">
        <v>44</v>
      </c>
      <c r="E50" s="101" t="e">
        <f aca="false">_xlfn.iferror(VLOOKUP($A50,Clientes!$A:$F,6,0),"")</f>
        <v>#N/A</v>
      </c>
      <c r="F50" s="102" t="n">
        <f aca="false">IF(B50="","",EOMONTH(B50,-1)+1)</f>
        <v>43221</v>
      </c>
      <c r="G50" s="103" t="n">
        <f aca="false">_xlfn.iferror(VLOOKUP(D50,Cadastros!$M$1:$N$12,2,0),0)*C50</f>
        <v>-400</v>
      </c>
      <c r="H50" s="103" t="n">
        <f aca="false">SUMIF(A:A,A50,G:G)</f>
        <v>0</v>
      </c>
      <c r="I50" s="8"/>
    </row>
    <row r="51" customFormat="false" ht="15" hidden="true" customHeight="true" outlineLevel="0" collapsed="false">
      <c r="A51" s="92" t="s">
        <v>980</v>
      </c>
      <c r="B51" s="99" t="n">
        <v>43221</v>
      </c>
      <c r="C51" s="100" t="n">
        <v>1032.35</v>
      </c>
      <c r="D51" s="92" t="s">
        <v>36</v>
      </c>
      <c r="E51" s="101" t="e">
        <f aca="false">_xlfn.iferror(VLOOKUP($A51,Clientes!$A:$F,6,0),"")</f>
        <v>#N/A</v>
      </c>
      <c r="F51" s="102" t="n">
        <f aca="false">IF(B51="","",EOMONTH(B51,-1)+1)</f>
        <v>43221</v>
      </c>
      <c r="G51" s="103" t="n">
        <f aca="false">_xlfn.iferror(VLOOKUP(D51,Cadastros!$M$1:$N$12,2,0),0)*C51</f>
        <v>1032.35</v>
      </c>
      <c r="H51" s="103" t="n">
        <f aca="false">SUMIF(A:A,A51,G:G)</f>
        <v>2231.11</v>
      </c>
      <c r="I51" s="8"/>
    </row>
    <row r="52" customFormat="false" ht="15" hidden="true" customHeight="true" outlineLevel="0" collapsed="false">
      <c r="A52" s="92" t="s">
        <v>991</v>
      </c>
      <c r="B52" s="99" t="n">
        <v>43252</v>
      </c>
      <c r="C52" s="100" t="n">
        <v>800</v>
      </c>
      <c r="D52" s="92" t="s">
        <v>34</v>
      </c>
      <c r="E52" s="101" t="e">
        <f aca="false">_xlfn.iferror(VLOOKUP($A52,Clientes!$A:$F,6,0),"")</f>
        <v>#N/A</v>
      </c>
      <c r="F52" s="102" t="n">
        <f aca="false">IF(B52="","",EOMONTH(B52,-1)+1)</f>
        <v>43252</v>
      </c>
      <c r="G52" s="103" t="n">
        <f aca="false">_xlfn.iferror(VLOOKUP(D52,Cadastros!$M$1:$N$12,2,0),0)*C52</f>
        <v>800</v>
      </c>
      <c r="H52" s="103" t="n">
        <f aca="false">SUMIF(A:A,A52,G:G)</f>
        <v>978.02</v>
      </c>
      <c r="I52" s="8"/>
    </row>
    <row r="53" customFormat="false" ht="15" hidden="true" customHeight="true" outlineLevel="0" collapsed="false">
      <c r="A53" s="92" t="s">
        <v>971</v>
      </c>
      <c r="B53" s="99" t="n">
        <v>43252</v>
      </c>
      <c r="C53" s="100" t="n">
        <v>1500</v>
      </c>
      <c r="D53" s="92" t="s">
        <v>44</v>
      </c>
      <c r="E53" s="101" t="e">
        <f aca="false">_xlfn.iferror(VLOOKUP($A53,Clientes!$A:$F,6,0),"")</f>
        <v>#N/A</v>
      </c>
      <c r="F53" s="102" t="n">
        <f aca="false">IF(B53="","",EOMONTH(B53,-1)+1)</f>
        <v>43252</v>
      </c>
      <c r="G53" s="103" t="n">
        <f aca="false">_xlfn.iferror(VLOOKUP(D53,Cadastros!$M$1:$N$12,2,0),0)*C53</f>
        <v>-1500</v>
      </c>
      <c r="H53" s="103" t="n">
        <f aca="false">SUMIF(A:A,A53,G:G)</f>
        <v>0</v>
      </c>
      <c r="I53" s="8"/>
    </row>
    <row r="54" customFormat="false" ht="15" hidden="true" customHeight="true" outlineLevel="0" collapsed="false">
      <c r="A54" s="92" t="s">
        <v>992</v>
      </c>
      <c r="B54" s="99" t="n">
        <v>43282</v>
      </c>
      <c r="C54" s="100" t="n">
        <v>2000</v>
      </c>
      <c r="D54" s="92" t="s">
        <v>34</v>
      </c>
      <c r="E54" s="101" t="e">
        <f aca="false">_xlfn.iferror(VLOOKUP($A54,Clientes!$A:$F,6,0),"")</f>
        <v>#N/A</v>
      </c>
      <c r="F54" s="102" t="n">
        <f aca="false">IF(B54="","",EOMONTH(B54,-1)+1)</f>
        <v>43282</v>
      </c>
      <c r="G54" s="103" t="n">
        <f aca="false">_xlfn.iferror(VLOOKUP(D54,Cadastros!$M$1:$N$12,2,0),0)*C54</f>
        <v>2000</v>
      </c>
      <c r="H54" s="103" t="n">
        <f aca="false">SUMIF(A:A,A54,G:G)</f>
        <v>0</v>
      </c>
      <c r="I54" s="8"/>
    </row>
    <row r="55" customFormat="false" ht="15" hidden="true" customHeight="true" outlineLevel="0" collapsed="false">
      <c r="A55" s="92" t="s">
        <v>993</v>
      </c>
      <c r="B55" s="99" t="n">
        <v>43282</v>
      </c>
      <c r="C55" s="100" t="n">
        <v>16000</v>
      </c>
      <c r="D55" s="92" t="s">
        <v>34</v>
      </c>
      <c r="E55" s="101" t="e">
        <f aca="false">_xlfn.iferror(VLOOKUP($A55,Clientes!$A:$F,6,0),"")</f>
        <v>#N/A</v>
      </c>
      <c r="F55" s="102" t="n">
        <f aca="false">IF(B55="","",EOMONTH(B55,-1)+1)</f>
        <v>43282</v>
      </c>
      <c r="G55" s="103" t="n">
        <f aca="false">_xlfn.iferror(VLOOKUP(D55,Cadastros!$M$1:$N$12,2,0),0)*C55</f>
        <v>16000</v>
      </c>
      <c r="H55" s="103" t="n">
        <f aca="false">SUMIF(A:A,A55,G:G)</f>
        <v>0</v>
      </c>
      <c r="I55" s="8"/>
    </row>
    <row r="56" customFormat="false" ht="15" hidden="true" customHeight="true" outlineLevel="0" collapsed="false">
      <c r="A56" s="92" t="s">
        <v>986</v>
      </c>
      <c r="B56" s="99" t="n">
        <v>43282</v>
      </c>
      <c r="C56" s="100" t="n">
        <v>1500</v>
      </c>
      <c r="D56" s="92" t="s">
        <v>44</v>
      </c>
      <c r="E56" s="101" t="e">
        <f aca="false">_xlfn.iferror(VLOOKUP($A56,Clientes!$A:$F,6,0),"")</f>
        <v>#N/A</v>
      </c>
      <c r="F56" s="102" t="n">
        <f aca="false">IF(B56="","",EOMONTH(B56,-1)+1)</f>
        <v>43282</v>
      </c>
      <c r="G56" s="103" t="n">
        <f aca="false">_xlfn.iferror(VLOOKUP(D56,Cadastros!$M$1:$N$12,2,0),0)*C56</f>
        <v>-1500</v>
      </c>
      <c r="H56" s="103" t="n">
        <f aca="false">SUMIF(A:A,A56,G:G)</f>
        <v>0</v>
      </c>
      <c r="I56" s="8"/>
    </row>
    <row r="57" customFormat="false" ht="15" hidden="true" customHeight="true" outlineLevel="0" collapsed="false">
      <c r="A57" s="92" t="s">
        <v>991</v>
      </c>
      <c r="B57" s="99" t="n">
        <v>43282</v>
      </c>
      <c r="C57" s="100" t="n">
        <v>500</v>
      </c>
      <c r="D57" s="92" t="s">
        <v>46</v>
      </c>
      <c r="E57" s="101" t="e">
        <f aca="false">_xlfn.iferror(VLOOKUP($A57,Clientes!$A:$F,6,0),"")</f>
        <v>#N/A</v>
      </c>
      <c r="F57" s="102" t="n">
        <f aca="false">IF(B57="","",EOMONTH(B57,-1)+1)</f>
        <v>43282</v>
      </c>
      <c r="G57" s="103" t="n">
        <f aca="false">_xlfn.iferror(VLOOKUP(D57,Cadastros!$M$1:$N$12,2,0),0)*C57</f>
        <v>-500</v>
      </c>
      <c r="H57" s="103" t="n">
        <f aca="false">SUMIF(A:A,A57,G:G)</f>
        <v>978.02</v>
      </c>
      <c r="I57" s="8"/>
    </row>
    <row r="58" customFormat="false" ht="15" hidden="true" customHeight="true" outlineLevel="0" collapsed="false">
      <c r="A58" s="92" t="s">
        <v>994</v>
      </c>
      <c r="B58" s="99" t="n">
        <v>43313</v>
      </c>
      <c r="C58" s="100" t="n">
        <v>1500</v>
      </c>
      <c r="D58" s="92" t="s">
        <v>34</v>
      </c>
      <c r="E58" s="101" t="e">
        <f aca="false">_xlfn.iferror(VLOOKUP($A58,Clientes!$A:$F,6,0),"")</f>
        <v>#N/A</v>
      </c>
      <c r="F58" s="102" t="n">
        <f aca="false">IF(B58="","",EOMONTH(B58,-1)+1)</f>
        <v>43313</v>
      </c>
      <c r="G58" s="103" t="n">
        <f aca="false">_xlfn.iferror(VLOOKUP(D58,Cadastros!$M$1:$N$12,2,0),0)*C58</f>
        <v>1500</v>
      </c>
      <c r="H58" s="103" t="n">
        <f aca="false">SUMIF(A:A,A58,G:G)</f>
        <v>0</v>
      </c>
      <c r="I58" s="8"/>
    </row>
    <row r="59" customFormat="false" ht="15" hidden="true" customHeight="true" outlineLevel="0" collapsed="false">
      <c r="A59" s="92" t="s">
        <v>976</v>
      </c>
      <c r="B59" s="99" t="n">
        <v>43313</v>
      </c>
      <c r="C59" s="100" t="n">
        <v>2100</v>
      </c>
      <c r="D59" s="92" t="s">
        <v>36</v>
      </c>
      <c r="E59" s="101" t="e">
        <f aca="false">_xlfn.iferror(VLOOKUP($A59,Clientes!$A:$F,6,0),"")</f>
        <v>#N/A</v>
      </c>
      <c r="F59" s="102" t="n">
        <f aca="false">IF(B59="","",EOMONTH(B59,-1)+1)</f>
        <v>43313</v>
      </c>
      <c r="G59" s="103" t="n">
        <f aca="false">_xlfn.iferror(VLOOKUP(D59,Cadastros!$M$1:$N$12,2,0),0)*C59</f>
        <v>2100</v>
      </c>
      <c r="H59" s="103" t="n">
        <f aca="false">SUMIF(A:A,A59,G:G)</f>
        <v>3324.98</v>
      </c>
      <c r="I59" s="8"/>
    </row>
    <row r="60" customFormat="false" ht="15" hidden="true" customHeight="true" outlineLevel="0" collapsed="false">
      <c r="A60" s="92" t="s">
        <v>965</v>
      </c>
      <c r="B60" s="99" t="n">
        <v>43313</v>
      </c>
      <c r="C60" s="100" t="n">
        <v>1250</v>
      </c>
      <c r="D60" s="92" t="s">
        <v>46</v>
      </c>
      <c r="E60" s="101" t="e">
        <f aca="false">_xlfn.iferror(VLOOKUP($A60,Clientes!$A:$F,6,0),"")</f>
        <v>#N/A</v>
      </c>
      <c r="F60" s="102" t="n">
        <f aca="false">IF(B60="","",EOMONTH(B60,-1)+1)</f>
        <v>43313</v>
      </c>
      <c r="G60" s="103" t="n">
        <f aca="false">_xlfn.iferror(VLOOKUP(D60,Cadastros!$M$1:$N$12,2,0),0)*C60</f>
        <v>-1250</v>
      </c>
      <c r="H60" s="103" t="n">
        <f aca="false">SUMIF(A:A,A60,G:G)</f>
        <v>0</v>
      </c>
      <c r="I60" s="8"/>
    </row>
    <row r="61" customFormat="false" ht="15" hidden="true" customHeight="true" outlineLevel="0" collapsed="false">
      <c r="A61" s="92" t="s">
        <v>995</v>
      </c>
      <c r="B61" s="99" t="n">
        <v>43344</v>
      </c>
      <c r="C61" s="100" t="n">
        <v>1100</v>
      </c>
      <c r="D61" s="92" t="s">
        <v>34</v>
      </c>
      <c r="E61" s="101" t="e">
        <f aca="false">_xlfn.iferror(VLOOKUP($A61,Clientes!$A:$F,6,0),"")</f>
        <v>#N/A</v>
      </c>
      <c r="F61" s="102" t="n">
        <f aca="false">IF(B61="","",EOMONTH(B61,-1)+1)</f>
        <v>43344</v>
      </c>
      <c r="G61" s="103" t="n">
        <f aca="false">_xlfn.iferror(VLOOKUP(D61,Cadastros!$M$1:$N$12,2,0),0)*C61</f>
        <v>1100</v>
      </c>
      <c r="H61" s="103" t="n">
        <f aca="false">SUMIF(A:A,A61,G:G)</f>
        <v>0</v>
      </c>
      <c r="I61" s="8"/>
    </row>
    <row r="62" customFormat="false" ht="15" hidden="true" customHeight="true" outlineLevel="0" collapsed="false">
      <c r="A62" s="92" t="s">
        <v>996</v>
      </c>
      <c r="B62" s="99" t="n">
        <v>43344</v>
      </c>
      <c r="C62" s="100" t="n">
        <v>400</v>
      </c>
      <c r="D62" s="92" t="s">
        <v>34</v>
      </c>
      <c r="E62" s="101" t="e">
        <f aca="false">_xlfn.iferror(VLOOKUP($A62,Clientes!$A:$F,6,0),"")</f>
        <v>#N/A</v>
      </c>
      <c r="F62" s="102" t="n">
        <f aca="false">IF(B62="","",EOMONTH(B62,-1)+1)</f>
        <v>43344</v>
      </c>
      <c r="G62" s="103" t="n">
        <f aca="false">_xlfn.iferror(VLOOKUP(D62,Cadastros!$M$1:$N$12,2,0),0)*C62</f>
        <v>400</v>
      </c>
      <c r="H62" s="103" t="n">
        <f aca="false">SUMIF(A:A,A62,G:G)</f>
        <v>518.93</v>
      </c>
      <c r="I62" s="8"/>
    </row>
    <row r="63" customFormat="false" ht="15" hidden="true" customHeight="true" outlineLevel="0" collapsed="false">
      <c r="A63" s="92" t="s">
        <v>997</v>
      </c>
      <c r="B63" s="99" t="n">
        <v>43344</v>
      </c>
      <c r="C63" s="100" t="n">
        <v>400</v>
      </c>
      <c r="D63" s="92" t="s">
        <v>34</v>
      </c>
      <c r="E63" s="101" t="e">
        <f aca="false">_xlfn.iferror(VLOOKUP($A63,Clientes!$A:$F,6,0),"")</f>
        <v>#N/A</v>
      </c>
      <c r="F63" s="102" t="n">
        <f aca="false">IF(B63="","",EOMONTH(B63,-1)+1)</f>
        <v>43344</v>
      </c>
      <c r="G63" s="103" t="n">
        <f aca="false">_xlfn.iferror(VLOOKUP(D63,Cadastros!$M$1:$N$12,2,0),0)*C63</f>
        <v>400</v>
      </c>
      <c r="H63" s="103" t="n">
        <f aca="false">SUMIF(A:A,A63,G:G)</f>
        <v>518.93</v>
      </c>
      <c r="I63" s="8"/>
    </row>
    <row r="64" customFormat="false" ht="15" hidden="true" customHeight="true" outlineLevel="0" collapsed="false">
      <c r="A64" s="92" t="s">
        <v>998</v>
      </c>
      <c r="B64" s="99" t="n">
        <v>43344</v>
      </c>
      <c r="C64" s="100" t="n">
        <v>400</v>
      </c>
      <c r="D64" s="92" t="s">
        <v>34</v>
      </c>
      <c r="E64" s="101" t="e">
        <f aca="false">_xlfn.iferror(VLOOKUP($A64,Clientes!$A:$F,6,0),"")</f>
        <v>#N/A</v>
      </c>
      <c r="F64" s="102" t="n">
        <f aca="false">IF(B64="","",EOMONTH(B64,-1)+1)</f>
        <v>43344</v>
      </c>
      <c r="G64" s="103" t="n">
        <f aca="false">_xlfn.iferror(VLOOKUP(D64,Cadastros!$M$1:$N$12,2,0),0)*C64</f>
        <v>400</v>
      </c>
      <c r="H64" s="103" t="n">
        <f aca="false">SUMIF(A:A,A64,G:G)</f>
        <v>0</v>
      </c>
      <c r="I64" s="8"/>
    </row>
    <row r="65" customFormat="false" ht="15" hidden="true" customHeight="true" outlineLevel="0" collapsed="false">
      <c r="A65" s="92" t="s">
        <v>999</v>
      </c>
      <c r="B65" s="99" t="n">
        <v>43344</v>
      </c>
      <c r="C65" s="100" t="n">
        <v>400</v>
      </c>
      <c r="D65" s="92" t="s">
        <v>34</v>
      </c>
      <c r="E65" s="101" t="e">
        <f aca="false">_xlfn.iferror(VLOOKUP($A65,Clientes!$A:$F,6,0),"")</f>
        <v>#N/A</v>
      </c>
      <c r="F65" s="102" t="n">
        <f aca="false">IF(B65="","",EOMONTH(B65,-1)+1)</f>
        <v>43344</v>
      </c>
      <c r="G65" s="103" t="n">
        <f aca="false">_xlfn.iferror(VLOOKUP(D65,Cadastros!$M$1:$N$12,2,0),0)*C65</f>
        <v>400</v>
      </c>
      <c r="H65" s="103" t="n">
        <f aca="false">SUMIF(A:A,A65,G:G)</f>
        <v>518.93</v>
      </c>
      <c r="I65" s="8"/>
    </row>
    <row r="66" customFormat="false" ht="15" hidden="true" customHeight="true" outlineLevel="0" collapsed="false">
      <c r="A66" s="92" t="s">
        <v>1000</v>
      </c>
      <c r="B66" s="99" t="n">
        <v>43344</v>
      </c>
      <c r="C66" s="100" t="n">
        <v>400</v>
      </c>
      <c r="D66" s="92" t="s">
        <v>34</v>
      </c>
      <c r="E66" s="101" t="e">
        <f aca="false">_xlfn.iferror(VLOOKUP($A66,Clientes!$A:$F,6,0),"")</f>
        <v>#N/A</v>
      </c>
      <c r="F66" s="102" t="n">
        <f aca="false">IF(B66="","",EOMONTH(B66,-1)+1)</f>
        <v>43344</v>
      </c>
      <c r="G66" s="103" t="n">
        <f aca="false">_xlfn.iferror(VLOOKUP(D66,Cadastros!$M$1:$N$12,2,0),0)*C66</f>
        <v>400</v>
      </c>
      <c r="H66" s="103" t="n">
        <f aca="false">SUMIF(A:A,A66,G:G)</f>
        <v>518.93</v>
      </c>
      <c r="I66" s="8"/>
    </row>
    <row r="67" customFormat="false" ht="15" hidden="true" customHeight="true" outlineLevel="0" collapsed="false">
      <c r="A67" s="92" t="s">
        <v>981</v>
      </c>
      <c r="B67" s="99" t="n">
        <v>43344</v>
      </c>
      <c r="C67" s="100" t="n">
        <v>350</v>
      </c>
      <c r="D67" s="92" t="s">
        <v>44</v>
      </c>
      <c r="E67" s="101" t="e">
        <f aca="false">_xlfn.iferror(VLOOKUP($A67,Clientes!$A:$F,6,0),"")</f>
        <v>#N/A</v>
      </c>
      <c r="F67" s="102" t="n">
        <f aca="false">IF(B67="","",EOMONTH(B67,-1)+1)</f>
        <v>43344</v>
      </c>
      <c r="G67" s="103" t="n">
        <f aca="false">_xlfn.iferror(VLOOKUP(D67,Cadastros!$M$1:$N$12,2,0),0)*C67</f>
        <v>-350</v>
      </c>
      <c r="H67" s="103" t="n">
        <f aca="false">SUMIF(A:A,A67,G:G)</f>
        <v>0</v>
      </c>
      <c r="I67" s="8"/>
    </row>
    <row r="68" customFormat="false" ht="15" hidden="true" customHeight="true" outlineLevel="0" collapsed="false">
      <c r="A68" s="92" t="s">
        <v>982</v>
      </c>
      <c r="B68" s="99" t="n">
        <v>43344</v>
      </c>
      <c r="C68" s="100" t="n">
        <v>1790</v>
      </c>
      <c r="D68" s="92" t="s">
        <v>44</v>
      </c>
      <c r="E68" s="101" t="e">
        <f aca="false">_xlfn.iferror(VLOOKUP($A68,Clientes!$A:$F,6,0),"")</f>
        <v>#N/A</v>
      </c>
      <c r="F68" s="102" t="n">
        <f aca="false">IF(B68="","",EOMONTH(B68,-1)+1)</f>
        <v>43344</v>
      </c>
      <c r="G68" s="103" t="n">
        <f aca="false">_xlfn.iferror(VLOOKUP(D68,Cadastros!$M$1:$N$12,2,0),0)*C68</f>
        <v>-1790</v>
      </c>
      <c r="H68" s="103" t="n">
        <f aca="false">SUMIF(A:A,A68,G:G)</f>
        <v>0</v>
      </c>
      <c r="I68" s="8"/>
    </row>
    <row r="69" customFormat="false" ht="15" hidden="true" customHeight="true" outlineLevel="0" collapsed="false">
      <c r="A69" s="92" t="s">
        <v>1001</v>
      </c>
      <c r="B69" s="99" t="n">
        <v>43374</v>
      </c>
      <c r="C69" s="100" t="n">
        <v>400</v>
      </c>
      <c r="D69" s="92" t="s">
        <v>34</v>
      </c>
      <c r="E69" s="101" t="e">
        <f aca="false">_xlfn.iferror(VLOOKUP($A69,Clientes!$A:$F,6,0),"")</f>
        <v>#N/A</v>
      </c>
      <c r="F69" s="102" t="n">
        <f aca="false">IF(B69="","",EOMONTH(B69,-1)+1)</f>
        <v>43374</v>
      </c>
      <c r="G69" s="103" t="n">
        <f aca="false">_xlfn.iferror(VLOOKUP(D69,Cadastros!$M$1:$N$12,2,0),0)*C69</f>
        <v>400</v>
      </c>
      <c r="H69" s="103" t="n">
        <f aca="false">SUMIF(A:A,A69,G:G)</f>
        <v>483.61</v>
      </c>
      <c r="I69" s="8"/>
    </row>
    <row r="70" customFormat="false" ht="15" hidden="true" customHeight="true" outlineLevel="0" collapsed="false">
      <c r="A70" s="92" t="s">
        <v>1002</v>
      </c>
      <c r="B70" s="99" t="n">
        <v>43374</v>
      </c>
      <c r="C70" s="100" t="n">
        <v>400</v>
      </c>
      <c r="D70" s="92" t="s">
        <v>34</v>
      </c>
      <c r="E70" s="101" t="e">
        <f aca="false">_xlfn.iferror(VLOOKUP($A70,Clientes!$A:$F,6,0),"")</f>
        <v>#N/A</v>
      </c>
      <c r="F70" s="102" t="n">
        <f aca="false">IF(B70="","",EOMONTH(B70,-1)+1)</f>
        <v>43374</v>
      </c>
      <c r="G70" s="103" t="n">
        <f aca="false">_xlfn.iferror(VLOOKUP(D70,Cadastros!$M$1:$N$12,2,0),0)*C70</f>
        <v>400</v>
      </c>
      <c r="H70" s="103" t="n">
        <f aca="false">SUMIF(A:A,A70,G:G)</f>
        <v>893.93</v>
      </c>
      <c r="I70" s="8"/>
    </row>
    <row r="71" customFormat="false" ht="15" hidden="true" customHeight="true" outlineLevel="0" collapsed="false">
      <c r="A71" s="92" t="s">
        <v>1003</v>
      </c>
      <c r="B71" s="99" t="n">
        <v>43374</v>
      </c>
      <c r="C71" s="100" t="n">
        <v>700</v>
      </c>
      <c r="D71" s="92" t="s">
        <v>34</v>
      </c>
      <c r="E71" s="101" t="e">
        <f aca="false">_xlfn.iferror(VLOOKUP($A71,Clientes!$A:$F,6,0),"")</f>
        <v>#N/A</v>
      </c>
      <c r="F71" s="102" t="n">
        <f aca="false">IF(B71="","",EOMONTH(B71,-1)+1)</f>
        <v>43374</v>
      </c>
      <c r="G71" s="103" t="n">
        <f aca="false">_xlfn.iferror(VLOOKUP(D71,Cadastros!$M$1:$N$12,2,0),0)*C71</f>
        <v>700</v>
      </c>
      <c r="H71" s="103" t="n">
        <f aca="false">SUMIF(A:A,A71,G:G)</f>
        <v>0</v>
      </c>
      <c r="I71" s="8"/>
    </row>
    <row r="72" customFormat="false" ht="15" hidden="true" customHeight="true" outlineLevel="0" collapsed="false">
      <c r="A72" s="92" t="s">
        <v>1004</v>
      </c>
      <c r="B72" s="99" t="n">
        <v>43374</v>
      </c>
      <c r="C72" s="100" t="n">
        <v>2250</v>
      </c>
      <c r="D72" s="92" t="s">
        <v>34</v>
      </c>
      <c r="E72" s="101" t="e">
        <f aca="false">_xlfn.iferror(VLOOKUP($A72,Clientes!$A:$F,6,0),"")</f>
        <v>#N/A</v>
      </c>
      <c r="F72" s="102" t="n">
        <f aca="false">IF(B72="","",EOMONTH(B72,-1)+1)</f>
        <v>43374</v>
      </c>
      <c r="G72" s="103" t="n">
        <f aca="false">_xlfn.iferror(VLOOKUP(D72,Cadastros!$M$1:$N$12,2,0),0)*C72</f>
        <v>2250</v>
      </c>
      <c r="H72" s="103" t="n">
        <f aca="false">SUMIF(A:A,A72,G:G)</f>
        <v>0</v>
      </c>
      <c r="I72" s="8"/>
    </row>
    <row r="73" customFormat="false" ht="15" hidden="true" customHeight="true" outlineLevel="0" collapsed="false">
      <c r="A73" s="92" t="s">
        <v>963</v>
      </c>
      <c r="B73" s="99" t="n">
        <v>43374</v>
      </c>
      <c r="C73" s="100" t="n">
        <v>350</v>
      </c>
      <c r="D73" s="92" t="s">
        <v>44</v>
      </c>
      <c r="E73" s="101" t="e">
        <f aca="false">_xlfn.iferror(VLOOKUP($A73,Clientes!$A:$F,6,0),"")</f>
        <v>#N/A</v>
      </c>
      <c r="F73" s="102" t="n">
        <f aca="false">IF(B73="","",EOMONTH(B73,-1)+1)</f>
        <v>43374</v>
      </c>
      <c r="G73" s="103" t="n">
        <f aca="false">_xlfn.iferror(VLOOKUP(D73,Cadastros!$M$1:$N$12,2,0),0)*C73</f>
        <v>-350</v>
      </c>
      <c r="H73" s="103" t="n">
        <f aca="false">SUMIF(A:A,A73,G:G)</f>
        <v>0</v>
      </c>
      <c r="I73" s="8"/>
    </row>
    <row r="74" customFormat="false" ht="15" hidden="true" customHeight="true" outlineLevel="0" collapsed="false">
      <c r="A74" s="92" t="s">
        <v>991</v>
      </c>
      <c r="B74" s="99" t="n">
        <v>43374</v>
      </c>
      <c r="C74" s="100" t="n">
        <v>300</v>
      </c>
      <c r="D74" s="92" t="s">
        <v>36</v>
      </c>
      <c r="E74" s="101" t="e">
        <f aca="false">_xlfn.iferror(VLOOKUP($A74,Clientes!$A:$F,6,0),"")</f>
        <v>#N/A</v>
      </c>
      <c r="F74" s="102" t="n">
        <f aca="false">IF(B74="","",EOMONTH(B74,-1)+1)</f>
        <v>43374</v>
      </c>
      <c r="G74" s="103" t="n">
        <f aca="false">_xlfn.iferror(VLOOKUP(D74,Cadastros!$M$1:$N$12,2,0),0)*C74</f>
        <v>300</v>
      </c>
      <c r="H74" s="103" t="n">
        <f aca="false">SUMIF(A:A,A74,G:G)</f>
        <v>978.02</v>
      </c>
      <c r="I74" s="8"/>
    </row>
    <row r="75" customFormat="false" ht="15" hidden="true" customHeight="true" outlineLevel="0" collapsed="false">
      <c r="A75" s="92" t="s">
        <v>1005</v>
      </c>
      <c r="B75" s="99" t="n">
        <v>43405</v>
      </c>
      <c r="C75" s="100" t="n">
        <v>400</v>
      </c>
      <c r="D75" s="92" t="s">
        <v>34</v>
      </c>
      <c r="E75" s="101" t="e">
        <f aca="false">_xlfn.iferror(VLOOKUP($A75,Clientes!$A:$F,6,0),"")</f>
        <v>#N/A</v>
      </c>
      <c r="F75" s="102" t="n">
        <f aca="false">IF(B75="","",EOMONTH(B75,-1)+1)</f>
        <v>43405</v>
      </c>
      <c r="G75" s="103" t="n">
        <f aca="false">_xlfn.iferror(VLOOKUP(D75,Cadastros!$M$1:$N$12,2,0),0)*C75</f>
        <v>400</v>
      </c>
      <c r="H75" s="103" t="n">
        <f aca="false">SUMIF(A:A,A75,G:G)</f>
        <v>503.63</v>
      </c>
      <c r="I75" s="8"/>
    </row>
    <row r="76" customFormat="false" ht="15" hidden="true" customHeight="true" outlineLevel="0" collapsed="false">
      <c r="A76" s="92" t="s">
        <v>1006</v>
      </c>
      <c r="B76" s="99" t="n">
        <v>43405</v>
      </c>
      <c r="C76" s="100" t="n">
        <v>1500</v>
      </c>
      <c r="D76" s="92" t="s">
        <v>34</v>
      </c>
      <c r="E76" s="101" t="e">
        <f aca="false">_xlfn.iferror(VLOOKUP($A76,Clientes!$A:$F,6,0),"")</f>
        <v>#N/A</v>
      </c>
      <c r="F76" s="102" t="n">
        <f aca="false">IF(B76="","",EOMONTH(B76,-1)+1)</f>
        <v>43405</v>
      </c>
      <c r="G76" s="103" t="n">
        <f aca="false">_xlfn.iferror(VLOOKUP(D76,Cadastros!$M$1:$N$12,2,0),0)*C76</f>
        <v>1500</v>
      </c>
      <c r="H76" s="103" t="n">
        <f aca="false">SUMIF(A:A,A76,G:G)</f>
        <v>0</v>
      </c>
      <c r="I76" s="8"/>
    </row>
    <row r="77" customFormat="false" ht="15" hidden="true" customHeight="true" outlineLevel="0" collapsed="false">
      <c r="A77" s="92" t="s">
        <v>1007</v>
      </c>
      <c r="B77" s="99" t="n">
        <v>43405</v>
      </c>
      <c r="C77" s="100" t="n">
        <v>700</v>
      </c>
      <c r="D77" s="92" t="s">
        <v>34</v>
      </c>
      <c r="E77" s="101" t="e">
        <f aca="false">_xlfn.iferror(VLOOKUP($A77,Clientes!$A:$F,6,0),"")</f>
        <v>#N/A</v>
      </c>
      <c r="F77" s="102" t="n">
        <f aca="false">IF(B77="","",EOMONTH(B77,-1)+1)</f>
        <v>43405</v>
      </c>
      <c r="G77" s="103" t="n">
        <f aca="false">_xlfn.iferror(VLOOKUP(D77,Cadastros!$M$1:$N$12,2,0),0)*C77</f>
        <v>700</v>
      </c>
      <c r="H77" s="103" t="n">
        <f aca="false">SUMIF(A:A,A77,G:G)</f>
        <v>0</v>
      </c>
      <c r="I77" s="8"/>
    </row>
    <row r="78" customFormat="false" ht="15" hidden="true" customHeight="true" outlineLevel="0" collapsed="false">
      <c r="A78" s="92" t="s">
        <v>1008</v>
      </c>
      <c r="B78" s="99" t="n">
        <v>43405</v>
      </c>
      <c r="C78" s="100" t="n">
        <v>400</v>
      </c>
      <c r="D78" s="92" t="s">
        <v>34</v>
      </c>
      <c r="E78" s="101" t="e">
        <f aca="false">_xlfn.iferror(VLOOKUP($A78,Clientes!$A:$F,6,0),"")</f>
        <v>#N/A</v>
      </c>
      <c r="F78" s="102" t="n">
        <f aca="false">IF(B78="","",EOMONTH(B78,-1)+1)</f>
        <v>43405</v>
      </c>
      <c r="G78" s="103" t="n">
        <f aca="false">_xlfn.iferror(VLOOKUP(D78,Cadastros!$M$1:$N$12,2,0),0)*C78</f>
        <v>400</v>
      </c>
      <c r="H78" s="103" t="n">
        <f aca="false">SUMIF(A:A,A78,G:G)</f>
        <v>0</v>
      </c>
      <c r="I78" s="8"/>
    </row>
    <row r="79" customFormat="false" ht="15" hidden="true" customHeight="true" outlineLevel="0" collapsed="false">
      <c r="A79" s="92" t="s">
        <v>1009</v>
      </c>
      <c r="B79" s="99" t="n">
        <v>43405</v>
      </c>
      <c r="C79" s="100" t="n">
        <v>3500</v>
      </c>
      <c r="D79" s="92" t="s">
        <v>34</v>
      </c>
      <c r="E79" s="101" t="e">
        <f aca="false">_xlfn.iferror(VLOOKUP($A79,Clientes!$A:$F,6,0),"")</f>
        <v>#N/A</v>
      </c>
      <c r="F79" s="102" t="n">
        <f aca="false">IF(B79="","",EOMONTH(B79,-1)+1)</f>
        <v>43405</v>
      </c>
      <c r="G79" s="103" t="n">
        <f aca="false">_xlfn.iferror(VLOOKUP(D79,Cadastros!$M$1:$N$12,2,0),0)*C79</f>
        <v>3500</v>
      </c>
      <c r="H79" s="103" t="n">
        <f aca="false">SUMIF(A:A,A79,G:G)</f>
        <v>0</v>
      </c>
      <c r="I79" s="8"/>
    </row>
    <row r="80" customFormat="false" ht="15" hidden="true" customHeight="true" outlineLevel="0" collapsed="false">
      <c r="A80" s="92" t="s">
        <v>1010</v>
      </c>
      <c r="B80" s="99" t="n">
        <v>43405</v>
      </c>
      <c r="C80" s="100" t="n">
        <v>650</v>
      </c>
      <c r="D80" s="92" t="s">
        <v>34</v>
      </c>
      <c r="E80" s="101" t="e">
        <f aca="false">_xlfn.iferror(VLOOKUP($A80,Clientes!$A:$F,6,0),"")</f>
        <v>#N/A</v>
      </c>
      <c r="F80" s="102" t="n">
        <f aca="false">IF(B80="","",EOMONTH(B80,-1)+1)</f>
        <v>43405</v>
      </c>
      <c r="G80" s="103" t="n">
        <f aca="false">_xlfn.iferror(VLOOKUP(D80,Cadastros!$M$1:$N$12,2,0),0)*C80</f>
        <v>650</v>
      </c>
      <c r="H80" s="103" t="n">
        <f aca="false">SUMIF(A:A,A80,G:G)</f>
        <v>9090.61</v>
      </c>
      <c r="I80" s="8"/>
    </row>
    <row r="81" customFormat="false" ht="15" hidden="true" customHeight="true" outlineLevel="0" collapsed="false">
      <c r="A81" s="92" t="s">
        <v>1011</v>
      </c>
      <c r="B81" s="99" t="n">
        <v>43405</v>
      </c>
      <c r="C81" s="100" t="n">
        <v>500</v>
      </c>
      <c r="D81" s="92" t="s">
        <v>34</v>
      </c>
      <c r="E81" s="101" t="e">
        <f aca="false">_xlfn.iferror(VLOOKUP($A81,Clientes!$A:$F,6,0),"")</f>
        <v>#N/A</v>
      </c>
      <c r="F81" s="102" t="n">
        <f aca="false">IF(B81="","",EOMONTH(B81,-1)+1)</f>
        <v>43405</v>
      </c>
      <c r="G81" s="103" t="n">
        <f aca="false">_xlfn.iferror(VLOOKUP(D81,Cadastros!$M$1:$N$12,2,0),0)*C81</f>
        <v>500</v>
      </c>
      <c r="H81" s="103" t="n">
        <f aca="false">SUMIF(A:A,A81,G:G)</f>
        <v>0</v>
      </c>
      <c r="I81" s="8"/>
    </row>
    <row r="82" customFormat="false" ht="15" hidden="true" customHeight="true" outlineLevel="0" collapsed="false">
      <c r="A82" s="92" t="s">
        <v>980</v>
      </c>
      <c r="B82" s="99" t="n">
        <v>43405</v>
      </c>
      <c r="C82" s="100" t="n">
        <v>382.35</v>
      </c>
      <c r="D82" s="92" t="s">
        <v>36</v>
      </c>
      <c r="E82" s="101" t="e">
        <f aca="false">_xlfn.iferror(VLOOKUP($A82,Clientes!$A:$F,6,0),"")</f>
        <v>#N/A</v>
      </c>
      <c r="F82" s="102" t="n">
        <f aca="false">IF(B82="","",EOMONTH(B82,-1)+1)</f>
        <v>43405</v>
      </c>
      <c r="G82" s="103" t="n">
        <f aca="false">_xlfn.iferror(VLOOKUP(D82,Cadastros!$M$1:$N$12,2,0),0)*C82</f>
        <v>382.35</v>
      </c>
      <c r="H82" s="103" t="n">
        <f aca="false">SUMIF(A:A,A82,G:G)</f>
        <v>2231.11</v>
      </c>
      <c r="I82" s="8"/>
    </row>
    <row r="83" customFormat="false" ht="15" hidden="true" customHeight="true" outlineLevel="0" collapsed="false">
      <c r="A83" s="92" t="s">
        <v>987</v>
      </c>
      <c r="B83" s="99" t="n">
        <v>43405</v>
      </c>
      <c r="C83" s="100" t="n">
        <v>499.9</v>
      </c>
      <c r="D83" s="92" t="s">
        <v>36</v>
      </c>
      <c r="E83" s="101" t="e">
        <f aca="false">_xlfn.iferror(VLOOKUP($A83,Clientes!$A:$F,6,0),"")</f>
        <v>#N/A</v>
      </c>
      <c r="F83" s="102" t="n">
        <f aca="false">IF(B83="","",EOMONTH(B83,-1)+1)</f>
        <v>43405</v>
      </c>
      <c r="G83" s="103" t="n">
        <f aca="false">_xlfn.iferror(VLOOKUP(D83,Cadastros!$M$1:$N$12,2,0),0)*C83</f>
        <v>499.9</v>
      </c>
      <c r="H83" s="103" t="n">
        <f aca="false">SUMIF(A:A,A83,G:G)</f>
        <v>0</v>
      </c>
      <c r="I83" s="8"/>
    </row>
    <row r="84" customFormat="false" ht="15" hidden="true" customHeight="true" outlineLevel="0" collapsed="false">
      <c r="A84" s="92" t="s">
        <v>1012</v>
      </c>
      <c r="B84" s="99" t="n">
        <v>43435</v>
      </c>
      <c r="C84" s="100" t="n">
        <v>400</v>
      </c>
      <c r="D84" s="92" t="s">
        <v>34</v>
      </c>
      <c r="E84" s="101" t="e">
        <f aca="false">_xlfn.iferror(VLOOKUP($A84,Clientes!$A:$F,6,0),"")</f>
        <v>#N/A</v>
      </c>
      <c r="F84" s="102" t="n">
        <f aca="false">IF(B84="","",EOMONTH(B84,-1)+1)</f>
        <v>43435</v>
      </c>
      <c r="G84" s="103" t="n">
        <f aca="false">_xlfn.iferror(VLOOKUP(D84,Cadastros!$M$1:$N$12,2,0),0)*C84</f>
        <v>400</v>
      </c>
      <c r="H84" s="103" t="n">
        <f aca="false">SUMIF(A:A,A84,G:G)</f>
        <v>518.93</v>
      </c>
      <c r="I84" s="8"/>
    </row>
    <row r="85" customFormat="false" ht="15" hidden="true" customHeight="true" outlineLevel="0" collapsed="false">
      <c r="A85" s="92" t="s">
        <v>1013</v>
      </c>
      <c r="B85" s="99" t="n">
        <v>43435</v>
      </c>
      <c r="C85" s="100" t="n">
        <v>150</v>
      </c>
      <c r="D85" s="92" t="s">
        <v>34</v>
      </c>
      <c r="E85" s="101" t="e">
        <f aca="false">_xlfn.iferror(VLOOKUP($A85,Clientes!$A:$F,6,0),"")</f>
        <v>#N/A</v>
      </c>
      <c r="F85" s="102" t="n">
        <f aca="false">IF(B85="","",EOMONTH(B85,-1)+1)</f>
        <v>43435</v>
      </c>
      <c r="G85" s="103" t="n">
        <f aca="false">_xlfn.iferror(VLOOKUP(D85,Cadastros!$M$1:$N$12,2,0),0)*C85</f>
        <v>150</v>
      </c>
      <c r="H85" s="103" t="n">
        <f aca="false">SUMIF(A:A,A85,G:G)</f>
        <v>0</v>
      </c>
      <c r="I85" s="8"/>
    </row>
    <row r="86" customFormat="false" ht="15" hidden="true" customHeight="true" outlineLevel="0" collapsed="false">
      <c r="A86" s="92" t="s">
        <v>1014</v>
      </c>
      <c r="B86" s="99" t="n">
        <v>43435</v>
      </c>
      <c r="C86" s="100" t="n">
        <v>650</v>
      </c>
      <c r="D86" s="92" t="s">
        <v>34</v>
      </c>
      <c r="E86" s="101" t="e">
        <f aca="false">_xlfn.iferror(VLOOKUP($A86,Clientes!$A:$F,6,0),"")</f>
        <v>#N/A</v>
      </c>
      <c r="F86" s="102" t="n">
        <f aca="false">IF(B86="","",EOMONTH(B86,-1)+1)</f>
        <v>43435</v>
      </c>
      <c r="G86" s="103" t="n">
        <f aca="false">_xlfn.iferror(VLOOKUP(D86,Cadastros!$M$1:$N$12,2,0),0)*C86</f>
        <v>650</v>
      </c>
      <c r="H86" s="103" t="n">
        <f aca="false">SUMIF(A:A,A86,G:G)</f>
        <v>1316.93</v>
      </c>
      <c r="I86" s="8"/>
    </row>
    <row r="87" customFormat="false" ht="15" hidden="true" customHeight="true" outlineLevel="0" collapsed="false">
      <c r="A87" s="92" t="s">
        <v>1015</v>
      </c>
      <c r="B87" s="99" t="n">
        <v>43435</v>
      </c>
      <c r="C87" s="100" t="n">
        <v>350</v>
      </c>
      <c r="D87" s="92" t="s">
        <v>34</v>
      </c>
      <c r="E87" s="101" t="e">
        <f aca="false">_xlfn.iferror(VLOOKUP($A87,Clientes!$A:$F,6,0),"")</f>
        <v>#N/A</v>
      </c>
      <c r="F87" s="102" t="n">
        <f aca="false">IF(B87="","",EOMONTH(B87,-1)+1)</f>
        <v>43435</v>
      </c>
      <c r="G87" s="103" t="n">
        <f aca="false">_xlfn.iferror(VLOOKUP(D87,Cadastros!$M$1:$N$12,2,0),0)*C87</f>
        <v>350</v>
      </c>
      <c r="H87" s="103" t="n">
        <f aca="false">SUMIF(A:A,A87,G:G)</f>
        <v>0</v>
      </c>
      <c r="I87" s="8"/>
    </row>
    <row r="88" customFormat="false" ht="15" hidden="true" customHeight="true" outlineLevel="0" collapsed="false">
      <c r="A88" s="92" t="s">
        <v>1016</v>
      </c>
      <c r="B88" s="99" t="n">
        <v>43435</v>
      </c>
      <c r="C88" s="100" t="n">
        <v>650</v>
      </c>
      <c r="D88" s="92" t="s">
        <v>34</v>
      </c>
      <c r="E88" s="101" t="e">
        <f aca="false">_xlfn.iferror(VLOOKUP($A88,Clientes!$A:$F,6,0),"")</f>
        <v>#N/A</v>
      </c>
      <c r="F88" s="102" t="n">
        <f aca="false">IF(B88="","",EOMONTH(B88,-1)+1)</f>
        <v>43435</v>
      </c>
      <c r="G88" s="103" t="n">
        <f aca="false">_xlfn.iferror(VLOOKUP(D88,Cadastros!$M$1:$N$12,2,0),0)*C88</f>
        <v>650</v>
      </c>
      <c r="H88" s="103" t="n">
        <f aca="false">SUMIF(A:A,A88,G:G)</f>
        <v>1266.8</v>
      </c>
      <c r="I88" s="8"/>
    </row>
    <row r="89" customFormat="false" ht="15" hidden="true" customHeight="true" outlineLevel="0" collapsed="false">
      <c r="A89" s="92" t="s">
        <v>965</v>
      </c>
      <c r="B89" s="99" t="n">
        <v>43435</v>
      </c>
      <c r="C89" s="100" t="n">
        <v>750</v>
      </c>
      <c r="D89" s="92" t="s">
        <v>44</v>
      </c>
      <c r="E89" s="101" t="e">
        <f aca="false">_xlfn.iferror(VLOOKUP($A89,Clientes!$A:$F,6,0),"")</f>
        <v>#N/A</v>
      </c>
      <c r="F89" s="102" t="n">
        <f aca="false">IF(B89="","",EOMONTH(B89,-1)+1)</f>
        <v>43435</v>
      </c>
      <c r="G89" s="103" t="n">
        <f aca="false">_xlfn.iferror(VLOOKUP(D89,Cadastros!$M$1:$N$12,2,0),0)*C89</f>
        <v>-750</v>
      </c>
      <c r="H89" s="103" t="n">
        <f aca="false">SUMIF(A:A,A89,G:G)</f>
        <v>0</v>
      </c>
      <c r="I89" s="8"/>
    </row>
    <row r="90" customFormat="false" ht="15" hidden="true" customHeight="true" outlineLevel="0" collapsed="false">
      <c r="A90" s="92" t="s">
        <v>995</v>
      </c>
      <c r="B90" s="99" t="n">
        <v>43435</v>
      </c>
      <c r="C90" s="100" t="n">
        <v>1100</v>
      </c>
      <c r="D90" s="92" t="s">
        <v>44</v>
      </c>
      <c r="E90" s="101" t="e">
        <f aca="false">_xlfn.iferror(VLOOKUP($A90,Clientes!$A:$F,6,0),"")</f>
        <v>#N/A</v>
      </c>
      <c r="F90" s="102" t="n">
        <f aca="false">IF(B90="","",EOMONTH(B90,-1)+1)</f>
        <v>43435</v>
      </c>
      <c r="G90" s="103" t="n">
        <f aca="false">_xlfn.iferror(VLOOKUP(D90,Cadastros!$M$1:$N$12,2,0),0)*C90</f>
        <v>-1100</v>
      </c>
      <c r="H90" s="103" t="n">
        <f aca="false">SUMIF(A:A,A90,G:G)</f>
        <v>0</v>
      </c>
      <c r="I90" s="8"/>
    </row>
    <row r="91" customFormat="false" ht="15" hidden="true" customHeight="true" outlineLevel="0" collapsed="false">
      <c r="A91" s="92" t="s">
        <v>1004</v>
      </c>
      <c r="B91" s="99" t="n">
        <v>43435</v>
      </c>
      <c r="C91" s="100" t="n">
        <v>2250</v>
      </c>
      <c r="D91" s="92" t="s">
        <v>44</v>
      </c>
      <c r="E91" s="101" t="e">
        <f aca="false">_xlfn.iferror(VLOOKUP($A91,Clientes!$A:$F,6,0),"")</f>
        <v>#N/A</v>
      </c>
      <c r="F91" s="102" t="n">
        <f aca="false">IF(B91="","",EOMONTH(B91,-1)+1)</f>
        <v>43435</v>
      </c>
      <c r="G91" s="103" t="n">
        <f aca="false">_xlfn.iferror(VLOOKUP(D91,Cadastros!$M$1:$N$12,2,0),0)*C91</f>
        <v>-2250</v>
      </c>
      <c r="H91" s="103" t="n">
        <f aca="false">SUMIF(A:A,A91,G:G)</f>
        <v>0</v>
      </c>
      <c r="I91" s="8"/>
    </row>
    <row r="92" customFormat="false" ht="15" hidden="true" customHeight="true" outlineLevel="0" collapsed="false">
      <c r="A92" s="92" t="s">
        <v>969</v>
      </c>
      <c r="B92" s="99" t="n">
        <v>43466</v>
      </c>
      <c r="C92" s="100" t="n">
        <v>350</v>
      </c>
      <c r="D92" s="92" t="s">
        <v>44</v>
      </c>
      <c r="E92" s="101" t="e">
        <f aca="false">_xlfn.iferror(VLOOKUP($A92,Clientes!$A:$F,6,0),"")</f>
        <v>#N/A</v>
      </c>
      <c r="F92" s="102" t="n">
        <f aca="false">IF(B92="","",EOMONTH(B92,-1)+1)</f>
        <v>43466</v>
      </c>
      <c r="G92" s="103" t="n">
        <f aca="false">_xlfn.iferror(VLOOKUP(D92,Cadastros!$M$1:$N$12,2,0),0)*C92</f>
        <v>-350</v>
      </c>
      <c r="H92" s="103" t="n">
        <f aca="false">SUMIF(A:A,A92,G:G)</f>
        <v>0</v>
      </c>
      <c r="I92" s="8"/>
    </row>
    <row r="93" customFormat="false" ht="15" hidden="true" customHeight="true" outlineLevel="0" collapsed="false">
      <c r="A93" s="92" t="s">
        <v>992</v>
      </c>
      <c r="B93" s="99" t="n">
        <v>43466</v>
      </c>
      <c r="C93" s="100" t="n">
        <v>500</v>
      </c>
      <c r="D93" s="92" t="s">
        <v>40</v>
      </c>
      <c r="E93" s="101" t="e">
        <f aca="false">_xlfn.iferror(VLOOKUP($A93,Clientes!$A:$F,6,0),"")</f>
        <v>#N/A</v>
      </c>
      <c r="F93" s="102" t="n">
        <f aca="false">IF(B93="","",EOMONTH(B93,-1)+1)</f>
        <v>43466</v>
      </c>
      <c r="G93" s="103" t="n">
        <f aca="false">_xlfn.iferror(VLOOKUP(D93,Cadastros!$M$1:$N$12,2,0),0)*C93</f>
        <v>500</v>
      </c>
      <c r="H93" s="103" t="n">
        <f aca="false">SUMIF(A:A,A93,G:G)</f>
        <v>0</v>
      </c>
      <c r="I93" s="8"/>
    </row>
    <row r="94" customFormat="false" ht="15" hidden="true" customHeight="true" outlineLevel="0" collapsed="false">
      <c r="A94" s="92" t="s">
        <v>1009</v>
      </c>
      <c r="B94" s="99" t="n">
        <v>43466</v>
      </c>
      <c r="C94" s="100" t="n">
        <v>3500</v>
      </c>
      <c r="D94" s="92" t="s">
        <v>40</v>
      </c>
      <c r="E94" s="101" t="e">
        <f aca="false">_xlfn.iferror(VLOOKUP($A94,Clientes!$A:$F,6,0),"")</f>
        <v>#N/A</v>
      </c>
      <c r="F94" s="102" t="n">
        <f aca="false">IF(B94="","",EOMONTH(B94,-1)+1)</f>
        <v>43466</v>
      </c>
      <c r="G94" s="103" t="n">
        <f aca="false">_xlfn.iferror(VLOOKUP(D94,Cadastros!$M$1:$N$12,2,0),0)*C94</f>
        <v>3500</v>
      </c>
      <c r="H94" s="103" t="n">
        <f aca="false">SUMIF(A:A,A94,G:G)</f>
        <v>0</v>
      </c>
      <c r="I94" s="8"/>
    </row>
    <row r="95" customFormat="false" ht="15" hidden="true" customHeight="true" outlineLevel="0" collapsed="false">
      <c r="A95" s="92" t="s">
        <v>987</v>
      </c>
      <c r="B95" s="99" t="n">
        <v>43466</v>
      </c>
      <c r="C95" s="100" t="n">
        <v>188</v>
      </c>
      <c r="D95" s="92" t="s">
        <v>42</v>
      </c>
      <c r="E95" s="101" t="e">
        <f aca="false">_xlfn.iferror(VLOOKUP($A95,Clientes!$A:$F,6,0),"")</f>
        <v>#N/A</v>
      </c>
      <c r="F95" s="102" t="n">
        <f aca="false">IF(B95="","",EOMONTH(B95,-1)+1)</f>
        <v>43466</v>
      </c>
      <c r="G95" s="103" t="n">
        <f aca="false">_xlfn.iferror(VLOOKUP(D95,Cadastros!$M$1:$N$12,2,0),0)*C95</f>
        <v>188</v>
      </c>
      <c r="H95" s="103" t="n">
        <f aca="false">SUMIF(A:A,A95,G:G)</f>
        <v>0</v>
      </c>
      <c r="I95" s="8"/>
    </row>
    <row r="96" customFormat="false" ht="15" hidden="true" customHeight="true" outlineLevel="0" collapsed="false">
      <c r="A96" s="92" t="s">
        <v>994</v>
      </c>
      <c r="B96" s="99" t="n">
        <v>43466</v>
      </c>
      <c r="C96" s="100" t="n">
        <v>113.28</v>
      </c>
      <c r="D96" s="92" t="s">
        <v>1017</v>
      </c>
      <c r="E96" s="101" t="e">
        <f aca="false">_xlfn.iferror(VLOOKUP($A96,Clientes!$A:$F,6,0),"")</f>
        <v>#N/A</v>
      </c>
      <c r="F96" s="102" t="n">
        <f aca="false">IF(B96="","",EOMONTH(B96,-1)+1)</f>
        <v>43466</v>
      </c>
      <c r="G96" s="103" t="n">
        <f aca="false">_xlfn.iferror(VLOOKUP(D96,Cadastros!$M$1:$N$12,2,0),0)*C96</f>
        <v>113.28</v>
      </c>
      <c r="H96" s="103" t="n">
        <f aca="false">SUMIF(A:A,A96,G:G)</f>
        <v>0</v>
      </c>
      <c r="I96" s="8"/>
    </row>
    <row r="97" customFormat="false" ht="15" hidden="true" customHeight="true" outlineLevel="0" collapsed="false">
      <c r="A97" s="92" t="s">
        <v>1018</v>
      </c>
      <c r="B97" s="99" t="n">
        <v>43497</v>
      </c>
      <c r="C97" s="100" t="n">
        <v>4400</v>
      </c>
      <c r="D97" s="92" t="s">
        <v>34</v>
      </c>
      <c r="E97" s="101" t="e">
        <f aca="false">_xlfn.iferror(VLOOKUP($A97,Clientes!$A:$F,6,0),"")</f>
        <v>#N/A</v>
      </c>
      <c r="F97" s="102" t="n">
        <f aca="false">IF(B97="","",EOMONTH(B97,-1)+1)</f>
        <v>43497</v>
      </c>
      <c r="G97" s="103" t="n">
        <f aca="false">_xlfn.iferror(VLOOKUP(D97,Cadastros!$M$1:$N$12,2,0),0)*C97</f>
        <v>4400</v>
      </c>
      <c r="H97" s="103" t="n">
        <f aca="false">SUMIF(A:A,A97,G:G)</f>
        <v>0</v>
      </c>
      <c r="I97" s="8"/>
    </row>
    <row r="98" customFormat="false" ht="15" hidden="true" customHeight="true" outlineLevel="0" collapsed="false">
      <c r="A98" s="92" t="s">
        <v>960</v>
      </c>
      <c r="B98" s="99" t="n">
        <v>43497</v>
      </c>
      <c r="C98" s="100" t="n">
        <v>400</v>
      </c>
      <c r="D98" s="92" t="s">
        <v>44</v>
      </c>
      <c r="E98" s="101" t="e">
        <f aca="false">_xlfn.iferror(VLOOKUP($A98,Clientes!$A:$F,6,0),"")</f>
        <v>#N/A</v>
      </c>
      <c r="F98" s="102" t="n">
        <f aca="false">IF(B98="","",EOMONTH(B98,-1)+1)</f>
        <v>43497</v>
      </c>
      <c r="G98" s="103" t="n">
        <f aca="false">_xlfn.iferror(VLOOKUP(D98,Cadastros!$M$1:$N$12,2,0),0)*C98</f>
        <v>-400</v>
      </c>
      <c r="H98" s="103" t="n">
        <f aca="false">SUMIF(A:A,A98,G:G)</f>
        <v>0</v>
      </c>
      <c r="I98" s="8"/>
    </row>
    <row r="99" customFormat="false" ht="15" hidden="true" customHeight="true" outlineLevel="0" collapsed="false">
      <c r="A99" s="92" t="s">
        <v>993</v>
      </c>
      <c r="B99" s="99" t="n">
        <v>43497</v>
      </c>
      <c r="C99" s="100" t="n">
        <v>16000</v>
      </c>
      <c r="D99" s="92" t="s">
        <v>44</v>
      </c>
      <c r="E99" s="101" t="e">
        <f aca="false">_xlfn.iferror(VLOOKUP($A99,Clientes!$A:$F,6,0),"")</f>
        <v>#N/A</v>
      </c>
      <c r="F99" s="102" t="n">
        <f aca="false">IF(B99="","",EOMONTH(B99,-1)+1)</f>
        <v>43497</v>
      </c>
      <c r="G99" s="103" t="n">
        <f aca="false">_xlfn.iferror(VLOOKUP(D99,Cadastros!$M$1:$N$12,2,0),0)*C99</f>
        <v>-16000</v>
      </c>
      <c r="H99" s="103" t="n">
        <f aca="false">SUMIF(A:A,A99,G:G)</f>
        <v>0</v>
      </c>
      <c r="I99" s="8"/>
    </row>
    <row r="100" customFormat="false" ht="15" hidden="true" customHeight="true" outlineLevel="0" collapsed="false">
      <c r="A100" s="92" t="s">
        <v>1008</v>
      </c>
      <c r="B100" s="99" t="n">
        <v>43497</v>
      </c>
      <c r="C100" s="100" t="n">
        <v>400</v>
      </c>
      <c r="D100" s="92" t="s">
        <v>44</v>
      </c>
      <c r="E100" s="101" t="e">
        <f aca="false">_xlfn.iferror(VLOOKUP($A100,Clientes!$A:$F,6,0),"")</f>
        <v>#N/A</v>
      </c>
      <c r="F100" s="102" t="n">
        <f aca="false">IF(B100="","",EOMONTH(B100,-1)+1)</f>
        <v>43497</v>
      </c>
      <c r="G100" s="103" t="n">
        <f aca="false">_xlfn.iferror(VLOOKUP(D100,Cadastros!$M$1:$N$12,2,0),0)*C100</f>
        <v>-400</v>
      </c>
      <c r="H100" s="103" t="n">
        <f aca="false">SUMIF(A:A,A100,G:G)</f>
        <v>0</v>
      </c>
      <c r="I100" s="8"/>
    </row>
    <row r="101" customFormat="false" ht="15" hidden="true" customHeight="true" outlineLevel="0" collapsed="false">
      <c r="A101" s="92" t="s">
        <v>953</v>
      </c>
      <c r="B101" s="99" t="n">
        <v>43497</v>
      </c>
      <c r="C101" s="100" t="n">
        <v>22</v>
      </c>
      <c r="D101" s="92" t="s">
        <v>1017</v>
      </c>
      <c r="E101" s="101" t="e">
        <f aca="false">_xlfn.iferror(VLOOKUP($A101,Clientes!$A:$F,6,0),"")</f>
        <v>#N/A</v>
      </c>
      <c r="F101" s="102" t="n">
        <f aca="false">IF(B101="","",EOMONTH(B101,-1)+1)</f>
        <v>43497</v>
      </c>
      <c r="G101" s="103" t="n">
        <f aca="false">_xlfn.iferror(VLOOKUP(D101,Cadastros!$M$1:$N$12,2,0),0)*C101</f>
        <v>22</v>
      </c>
      <c r="H101" s="103" t="n">
        <f aca="false">SUMIF(A:A,A101,G:G)</f>
        <v>321.95</v>
      </c>
      <c r="I101" s="8"/>
    </row>
    <row r="102" customFormat="false" ht="15" hidden="true" customHeight="true" outlineLevel="0" collapsed="false">
      <c r="A102" s="92" t="s">
        <v>954</v>
      </c>
      <c r="B102" s="99" t="n">
        <v>43497</v>
      </c>
      <c r="C102" s="100" t="n">
        <v>56.63</v>
      </c>
      <c r="D102" s="92" t="s">
        <v>1017</v>
      </c>
      <c r="E102" s="101" t="e">
        <f aca="false">_xlfn.iferror(VLOOKUP($A102,Clientes!$A:$F,6,0),"")</f>
        <v>#N/A</v>
      </c>
      <c r="F102" s="102" t="n">
        <f aca="false">IF(B102="","",EOMONTH(B102,-1)+1)</f>
        <v>43497</v>
      </c>
      <c r="G102" s="103" t="n">
        <f aca="false">_xlfn.iferror(VLOOKUP(D102,Cadastros!$M$1:$N$12,2,0),0)*C102</f>
        <v>56.63</v>
      </c>
      <c r="H102" s="103" t="n">
        <f aca="false">SUMIF(A:A,A102,G:G)</f>
        <v>2382.03</v>
      </c>
      <c r="I102" s="8"/>
    </row>
    <row r="103" customFormat="false" ht="15" hidden="true" customHeight="true" outlineLevel="0" collapsed="false">
      <c r="A103" s="92" t="s">
        <v>956</v>
      </c>
      <c r="B103" s="99" t="n">
        <v>43497</v>
      </c>
      <c r="C103" s="100" t="n">
        <v>21.9</v>
      </c>
      <c r="D103" s="92" t="s">
        <v>1017</v>
      </c>
      <c r="E103" s="101" t="e">
        <f aca="false">_xlfn.iferror(VLOOKUP($A103,Clientes!$A:$F,6,0),"")</f>
        <v>#N/A</v>
      </c>
      <c r="F103" s="102" t="n">
        <f aca="false">IF(B103="","",EOMONTH(B103,-1)+1)</f>
        <v>43497</v>
      </c>
      <c r="G103" s="103" t="n">
        <f aca="false">_xlfn.iferror(VLOOKUP(D103,Cadastros!$M$1:$N$12,2,0),0)*C103</f>
        <v>21.9</v>
      </c>
      <c r="H103" s="103" t="n">
        <f aca="false">SUMIF(A:A,A103,G:G)</f>
        <v>1188.44</v>
      </c>
      <c r="I103" s="8"/>
    </row>
    <row r="104" customFormat="false" ht="15" hidden="true" customHeight="true" outlineLevel="0" collapsed="false">
      <c r="A104" s="92" t="s">
        <v>957</v>
      </c>
      <c r="B104" s="99" t="n">
        <v>43497</v>
      </c>
      <c r="C104" s="100" t="n">
        <v>578.7</v>
      </c>
      <c r="D104" s="92" t="s">
        <v>1017</v>
      </c>
      <c r="E104" s="101" t="e">
        <f aca="false">_xlfn.iferror(VLOOKUP($A104,Clientes!$A:$F,6,0),"")</f>
        <v>#N/A</v>
      </c>
      <c r="F104" s="102" t="n">
        <f aca="false">IF(B104="","",EOMONTH(B104,-1)+1)</f>
        <v>43497</v>
      </c>
      <c r="G104" s="103" t="n">
        <f aca="false">_xlfn.iferror(VLOOKUP(D104,Cadastros!$M$1:$N$12,2,0),0)*C104</f>
        <v>578.7</v>
      </c>
      <c r="H104" s="103" t="n">
        <f aca="false">SUMIF(A:A,A104,G:G)</f>
        <v>885.92</v>
      </c>
      <c r="I104" s="8"/>
    </row>
    <row r="105" customFormat="false" ht="15" hidden="true" customHeight="true" outlineLevel="0" collapsed="false">
      <c r="A105" s="92" t="s">
        <v>959</v>
      </c>
      <c r="B105" s="99" t="n">
        <v>43497</v>
      </c>
      <c r="C105" s="100" t="n">
        <v>129.56</v>
      </c>
      <c r="D105" s="92" t="s">
        <v>1017</v>
      </c>
      <c r="E105" s="101" t="e">
        <f aca="false">_xlfn.iferror(VLOOKUP($A105,Clientes!$A:$F,6,0),"")</f>
        <v>#N/A</v>
      </c>
      <c r="F105" s="102" t="n">
        <f aca="false">IF(B105="","",EOMONTH(B105,-1)+1)</f>
        <v>43497</v>
      </c>
      <c r="G105" s="103" t="n">
        <f aca="false">_xlfn.iferror(VLOOKUP(D105,Cadastros!$M$1:$N$12,2,0),0)*C105</f>
        <v>129.56</v>
      </c>
      <c r="H105" s="103" t="n">
        <f aca="false">SUMIF(A:A,A105,G:G)</f>
        <v>0</v>
      </c>
      <c r="I105" s="8"/>
    </row>
    <row r="106" customFormat="false" ht="15" hidden="true" customHeight="true" outlineLevel="0" collapsed="false">
      <c r="A106" s="92" t="s">
        <v>961</v>
      </c>
      <c r="B106" s="99" t="n">
        <v>43497</v>
      </c>
      <c r="C106" s="100" t="n">
        <v>26.42</v>
      </c>
      <c r="D106" s="92" t="s">
        <v>1017</v>
      </c>
      <c r="E106" s="101" t="e">
        <f aca="false">_xlfn.iferror(VLOOKUP($A106,Clientes!$A:$F,6,0),"")</f>
        <v>#N/A</v>
      </c>
      <c r="F106" s="102" t="n">
        <f aca="false">IF(B106="","",EOMONTH(B106,-1)+1)</f>
        <v>43497</v>
      </c>
      <c r="G106" s="103" t="n">
        <f aca="false">_xlfn.iferror(VLOOKUP(D106,Cadastros!$M$1:$N$12,2,0),0)*C106</f>
        <v>26.42</v>
      </c>
      <c r="H106" s="103" t="n">
        <f aca="false">SUMIF(A:A,A106,G:G)</f>
        <v>0</v>
      </c>
      <c r="I106" s="8"/>
    </row>
    <row r="107" customFormat="false" ht="15" hidden="true" customHeight="true" outlineLevel="0" collapsed="false">
      <c r="A107" s="92" t="s">
        <v>962</v>
      </c>
      <c r="B107" s="99" t="n">
        <v>43497</v>
      </c>
      <c r="C107" s="100" t="n">
        <v>45.31</v>
      </c>
      <c r="D107" s="92" t="s">
        <v>1017</v>
      </c>
      <c r="E107" s="101" t="e">
        <f aca="false">_xlfn.iferror(VLOOKUP($A107,Clientes!$A:$F,6,0),"")</f>
        <v>#N/A</v>
      </c>
      <c r="F107" s="102" t="n">
        <f aca="false">IF(B107="","",EOMONTH(B107,-1)+1)</f>
        <v>43497</v>
      </c>
      <c r="G107" s="103" t="n">
        <f aca="false">_xlfn.iferror(VLOOKUP(D107,Cadastros!$M$1:$N$12,2,0),0)*C107</f>
        <v>45.31</v>
      </c>
      <c r="H107" s="103" t="n">
        <f aca="false">SUMIF(A:A,A107,G:G)</f>
        <v>0</v>
      </c>
      <c r="I107" s="8"/>
    </row>
    <row r="108" customFormat="false" ht="15" hidden="true" customHeight="true" outlineLevel="0" collapsed="false">
      <c r="A108" s="92" t="s">
        <v>966</v>
      </c>
      <c r="B108" s="99" t="n">
        <v>43497</v>
      </c>
      <c r="C108" s="100" t="n">
        <v>56.64</v>
      </c>
      <c r="D108" s="92" t="s">
        <v>1017</v>
      </c>
      <c r="E108" s="101" t="e">
        <f aca="false">_xlfn.iferror(VLOOKUP($A108,Clientes!$A:$F,6,0),"")</f>
        <v>#N/A</v>
      </c>
      <c r="F108" s="102" t="n">
        <f aca="false">IF(B108="","",EOMONTH(B108,-1)+1)</f>
        <v>43497</v>
      </c>
      <c r="G108" s="103" t="n">
        <f aca="false">_xlfn.iferror(VLOOKUP(D108,Cadastros!$M$1:$N$12,2,0),0)*C108</f>
        <v>56.64</v>
      </c>
      <c r="H108" s="103" t="n">
        <f aca="false">SUMIF(A:A,A108,G:G)</f>
        <v>1028.62</v>
      </c>
      <c r="I108" s="8"/>
    </row>
    <row r="109" customFormat="false" ht="15" hidden="true" customHeight="true" outlineLevel="0" collapsed="false">
      <c r="A109" s="92" t="s">
        <v>968</v>
      </c>
      <c r="B109" s="99" t="n">
        <v>43497</v>
      </c>
      <c r="C109" s="100" t="n">
        <v>86.07</v>
      </c>
      <c r="D109" s="92" t="s">
        <v>1017</v>
      </c>
      <c r="E109" s="101" t="e">
        <f aca="false">_xlfn.iferror(VLOOKUP($A109,Clientes!$A:$F,6,0),"")</f>
        <v>#N/A</v>
      </c>
      <c r="F109" s="102" t="n">
        <f aca="false">IF(B109="","",EOMONTH(B109,-1)+1)</f>
        <v>43497</v>
      </c>
      <c r="G109" s="103" t="n">
        <f aca="false">_xlfn.iferror(VLOOKUP(D109,Cadastros!$M$1:$N$12,2,0),0)*C109</f>
        <v>86.07</v>
      </c>
      <c r="H109" s="103" t="n">
        <f aca="false">SUMIF(A:A,A109,G:G)</f>
        <v>0</v>
      </c>
      <c r="I109" s="8"/>
    </row>
    <row r="110" customFormat="false" ht="15" hidden="true" customHeight="true" outlineLevel="0" collapsed="false">
      <c r="A110" s="92" t="s">
        <v>973</v>
      </c>
      <c r="B110" s="99" t="n">
        <v>43497</v>
      </c>
      <c r="C110" s="100" t="n">
        <v>21.9</v>
      </c>
      <c r="D110" s="92" t="s">
        <v>1017</v>
      </c>
      <c r="E110" s="101" t="e">
        <f aca="false">_xlfn.iferror(VLOOKUP($A110,Clientes!$A:$F,6,0),"")</f>
        <v>#N/A</v>
      </c>
      <c r="F110" s="102" t="n">
        <f aca="false">IF(B110="","",EOMONTH(B110,-1)+1)</f>
        <v>43497</v>
      </c>
      <c r="G110" s="103" t="n">
        <f aca="false">_xlfn.iferror(VLOOKUP(D110,Cadastros!$M$1:$N$12,2,0),0)*C110</f>
        <v>21.9</v>
      </c>
      <c r="H110" s="103" t="n">
        <f aca="false">SUMIF(A:A,A110,G:G)</f>
        <v>404.64</v>
      </c>
      <c r="I110" s="8"/>
    </row>
    <row r="111" customFormat="false" ht="15" hidden="true" customHeight="true" outlineLevel="0" collapsed="false">
      <c r="A111" s="92" t="s">
        <v>990</v>
      </c>
      <c r="B111" s="99" t="n">
        <v>43497</v>
      </c>
      <c r="C111" s="100" t="n">
        <v>105.72</v>
      </c>
      <c r="D111" s="92" t="s">
        <v>1017</v>
      </c>
      <c r="E111" s="101" t="e">
        <f aca="false">_xlfn.iferror(VLOOKUP($A111,Clientes!$A:$F,6,0),"")</f>
        <v>#N/A</v>
      </c>
      <c r="F111" s="102" t="n">
        <f aca="false">IF(B111="","",EOMONTH(B111,-1)+1)</f>
        <v>43497</v>
      </c>
      <c r="G111" s="103" t="n">
        <f aca="false">_xlfn.iferror(VLOOKUP(D111,Cadastros!$M$1:$N$12,2,0),0)*C111</f>
        <v>105.72</v>
      </c>
      <c r="H111" s="103" t="n">
        <f aca="false">SUMIF(A:A,A111,G:G)</f>
        <v>0</v>
      </c>
      <c r="I111" s="8"/>
    </row>
    <row r="112" customFormat="false" ht="15" hidden="true" customHeight="true" outlineLevel="0" collapsed="false">
      <c r="A112" s="92" t="s">
        <v>1019</v>
      </c>
      <c r="B112" s="99" t="n">
        <v>43525</v>
      </c>
      <c r="C112" s="100" t="n">
        <v>600</v>
      </c>
      <c r="D112" s="92" t="s">
        <v>34</v>
      </c>
      <c r="E112" s="101" t="e">
        <f aca="false">_xlfn.iferror(VLOOKUP($A112,Clientes!$A:$F,6,0),"")</f>
        <v>#N/A</v>
      </c>
      <c r="F112" s="102" t="n">
        <f aca="false">IF(B112="","",EOMONTH(B112,-1)+1)</f>
        <v>43525</v>
      </c>
      <c r="G112" s="103" t="n">
        <f aca="false">_xlfn.iferror(VLOOKUP(D112,Cadastros!$M$1:$N$12,2,0),0)*C112</f>
        <v>600</v>
      </c>
      <c r="H112" s="103" t="n">
        <f aca="false">SUMIF(A:A,A112,G:G)</f>
        <v>0</v>
      </c>
      <c r="I112" s="8"/>
    </row>
    <row r="113" customFormat="false" ht="15" hidden="true" customHeight="true" outlineLevel="0" collapsed="false">
      <c r="A113" s="92" t="s">
        <v>1020</v>
      </c>
      <c r="B113" s="99" t="n">
        <v>43525</v>
      </c>
      <c r="C113" s="100" t="n">
        <v>600</v>
      </c>
      <c r="D113" s="92" t="s">
        <v>34</v>
      </c>
      <c r="E113" s="101" t="e">
        <f aca="false">_xlfn.iferror(VLOOKUP($A113,Clientes!$A:$F,6,0),"")</f>
        <v>#N/A</v>
      </c>
      <c r="F113" s="102" t="n">
        <f aca="false">IF(B113="","",EOMONTH(B113,-1)+1)</f>
        <v>43525</v>
      </c>
      <c r="G113" s="103" t="n">
        <f aca="false">_xlfn.iferror(VLOOKUP(D113,Cadastros!$M$1:$N$12,2,0),0)*C113</f>
        <v>600</v>
      </c>
      <c r="H113" s="103" t="n">
        <f aca="false">SUMIF(A:A,A113,G:G)</f>
        <v>0</v>
      </c>
      <c r="I113" s="8"/>
    </row>
    <row r="114" customFormat="false" ht="15" hidden="true" customHeight="true" outlineLevel="0" collapsed="false">
      <c r="A114" s="92" t="s">
        <v>1021</v>
      </c>
      <c r="B114" s="99" t="n">
        <v>43525</v>
      </c>
      <c r="C114" s="100" t="n">
        <v>650</v>
      </c>
      <c r="D114" s="92" t="s">
        <v>34</v>
      </c>
      <c r="E114" s="101" t="e">
        <f aca="false">_xlfn.iferror(VLOOKUP($A114,Clientes!$A:$F,6,0),"")</f>
        <v>#N/A</v>
      </c>
      <c r="F114" s="102" t="n">
        <f aca="false">IF(B114="","",EOMONTH(B114,-1)+1)</f>
        <v>43525</v>
      </c>
      <c r="G114" s="103" t="n">
        <f aca="false">_xlfn.iferror(VLOOKUP(D114,Cadastros!$M$1:$N$12,2,0),0)*C114</f>
        <v>650</v>
      </c>
      <c r="H114" s="103" t="n">
        <f aca="false">SUMIF(A:A,A114,G:G)</f>
        <v>0</v>
      </c>
      <c r="I114" s="8"/>
    </row>
    <row r="115" customFormat="false" ht="15" hidden="true" customHeight="true" outlineLevel="0" collapsed="false">
      <c r="A115" s="92" t="s">
        <v>1022</v>
      </c>
      <c r="B115" s="99" t="n">
        <v>43525</v>
      </c>
      <c r="C115" s="100" t="n">
        <v>1000</v>
      </c>
      <c r="D115" s="92" t="s">
        <v>34</v>
      </c>
      <c r="E115" s="101" t="e">
        <f aca="false">_xlfn.iferror(VLOOKUP($A115,Clientes!$A:$F,6,0),"")</f>
        <v>#N/A</v>
      </c>
      <c r="F115" s="102" t="n">
        <f aca="false">IF(B115="","",EOMONTH(B115,-1)+1)</f>
        <v>43525</v>
      </c>
      <c r="G115" s="103" t="n">
        <f aca="false">_xlfn.iferror(VLOOKUP(D115,Cadastros!$M$1:$N$12,2,0),0)*C115</f>
        <v>1000</v>
      </c>
      <c r="H115" s="103" t="n">
        <f aca="false">SUMIF(A:A,A115,G:G)</f>
        <v>440.28</v>
      </c>
      <c r="I115" s="8"/>
    </row>
    <row r="116" customFormat="false" ht="15" hidden="true" customHeight="true" outlineLevel="0" collapsed="false">
      <c r="A116" s="92" t="s">
        <v>979</v>
      </c>
      <c r="B116" s="99" t="n">
        <v>43525</v>
      </c>
      <c r="C116" s="100" t="n">
        <v>500</v>
      </c>
      <c r="D116" s="92" t="s">
        <v>36</v>
      </c>
      <c r="E116" s="101" t="e">
        <f aca="false">_xlfn.iferror(VLOOKUP($A116,Clientes!$A:$F,6,0),"")</f>
        <v>#N/A</v>
      </c>
      <c r="F116" s="102" t="n">
        <f aca="false">IF(B116="","",EOMONTH(B116,-1)+1)</f>
        <v>43525</v>
      </c>
      <c r="G116" s="103" t="n">
        <f aca="false">_xlfn.iferror(VLOOKUP(D116,Cadastros!$M$1:$N$12,2,0),0)*C116</f>
        <v>500</v>
      </c>
      <c r="H116" s="103" t="n">
        <f aca="false">SUMIF(A:A,A116,G:G)</f>
        <v>1558.28</v>
      </c>
      <c r="I116" s="8"/>
    </row>
    <row r="117" customFormat="false" ht="15" hidden="true" customHeight="true" outlineLevel="0" collapsed="false">
      <c r="A117" s="92" t="s">
        <v>1023</v>
      </c>
      <c r="B117" s="99" t="n">
        <v>43556</v>
      </c>
      <c r="C117" s="100" t="n">
        <v>625</v>
      </c>
      <c r="D117" s="92" t="s">
        <v>34</v>
      </c>
      <c r="E117" s="101" t="e">
        <f aca="false">_xlfn.iferror(VLOOKUP($A117,Clientes!$A:$F,6,0),"")</f>
        <v>#N/A</v>
      </c>
      <c r="F117" s="102" t="n">
        <f aca="false">IF(B117="","",EOMONTH(B117,-1)+1)</f>
        <v>43556</v>
      </c>
      <c r="G117" s="103" t="n">
        <f aca="false">_xlfn.iferror(VLOOKUP(D117,Cadastros!$M$1:$N$12,2,0),0)*C117</f>
        <v>625</v>
      </c>
      <c r="H117" s="103" t="n">
        <f aca="false">SUMIF(A:A,A117,G:G)</f>
        <v>0</v>
      </c>
      <c r="I117" s="8"/>
    </row>
    <row r="118" customFormat="false" ht="15" hidden="true" customHeight="true" outlineLevel="0" collapsed="false">
      <c r="A118" s="92" t="s">
        <v>1024</v>
      </c>
      <c r="B118" s="99" t="n">
        <v>43556</v>
      </c>
      <c r="C118" s="100" t="n">
        <v>2850</v>
      </c>
      <c r="D118" s="92" t="s">
        <v>34</v>
      </c>
      <c r="E118" s="101" t="e">
        <f aca="false">_xlfn.iferror(VLOOKUP($A118,Clientes!$A:$F,6,0),"")</f>
        <v>#N/A</v>
      </c>
      <c r="F118" s="102" t="n">
        <f aca="false">IF(B118="","",EOMONTH(B118,-1)+1)</f>
        <v>43556</v>
      </c>
      <c r="G118" s="103" t="n">
        <f aca="false">_xlfn.iferror(VLOOKUP(D118,Cadastros!$M$1:$N$12,2,0),0)*C118</f>
        <v>2850</v>
      </c>
      <c r="H118" s="103" t="n">
        <f aca="false">SUMIF(A:A,A118,G:G)</f>
        <v>1510.9</v>
      </c>
      <c r="I118" s="8"/>
    </row>
    <row r="119" customFormat="false" ht="15" hidden="true" customHeight="true" outlineLevel="0" collapsed="false">
      <c r="A119" s="92" t="s">
        <v>1025</v>
      </c>
      <c r="B119" s="99" t="n">
        <v>43556</v>
      </c>
      <c r="C119" s="100" t="n">
        <v>1650</v>
      </c>
      <c r="D119" s="92" t="s">
        <v>34</v>
      </c>
      <c r="E119" s="101" t="e">
        <f aca="false">_xlfn.iferror(VLOOKUP($A119,Clientes!$A:$F,6,0),"")</f>
        <v>#N/A</v>
      </c>
      <c r="F119" s="102" t="n">
        <f aca="false">IF(B119="","",EOMONTH(B119,-1)+1)</f>
        <v>43556</v>
      </c>
      <c r="G119" s="103" t="n">
        <f aca="false">_xlfn.iferror(VLOOKUP(D119,Cadastros!$M$1:$N$12,2,0),0)*C119</f>
        <v>1650</v>
      </c>
      <c r="H119" s="103" t="n">
        <f aca="false">SUMIF(A:A,A119,G:G)</f>
        <v>0</v>
      </c>
      <c r="I119" s="8"/>
    </row>
    <row r="120" customFormat="false" ht="15" hidden="true" customHeight="true" outlineLevel="0" collapsed="false">
      <c r="A120" s="92" t="s">
        <v>1026</v>
      </c>
      <c r="B120" s="99" t="n">
        <v>43556</v>
      </c>
      <c r="C120" s="100" t="n">
        <v>900</v>
      </c>
      <c r="D120" s="92" t="s">
        <v>34</v>
      </c>
      <c r="E120" s="101" t="e">
        <f aca="false">_xlfn.iferror(VLOOKUP($A120,Clientes!$A:$F,6,0),"")</f>
        <v>#N/A</v>
      </c>
      <c r="F120" s="102" t="n">
        <f aca="false">IF(B120="","",EOMONTH(B120,-1)+1)</f>
        <v>43556</v>
      </c>
      <c r="G120" s="103" t="n">
        <f aca="false">_xlfn.iferror(VLOOKUP(D120,Cadastros!$M$1:$N$12,2,0),0)*C120</f>
        <v>900</v>
      </c>
      <c r="H120" s="103" t="n">
        <f aca="false">SUMIF(A:A,A120,G:G)</f>
        <v>0</v>
      </c>
      <c r="I120" s="8"/>
    </row>
    <row r="121" customFormat="false" ht="15" hidden="true" customHeight="true" outlineLevel="0" collapsed="false">
      <c r="A121" s="92" t="s">
        <v>1027</v>
      </c>
      <c r="B121" s="99" t="n">
        <v>43556</v>
      </c>
      <c r="C121" s="100" t="n">
        <v>500</v>
      </c>
      <c r="D121" s="92" t="s">
        <v>34</v>
      </c>
      <c r="E121" s="101" t="e">
        <f aca="false">_xlfn.iferror(VLOOKUP($A121,Clientes!$A:$F,6,0),"")</f>
        <v>#N/A</v>
      </c>
      <c r="F121" s="102" t="n">
        <f aca="false">IF(B121="","",EOMONTH(B121,-1)+1)</f>
        <v>43556</v>
      </c>
      <c r="G121" s="103" t="n">
        <f aca="false">_xlfn.iferror(VLOOKUP(D121,Cadastros!$M$1:$N$12,2,0),0)*C121</f>
        <v>500</v>
      </c>
      <c r="H121" s="103" t="n">
        <f aca="false">SUMIF(A:A,A121,G:G)</f>
        <v>1329.6</v>
      </c>
      <c r="I121" s="8"/>
    </row>
    <row r="122" customFormat="false" ht="15" hidden="true" customHeight="true" outlineLevel="0" collapsed="false">
      <c r="A122" s="92" t="s">
        <v>1028</v>
      </c>
      <c r="B122" s="99" t="n">
        <v>43556</v>
      </c>
      <c r="C122" s="100" t="n">
        <v>350</v>
      </c>
      <c r="D122" s="92" t="s">
        <v>34</v>
      </c>
      <c r="E122" s="101" t="e">
        <f aca="false">_xlfn.iferror(VLOOKUP($A122,Clientes!$A:$F,6,0),"")</f>
        <v>#N/A</v>
      </c>
      <c r="F122" s="102" t="n">
        <f aca="false">IF(B122="","",EOMONTH(B122,-1)+1)</f>
        <v>43556</v>
      </c>
      <c r="G122" s="103" t="n">
        <f aca="false">_xlfn.iferror(VLOOKUP(D122,Cadastros!$M$1:$N$12,2,0),0)*C122</f>
        <v>350</v>
      </c>
      <c r="H122" s="103" t="n">
        <f aca="false">SUMIF(A:A,A122,G:G)</f>
        <v>0</v>
      </c>
      <c r="I122" s="8"/>
    </row>
    <row r="123" customFormat="false" ht="15" hidden="true" customHeight="true" outlineLevel="0" collapsed="false">
      <c r="A123" s="92" t="s">
        <v>1029</v>
      </c>
      <c r="B123" s="99" t="n">
        <v>43556</v>
      </c>
      <c r="C123" s="100" t="n">
        <v>2800</v>
      </c>
      <c r="D123" s="92" t="s">
        <v>34</v>
      </c>
      <c r="E123" s="101" t="e">
        <f aca="false">_xlfn.iferror(VLOOKUP($A123,Clientes!$A:$F,6,0),"")</f>
        <v>#N/A</v>
      </c>
      <c r="F123" s="102" t="n">
        <f aca="false">IF(B123="","",EOMONTH(B123,-1)+1)</f>
        <v>43556</v>
      </c>
      <c r="G123" s="103" t="n">
        <f aca="false">_xlfn.iferror(VLOOKUP(D123,Cadastros!$M$1:$N$12,2,0),0)*C123</f>
        <v>2800</v>
      </c>
      <c r="H123" s="103" t="n">
        <f aca="false">SUMIF(A:A,A123,G:G)</f>
        <v>0</v>
      </c>
      <c r="I123" s="8"/>
    </row>
    <row r="124" customFormat="false" ht="15" hidden="true" customHeight="true" outlineLevel="0" collapsed="false">
      <c r="A124" s="92" t="s">
        <v>1030</v>
      </c>
      <c r="B124" s="99" t="n">
        <v>43556</v>
      </c>
      <c r="C124" s="100" t="n">
        <v>2650</v>
      </c>
      <c r="D124" s="92" t="s">
        <v>34</v>
      </c>
      <c r="E124" s="101" t="e">
        <f aca="false">_xlfn.iferror(VLOOKUP($A124,Clientes!$A:$F,6,0),"")</f>
        <v>#N/A</v>
      </c>
      <c r="F124" s="102" t="n">
        <f aca="false">IF(B124="","",EOMONTH(B124,-1)+1)</f>
        <v>43556</v>
      </c>
      <c r="G124" s="103" t="n">
        <f aca="false">_xlfn.iferror(VLOOKUP(D124,Cadastros!$M$1:$N$12,2,0),0)*C124</f>
        <v>2650</v>
      </c>
      <c r="H124" s="103" t="n">
        <f aca="false">SUMIF(A:A,A124,G:G)</f>
        <v>0</v>
      </c>
      <c r="I124" s="8"/>
    </row>
    <row r="125" customFormat="false" ht="15" hidden="true" customHeight="true" outlineLevel="0" collapsed="false">
      <c r="A125" s="92" t="s">
        <v>1031</v>
      </c>
      <c r="B125" s="99" t="n">
        <v>43556</v>
      </c>
      <c r="C125" s="100" t="n">
        <v>1800</v>
      </c>
      <c r="D125" s="92" t="s">
        <v>34</v>
      </c>
      <c r="E125" s="101" t="e">
        <f aca="false">_xlfn.iferror(VLOOKUP($A125,Clientes!$A:$F,6,0),"")</f>
        <v>#N/A</v>
      </c>
      <c r="F125" s="102" t="n">
        <f aca="false">IF(B125="","",EOMONTH(B125,-1)+1)</f>
        <v>43556</v>
      </c>
      <c r="G125" s="103" t="n">
        <f aca="false">_xlfn.iferror(VLOOKUP(D125,Cadastros!$M$1:$N$12,2,0),0)*C125</f>
        <v>1800</v>
      </c>
      <c r="H125" s="103" t="n">
        <f aca="false">SUMIF(A:A,A125,G:G)</f>
        <v>0</v>
      </c>
      <c r="I125" s="8"/>
    </row>
    <row r="126" customFormat="false" ht="15" hidden="true" customHeight="true" outlineLevel="0" collapsed="false">
      <c r="A126" s="92" t="s">
        <v>1032</v>
      </c>
      <c r="B126" s="99" t="n">
        <v>43556</v>
      </c>
      <c r="C126" s="100" t="n">
        <v>1500</v>
      </c>
      <c r="D126" s="92" t="s">
        <v>34</v>
      </c>
      <c r="E126" s="101" t="e">
        <f aca="false">_xlfn.iferror(VLOOKUP($A126,Clientes!$A:$F,6,0),"")</f>
        <v>#N/A</v>
      </c>
      <c r="F126" s="102" t="n">
        <f aca="false">IF(B126="","",EOMONTH(B126,-1)+1)</f>
        <v>43556</v>
      </c>
      <c r="G126" s="103" t="n">
        <f aca="false">_xlfn.iferror(VLOOKUP(D126,Cadastros!$M$1:$N$12,2,0),0)*C126</f>
        <v>1500</v>
      </c>
      <c r="H126" s="103" t="n">
        <f aca="false">SUMIF(A:A,A126,G:G)</f>
        <v>0</v>
      </c>
      <c r="I126" s="8"/>
    </row>
    <row r="127" customFormat="false" ht="15" hidden="true" customHeight="true" outlineLevel="0" collapsed="false">
      <c r="A127" s="92" t="s">
        <v>1033</v>
      </c>
      <c r="B127" s="99" t="n">
        <v>43556</v>
      </c>
      <c r="C127" s="100" t="n">
        <v>650</v>
      </c>
      <c r="D127" s="92" t="s">
        <v>34</v>
      </c>
      <c r="E127" s="101" t="e">
        <f aca="false">_xlfn.iferror(VLOOKUP($A127,Clientes!$A:$F,6,0),"")</f>
        <v>#N/A</v>
      </c>
      <c r="F127" s="102" t="n">
        <f aca="false">IF(B127="","",EOMONTH(B127,-1)+1)</f>
        <v>43556</v>
      </c>
      <c r="G127" s="103" t="n">
        <f aca="false">_xlfn.iferror(VLOOKUP(D127,Cadastros!$M$1:$N$12,2,0),0)*C127</f>
        <v>650</v>
      </c>
      <c r="H127" s="103" t="n">
        <f aca="false">SUMIF(A:A,A127,G:G)</f>
        <v>0</v>
      </c>
      <c r="I127" s="8"/>
    </row>
    <row r="128" customFormat="false" ht="15" hidden="true" customHeight="true" outlineLevel="0" collapsed="false">
      <c r="A128" s="92" t="s">
        <v>1034</v>
      </c>
      <c r="B128" s="99" t="n">
        <v>43556</v>
      </c>
      <c r="C128" s="100" t="n">
        <v>700</v>
      </c>
      <c r="D128" s="92" t="s">
        <v>34</v>
      </c>
      <c r="E128" s="101" t="e">
        <f aca="false">_xlfn.iferror(VLOOKUP($A128,Clientes!$A:$F,6,0),"")</f>
        <v>#N/A</v>
      </c>
      <c r="F128" s="102" t="n">
        <f aca="false">IF(B128="","",EOMONTH(B128,-1)+1)</f>
        <v>43556</v>
      </c>
      <c r="G128" s="103" t="n">
        <f aca="false">_xlfn.iferror(VLOOKUP(D128,Cadastros!$M$1:$N$12,2,0),0)*C128</f>
        <v>700</v>
      </c>
      <c r="H128" s="103" t="n">
        <f aca="false">SUMIF(A:A,A128,G:G)</f>
        <v>0</v>
      </c>
      <c r="I128" s="8"/>
    </row>
    <row r="129" customFormat="false" ht="15" hidden="true" customHeight="true" outlineLevel="0" collapsed="false">
      <c r="A129" s="92" t="s">
        <v>1035</v>
      </c>
      <c r="B129" s="99" t="n">
        <v>43556</v>
      </c>
      <c r="C129" s="100" t="n">
        <v>500</v>
      </c>
      <c r="D129" s="92" t="s">
        <v>34</v>
      </c>
      <c r="E129" s="101" t="e">
        <f aca="false">_xlfn.iferror(VLOOKUP($A129,Clientes!$A:$F,6,0),"")</f>
        <v>#N/A</v>
      </c>
      <c r="F129" s="102" t="n">
        <f aca="false">IF(B129="","",EOMONTH(B129,-1)+1)</f>
        <v>43556</v>
      </c>
      <c r="G129" s="103" t="n">
        <f aca="false">_xlfn.iferror(VLOOKUP(D129,Cadastros!$M$1:$N$12,2,0),0)*C129</f>
        <v>500</v>
      </c>
      <c r="H129" s="103" t="n">
        <f aca="false">SUMIF(A:A,A129,G:G)</f>
        <v>0</v>
      </c>
      <c r="I129" s="8"/>
    </row>
    <row r="130" customFormat="false" ht="15" hidden="true" customHeight="true" outlineLevel="0" collapsed="false">
      <c r="A130" s="92" t="s">
        <v>1036</v>
      </c>
      <c r="B130" s="99" t="n">
        <v>43556</v>
      </c>
      <c r="C130" s="100" t="n">
        <v>500</v>
      </c>
      <c r="D130" s="92" t="s">
        <v>34</v>
      </c>
      <c r="E130" s="101" t="e">
        <f aca="false">_xlfn.iferror(VLOOKUP($A130,Clientes!$A:$F,6,0),"")</f>
        <v>#N/A</v>
      </c>
      <c r="F130" s="102" t="n">
        <f aca="false">IF(B130="","",EOMONTH(B130,-1)+1)</f>
        <v>43556</v>
      </c>
      <c r="G130" s="103" t="n">
        <f aca="false">_xlfn.iferror(VLOOKUP(D130,Cadastros!$M$1:$N$12,2,0),0)*C130</f>
        <v>500</v>
      </c>
      <c r="H130" s="103" t="n">
        <f aca="false">SUMIF(A:A,A130,G:G)</f>
        <v>0</v>
      </c>
      <c r="I130" s="8"/>
    </row>
    <row r="131" customFormat="false" ht="15" hidden="true" customHeight="true" outlineLevel="0" collapsed="false">
      <c r="A131" s="92" t="s">
        <v>1037</v>
      </c>
      <c r="B131" s="99" t="n">
        <v>43556</v>
      </c>
      <c r="C131" s="100" t="n">
        <v>500</v>
      </c>
      <c r="D131" s="92" t="s">
        <v>34</v>
      </c>
      <c r="E131" s="101" t="e">
        <f aca="false">_xlfn.iferror(VLOOKUP($A131,Clientes!$A:$F,6,0),"")</f>
        <v>#N/A</v>
      </c>
      <c r="F131" s="102" t="n">
        <f aca="false">IF(B131="","",EOMONTH(B131,-1)+1)</f>
        <v>43556</v>
      </c>
      <c r="G131" s="103" t="n">
        <f aca="false">_xlfn.iferror(VLOOKUP(D131,Cadastros!$M$1:$N$12,2,0),0)*C131</f>
        <v>500</v>
      </c>
      <c r="H131" s="103" t="n">
        <f aca="false">SUMIF(A:A,A131,G:G)</f>
        <v>0</v>
      </c>
      <c r="I131" s="8"/>
    </row>
    <row r="132" customFormat="false" ht="15" hidden="true" customHeight="true" outlineLevel="0" collapsed="false">
      <c r="A132" s="92" t="s">
        <v>1038</v>
      </c>
      <c r="B132" s="99" t="n">
        <v>43556</v>
      </c>
      <c r="C132" s="100" t="n">
        <v>500</v>
      </c>
      <c r="D132" s="92" t="s">
        <v>34</v>
      </c>
      <c r="E132" s="101" t="e">
        <f aca="false">_xlfn.iferror(VLOOKUP($A132,Clientes!$A:$F,6,0),"")</f>
        <v>#N/A</v>
      </c>
      <c r="F132" s="102" t="n">
        <f aca="false">IF(B132="","",EOMONTH(B132,-1)+1)</f>
        <v>43556</v>
      </c>
      <c r="G132" s="103" t="n">
        <f aca="false">_xlfn.iferror(VLOOKUP(D132,Cadastros!$M$1:$N$12,2,0),0)*C132</f>
        <v>500</v>
      </c>
      <c r="H132" s="103" t="n">
        <f aca="false">SUMIF(A:A,A132,G:G)</f>
        <v>0</v>
      </c>
      <c r="I132" s="8"/>
    </row>
    <row r="133" customFormat="false" ht="15" hidden="true" customHeight="true" outlineLevel="0" collapsed="false">
      <c r="A133" s="92" t="s">
        <v>1039</v>
      </c>
      <c r="B133" s="99" t="n">
        <v>43556</v>
      </c>
      <c r="C133" s="100" t="n">
        <v>3000</v>
      </c>
      <c r="D133" s="92" t="s">
        <v>34</v>
      </c>
      <c r="E133" s="101" t="e">
        <f aca="false">_xlfn.iferror(VLOOKUP($A133,Clientes!$A:$F,6,0),"")</f>
        <v>#N/A</v>
      </c>
      <c r="F133" s="102" t="n">
        <f aca="false">IF(B133="","",EOMONTH(B133,-1)+1)</f>
        <v>43556</v>
      </c>
      <c r="G133" s="103" t="n">
        <f aca="false">_xlfn.iferror(VLOOKUP(D133,Cadastros!$M$1:$N$12,2,0),0)*C133</f>
        <v>3000</v>
      </c>
      <c r="H133" s="103" t="n">
        <f aca="false">SUMIF(A:A,A133,G:G)</f>
        <v>0</v>
      </c>
      <c r="I133" s="8"/>
    </row>
    <row r="134" customFormat="false" ht="15" hidden="true" customHeight="true" outlineLevel="0" collapsed="false">
      <c r="A134" s="92" t="s">
        <v>1040</v>
      </c>
      <c r="B134" s="99" t="n">
        <v>43556</v>
      </c>
      <c r="C134" s="100" t="n">
        <v>800</v>
      </c>
      <c r="D134" s="92" t="s">
        <v>34</v>
      </c>
      <c r="E134" s="101" t="e">
        <f aca="false">_xlfn.iferror(VLOOKUP($A134,Clientes!$A:$F,6,0),"")</f>
        <v>#N/A</v>
      </c>
      <c r="F134" s="102" t="n">
        <f aca="false">IF(B134="","",EOMONTH(B134,-1)+1)</f>
        <v>43556</v>
      </c>
      <c r="G134" s="103" t="n">
        <f aca="false">_xlfn.iferror(VLOOKUP(D134,Cadastros!$M$1:$N$12,2,0),0)*C134</f>
        <v>800</v>
      </c>
      <c r="H134" s="103" t="n">
        <f aca="false">SUMIF(A:A,A134,G:G)</f>
        <v>0</v>
      </c>
      <c r="I134" s="8"/>
    </row>
    <row r="135" customFormat="false" ht="15" hidden="true" customHeight="true" outlineLevel="0" collapsed="false">
      <c r="A135" s="92" t="s">
        <v>1041</v>
      </c>
      <c r="B135" s="99" t="n">
        <v>43586</v>
      </c>
      <c r="C135" s="100" t="n">
        <v>450</v>
      </c>
      <c r="D135" s="92" t="s">
        <v>34</v>
      </c>
      <c r="E135" s="101" t="e">
        <f aca="false">_xlfn.iferror(VLOOKUP($A135,Clientes!$A:$F,6,0),"")</f>
        <v>#N/A</v>
      </c>
      <c r="F135" s="102" t="n">
        <f aca="false">IF(B135="","",EOMONTH(B135,-1)+1)</f>
        <v>43586</v>
      </c>
      <c r="G135" s="103" t="n">
        <f aca="false">_xlfn.iferror(VLOOKUP(D135,Cadastros!$M$1:$N$12,2,0),0)*C135</f>
        <v>450</v>
      </c>
      <c r="H135" s="103" t="n">
        <f aca="false">SUMIF(A:A,A135,G:G)</f>
        <v>0</v>
      </c>
      <c r="I135" s="8"/>
    </row>
    <row r="136" customFormat="false" ht="15" hidden="true" customHeight="true" outlineLevel="0" collapsed="false">
      <c r="A136" s="92" t="s">
        <v>1042</v>
      </c>
      <c r="B136" s="99" t="n">
        <v>43586</v>
      </c>
      <c r="C136" s="100" t="n">
        <v>450</v>
      </c>
      <c r="D136" s="92" t="s">
        <v>34</v>
      </c>
      <c r="E136" s="101" t="e">
        <f aca="false">_xlfn.iferror(VLOOKUP($A136,Clientes!$A:$F,6,0),"")</f>
        <v>#N/A</v>
      </c>
      <c r="F136" s="102" t="n">
        <f aca="false">IF(B136="","",EOMONTH(B136,-1)+1)</f>
        <v>43586</v>
      </c>
      <c r="G136" s="103" t="n">
        <f aca="false">_xlfn.iferror(VLOOKUP(D136,Cadastros!$M$1:$N$12,2,0),0)*C136</f>
        <v>450</v>
      </c>
      <c r="H136" s="103" t="n">
        <f aca="false">SUMIF(A:A,A136,G:G)</f>
        <v>0</v>
      </c>
      <c r="I136" s="8"/>
    </row>
    <row r="137" customFormat="false" ht="15" hidden="true" customHeight="true" outlineLevel="0" collapsed="false">
      <c r="A137" s="92" t="s">
        <v>1043</v>
      </c>
      <c r="B137" s="99" t="n">
        <v>43586</v>
      </c>
      <c r="C137" s="100" t="n">
        <v>600</v>
      </c>
      <c r="D137" s="92" t="s">
        <v>34</v>
      </c>
      <c r="E137" s="101" t="e">
        <f aca="false">_xlfn.iferror(VLOOKUP($A137,Clientes!$A:$F,6,0),"")</f>
        <v>#N/A</v>
      </c>
      <c r="F137" s="102" t="n">
        <f aca="false">IF(B137="","",EOMONTH(B137,-1)+1)</f>
        <v>43586</v>
      </c>
      <c r="G137" s="103" t="n">
        <f aca="false">_xlfn.iferror(VLOOKUP(D137,Cadastros!$M$1:$N$12,2,0),0)*C137</f>
        <v>600</v>
      </c>
      <c r="H137" s="103" t="n">
        <f aca="false">SUMIF(A:A,A137,G:G)</f>
        <v>0</v>
      </c>
      <c r="I137" s="8"/>
    </row>
    <row r="138" customFormat="false" ht="15" hidden="true" customHeight="true" outlineLevel="0" collapsed="false">
      <c r="A138" s="92" t="s">
        <v>1044</v>
      </c>
      <c r="B138" s="99" t="n">
        <v>43586</v>
      </c>
      <c r="C138" s="100" t="n">
        <v>850</v>
      </c>
      <c r="D138" s="92" t="s">
        <v>34</v>
      </c>
      <c r="E138" s="101" t="e">
        <f aca="false">_xlfn.iferror(VLOOKUP($A138,Clientes!$A:$F,6,0),"")</f>
        <v>#N/A</v>
      </c>
      <c r="F138" s="102" t="n">
        <f aca="false">IF(B138="","",EOMONTH(B138,-1)+1)</f>
        <v>43586</v>
      </c>
      <c r="G138" s="103" t="n">
        <f aca="false">_xlfn.iferror(VLOOKUP(D138,Cadastros!$M$1:$N$12,2,0),0)*C138</f>
        <v>850</v>
      </c>
      <c r="H138" s="103" t="n">
        <f aca="false">SUMIF(A:A,A138,G:G)</f>
        <v>0</v>
      </c>
      <c r="I138" s="8"/>
    </row>
    <row r="139" customFormat="false" ht="15" hidden="true" customHeight="true" outlineLevel="0" collapsed="false">
      <c r="A139" s="92" t="s">
        <v>1045</v>
      </c>
      <c r="B139" s="99" t="n">
        <v>43586</v>
      </c>
      <c r="C139" s="100" t="n">
        <v>3000</v>
      </c>
      <c r="D139" s="92" t="s">
        <v>34</v>
      </c>
      <c r="E139" s="101" t="e">
        <f aca="false">_xlfn.iferror(VLOOKUP($A139,Clientes!$A:$F,6,0),"")</f>
        <v>#N/A</v>
      </c>
      <c r="F139" s="102" t="n">
        <f aca="false">IF(B139="","",EOMONTH(B139,-1)+1)</f>
        <v>43586</v>
      </c>
      <c r="G139" s="103" t="n">
        <f aca="false">_xlfn.iferror(VLOOKUP(D139,Cadastros!$M$1:$N$12,2,0),0)*C139</f>
        <v>3000</v>
      </c>
      <c r="H139" s="103" t="n">
        <f aca="false">SUMIF(A:A,A139,G:G)</f>
        <v>0</v>
      </c>
      <c r="I139" s="8"/>
    </row>
    <row r="140" customFormat="false" ht="15" hidden="true" customHeight="true" outlineLevel="0" collapsed="false">
      <c r="A140" s="92" t="s">
        <v>1046</v>
      </c>
      <c r="B140" s="99" t="n">
        <v>43586</v>
      </c>
      <c r="C140" s="100" t="n">
        <v>1800</v>
      </c>
      <c r="D140" s="92" t="s">
        <v>34</v>
      </c>
      <c r="E140" s="101" t="e">
        <f aca="false">_xlfn.iferror(VLOOKUP($A140,Clientes!$A:$F,6,0),"")</f>
        <v>#N/A</v>
      </c>
      <c r="F140" s="102" t="n">
        <f aca="false">IF(B140="","",EOMONTH(B140,-1)+1)</f>
        <v>43586</v>
      </c>
      <c r="G140" s="103" t="n">
        <f aca="false">_xlfn.iferror(VLOOKUP(D140,Cadastros!$M$1:$N$12,2,0),0)*C140</f>
        <v>1800</v>
      </c>
      <c r="H140" s="103" t="n">
        <f aca="false">SUMIF(A:A,A140,G:G)</f>
        <v>0</v>
      </c>
      <c r="I140" s="8"/>
    </row>
    <row r="141" customFormat="false" ht="15" hidden="true" customHeight="true" outlineLevel="0" collapsed="false">
      <c r="A141" s="92" t="s">
        <v>1047</v>
      </c>
      <c r="B141" s="99" t="n">
        <v>43586</v>
      </c>
      <c r="C141" s="100" t="n">
        <v>1000</v>
      </c>
      <c r="D141" s="92" t="s">
        <v>34</v>
      </c>
      <c r="E141" s="101" t="e">
        <f aca="false">_xlfn.iferror(VLOOKUP($A141,Clientes!$A:$F,6,0),"")</f>
        <v>#N/A</v>
      </c>
      <c r="F141" s="102" t="n">
        <f aca="false">IF(B141="","",EOMONTH(B141,-1)+1)</f>
        <v>43586</v>
      </c>
      <c r="G141" s="103" t="n">
        <f aca="false">_xlfn.iferror(VLOOKUP(D141,Cadastros!$M$1:$N$12,2,0),0)*C141</f>
        <v>1000</v>
      </c>
      <c r="H141" s="103" t="n">
        <f aca="false">SUMIF(A:A,A141,G:G)</f>
        <v>0</v>
      </c>
      <c r="I141" s="8"/>
    </row>
    <row r="142" customFormat="false" ht="15" hidden="true" customHeight="true" outlineLevel="0" collapsed="false">
      <c r="A142" s="92" t="s">
        <v>1048</v>
      </c>
      <c r="B142" s="99" t="n">
        <v>43586</v>
      </c>
      <c r="C142" s="100" t="n">
        <v>700</v>
      </c>
      <c r="D142" s="92" t="s">
        <v>34</v>
      </c>
      <c r="E142" s="101" t="e">
        <f aca="false">_xlfn.iferror(VLOOKUP($A142,Clientes!$A:$F,6,0),"")</f>
        <v>#N/A</v>
      </c>
      <c r="F142" s="102" t="n">
        <f aca="false">IF(B142="","",EOMONTH(B142,-1)+1)</f>
        <v>43586</v>
      </c>
      <c r="G142" s="103" t="n">
        <f aca="false">_xlfn.iferror(VLOOKUP(D142,Cadastros!$M$1:$N$12,2,0),0)*C142</f>
        <v>700</v>
      </c>
      <c r="H142" s="103" t="n">
        <f aca="false">SUMIF(A:A,A142,G:G)</f>
        <v>0</v>
      </c>
      <c r="I142" s="8"/>
    </row>
    <row r="143" customFormat="false" ht="15" hidden="true" customHeight="true" outlineLevel="0" collapsed="false">
      <c r="A143" s="92" t="s">
        <v>1049</v>
      </c>
      <c r="B143" s="99" t="n">
        <v>43586</v>
      </c>
      <c r="C143" s="100" t="n">
        <v>1200</v>
      </c>
      <c r="D143" s="92" t="s">
        <v>34</v>
      </c>
      <c r="E143" s="101" t="e">
        <f aca="false">_xlfn.iferror(VLOOKUP($A143,Clientes!$A:$F,6,0),"")</f>
        <v>#N/A</v>
      </c>
      <c r="F143" s="102" t="n">
        <f aca="false">IF(B143="","",EOMONTH(B143,-1)+1)</f>
        <v>43586</v>
      </c>
      <c r="G143" s="103" t="n">
        <f aca="false">_xlfn.iferror(VLOOKUP(D143,Cadastros!$M$1:$N$12,2,0),0)*C143</f>
        <v>1200</v>
      </c>
      <c r="H143" s="103" t="n">
        <f aca="false">SUMIF(A:A,A143,G:G)</f>
        <v>0</v>
      </c>
      <c r="I143" s="8"/>
    </row>
    <row r="144" customFormat="false" ht="15" hidden="true" customHeight="true" outlineLevel="0" collapsed="false">
      <c r="A144" s="92" t="s">
        <v>1050</v>
      </c>
      <c r="B144" s="99" t="n">
        <v>43586</v>
      </c>
      <c r="C144" s="100" t="n">
        <v>1400</v>
      </c>
      <c r="D144" s="92" t="s">
        <v>34</v>
      </c>
      <c r="E144" s="101" t="e">
        <f aca="false">_xlfn.iferror(VLOOKUP($A144,Clientes!$A:$F,6,0),"")</f>
        <v>#N/A</v>
      </c>
      <c r="F144" s="102" t="n">
        <f aca="false">IF(B144="","",EOMONTH(B144,-1)+1)</f>
        <v>43586</v>
      </c>
      <c r="G144" s="103" t="n">
        <f aca="false">_xlfn.iferror(VLOOKUP(D144,Cadastros!$M$1:$N$12,2,0),0)*C144</f>
        <v>1400</v>
      </c>
      <c r="H144" s="103" t="n">
        <f aca="false">SUMIF(A:A,A144,G:G)</f>
        <v>0</v>
      </c>
      <c r="I144" s="8"/>
    </row>
    <row r="145" customFormat="false" ht="15" hidden="true" customHeight="true" outlineLevel="0" collapsed="false">
      <c r="A145" s="92" t="s">
        <v>1051</v>
      </c>
      <c r="B145" s="99" t="n">
        <v>43586</v>
      </c>
      <c r="C145" s="100" t="n">
        <v>480</v>
      </c>
      <c r="D145" s="92" t="s">
        <v>34</v>
      </c>
      <c r="E145" s="101" t="e">
        <f aca="false">_xlfn.iferror(VLOOKUP($A145,Clientes!$A:$F,6,0),"")</f>
        <v>#N/A</v>
      </c>
      <c r="F145" s="102" t="n">
        <f aca="false">IF(B145="","",EOMONTH(B145,-1)+1)</f>
        <v>43586</v>
      </c>
      <c r="G145" s="103" t="n">
        <f aca="false">_xlfn.iferror(VLOOKUP(D145,Cadastros!$M$1:$N$12,2,0),0)*C145</f>
        <v>480</v>
      </c>
      <c r="H145" s="103" t="n">
        <f aca="false">SUMIF(A:A,A145,G:G)</f>
        <v>0</v>
      </c>
      <c r="I145" s="8"/>
    </row>
    <row r="146" customFormat="false" ht="15" hidden="true" customHeight="true" outlineLevel="0" collapsed="false">
      <c r="A146" s="92" t="s">
        <v>1052</v>
      </c>
      <c r="B146" s="99" t="n">
        <v>43586</v>
      </c>
      <c r="C146" s="100" t="n">
        <v>700</v>
      </c>
      <c r="D146" s="92" t="s">
        <v>34</v>
      </c>
      <c r="E146" s="101" t="e">
        <f aca="false">_xlfn.iferror(VLOOKUP($A146,Clientes!$A:$F,6,0),"")</f>
        <v>#N/A</v>
      </c>
      <c r="F146" s="102" t="n">
        <f aca="false">IF(B146="","",EOMONTH(B146,-1)+1)</f>
        <v>43586</v>
      </c>
      <c r="G146" s="103" t="n">
        <f aca="false">_xlfn.iferror(VLOOKUP(D146,Cadastros!$M$1:$N$12,2,0),0)*C146</f>
        <v>700</v>
      </c>
      <c r="H146" s="103" t="n">
        <f aca="false">SUMIF(A:A,A146,G:G)</f>
        <v>0</v>
      </c>
      <c r="I146" s="8"/>
    </row>
    <row r="147" customFormat="false" ht="15" hidden="true" customHeight="true" outlineLevel="0" collapsed="false">
      <c r="A147" s="92" t="s">
        <v>1053</v>
      </c>
      <c r="B147" s="99" t="n">
        <v>43586</v>
      </c>
      <c r="C147" s="100" t="n">
        <v>1200</v>
      </c>
      <c r="D147" s="92" t="s">
        <v>34</v>
      </c>
      <c r="E147" s="101" t="e">
        <f aca="false">_xlfn.iferror(VLOOKUP($A147,Clientes!$A:$F,6,0),"")</f>
        <v>#N/A</v>
      </c>
      <c r="F147" s="102" t="n">
        <f aca="false">IF(B147="","",EOMONTH(B147,-1)+1)</f>
        <v>43586</v>
      </c>
      <c r="G147" s="103" t="n">
        <f aca="false">_xlfn.iferror(VLOOKUP(D147,Cadastros!$M$1:$N$12,2,0),0)*C147</f>
        <v>1200</v>
      </c>
      <c r="H147" s="103" t="n">
        <f aca="false">SUMIF(A:A,A147,G:G)</f>
        <v>1600.36</v>
      </c>
      <c r="I147" s="8"/>
    </row>
    <row r="148" customFormat="false" ht="15" hidden="true" customHeight="true" outlineLevel="0" collapsed="false">
      <c r="A148" s="92" t="s">
        <v>1054</v>
      </c>
      <c r="B148" s="99" t="n">
        <v>43586</v>
      </c>
      <c r="C148" s="100" t="n">
        <v>1500</v>
      </c>
      <c r="D148" s="92" t="s">
        <v>34</v>
      </c>
      <c r="E148" s="101" t="e">
        <f aca="false">_xlfn.iferror(VLOOKUP($A148,Clientes!$A:$F,6,0),"")</f>
        <v>#N/A</v>
      </c>
      <c r="F148" s="102" t="n">
        <f aca="false">IF(B148="","",EOMONTH(B148,-1)+1)</f>
        <v>43586</v>
      </c>
      <c r="G148" s="103" t="n">
        <f aca="false">_xlfn.iferror(VLOOKUP(D148,Cadastros!$M$1:$N$12,2,0),0)*C148</f>
        <v>1500</v>
      </c>
      <c r="H148" s="103" t="n">
        <f aca="false">SUMIF(A:A,A148,G:G)</f>
        <v>0</v>
      </c>
      <c r="I148" s="8"/>
    </row>
    <row r="149" customFormat="false" ht="15" hidden="true" customHeight="true" outlineLevel="0" collapsed="false">
      <c r="A149" s="92" t="s">
        <v>1055</v>
      </c>
      <c r="B149" s="99" t="n">
        <v>43586</v>
      </c>
      <c r="C149" s="100" t="n">
        <v>400</v>
      </c>
      <c r="D149" s="92" t="s">
        <v>34</v>
      </c>
      <c r="E149" s="101" t="e">
        <f aca="false">_xlfn.iferror(VLOOKUP($A149,Clientes!$A:$F,6,0),"")</f>
        <v>#N/A</v>
      </c>
      <c r="F149" s="102" t="n">
        <f aca="false">IF(B149="","",EOMONTH(B149,-1)+1)</f>
        <v>43586</v>
      </c>
      <c r="G149" s="103" t="n">
        <f aca="false">_xlfn.iferror(VLOOKUP(D149,Cadastros!$M$1:$N$12,2,0),0)*C149</f>
        <v>400</v>
      </c>
      <c r="H149" s="103" t="n">
        <f aca="false">SUMIF(A:A,A149,G:G)</f>
        <v>511.19</v>
      </c>
      <c r="I149" s="8"/>
    </row>
    <row r="150" customFormat="false" ht="15" hidden="true" customHeight="true" outlineLevel="0" collapsed="false">
      <c r="A150" s="92" t="s">
        <v>1056</v>
      </c>
      <c r="B150" s="99" t="n">
        <v>43586</v>
      </c>
      <c r="C150" s="100" t="n">
        <v>1200</v>
      </c>
      <c r="D150" s="92" t="s">
        <v>34</v>
      </c>
      <c r="E150" s="101" t="e">
        <f aca="false">_xlfn.iferror(VLOOKUP($A150,Clientes!$A:$F,6,0),"")</f>
        <v>#N/A</v>
      </c>
      <c r="F150" s="102" t="n">
        <f aca="false">IF(B150="","",EOMONTH(B150,-1)+1)</f>
        <v>43586</v>
      </c>
      <c r="G150" s="103" t="n">
        <f aca="false">_xlfn.iferror(VLOOKUP(D150,Cadastros!$M$1:$N$12,2,0),0)*C150</f>
        <v>1200</v>
      </c>
      <c r="H150" s="103" t="n">
        <f aca="false">SUMIF(A:A,A150,G:G)</f>
        <v>0</v>
      </c>
      <c r="I150" s="8"/>
    </row>
    <row r="151" customFormat="false" ht="15" hidden="true" customHeight="true" outlineLevel="0" collapsed="false">
      <c r="A151" s="92" t="s">
        <v>1057</v>
      </c>
      <c r="B151" s="99" t="n">
        <v>43586</v>
      </c>
      <c r="C151" s="100" t="n">
        <v>4779</v>
      </c>
      <c r="D151" s="92" t="s">
        <v>34</v>
      </c>
      <c r="E151" s="101" t="e">
        <f aca="false">_xlfn.iferror(VLOOKUP($A151,Clientes!$A:$F,6,0),"")</f>
        <v>#N/A</v>
      </c>
      <c r="F151" s="102" t="n">
        <f aca="false">IF(B151="","",EOMONTH(B151,-1)+1)</f>
        <v>43586</v>
      </c>
      <c r="G151" s="103" t="n">
        <f aca="false">_xlfn.iferror(VLOOKUP(D151,Cadastros!$M$1:$N$12,2,0),0)*C151</f>
        <v>4779</v>
      </c>
      <c r="H151" s="103" t="n">
        <f aca="false">SUMIF(A:A,A151,G:G)</f>
        <v>0</v>
      </c>
      <c r="I151" s="8"/>
    </row>
    <row r="152" customFormat="false" ht="15" hidden="true" customHeight="true" outlineLevel="0" collapsed="false">
      <c r="A152" s="92" t="s">
        <v>1058</v>
      </c>
      <c r="B152" s="99" t="n">
        <v>43586</v>
      </c>
      <c r="C152" s="100" t="n">
        <v>1721</v>
      </c>
      <c r="D152" s="92" t="s">
        <v>34</v>
      </c>
      <c r="E152" s="101" t="e">
        <f aca="false">_xlfn.iferror(VLOOKUP($A152,Clientes!$A:$F,6,0),"")</f>
        <v>#N/A</v>
      </c>
      <c r="F152" s="102" t="n">
        <f aca="false">IF(B152="","",EOMONTH(B152,-1)+1)</f>
        <v>43586</v>
      </c>
      <c r="G152" s="103" t="n">
        <f aca="false">_xlfn.iferror(VLOOKUP(D152,Cadastros!$M$1:$N$12,2,0),0)*C152</f>
        <v>1721</v>
      </c>
      <c r="H152" s="103" t="n">
        <f aca="false">SUMIF(A:A,A152,G:G)</f>
        <v>0</v>
      </c>
      <c r="I152" s="8"/>
    </row>
    <row r="153" customFormat="false" ht="15" hidden="true" customHeight="true" outlineLevel="0" collapsed="false">
      <c r="A153" s="92" t="s">
        <v>1059</v>
      </c>
      <c r="B153" s="99" t="n">
        <v>43586</v>
      </c>
      <c r="C153" s="100" t="n">
        <v>20000</v>
      </c>
      <c r="D153" s="92" t="s">
        <v>34</v>
      </c>
      <c r="E153" s="101" t="e">
        <f aca="false">_xlfn.iferror(VLOOKUP($A153,Clientes!$A:$F,6,0),"")</f>
        <v>#N/A</v>
      </c>
      <c r="F153" s="102" t="n">
        <f aca="false">IF(B153="","",EOMONTH(B153,-1)+1)</f>
        <v>43586</v>
      </c>
      <c r="G153" s="103" t="n">
        <f aca="false">_xlfn.iferror(VLOOKUP(D153,Cadastros!$M$1:$N$12,2,0),0)*C153</f>
        <v>20000</v>
      </c>
      <c r="H153" s="103" t="n">
        <f aca="false">SUMIF(A:A,A153,G:G)</f>
        <v>24181.67</v>
      </c>
      <c r="I153" s="8"/>
    </row>
    <row r="154" customFormat="false" ht="15" hidden="true" customHeight="true" outlineLevel="0" collapsed="false">
      <c r="A154" s="92" t="s">
        <v>1060</v>
      </c>
      <c r="B154" s="99" t="n">
        <v>43586</v>
      </c>
      <c r="C154" s="100" t="n">
        <v>15000</v>
      </c>
      <c r="D154" s="92" t="s">
        <v>34</v>
      </c>
      <c r="E154" s="101" t="e">
        <f aca="false">_xlfn.iferror(VLOOKUP($A154,Clientes!$A:$F,6,0),"")</f>
        <v>#N/A</v>
      </c>
      <c r="F154" s="102" t="n">
        <f aca="false">IF(B154="","",EOMONTH(B154,-1)+1)</f>
        <v>43586</v>
      </c>
      <c r="G154" s="103" t="n">
        <f aca="false">_xlfn.iferror(VLOOKUP(D154,Cadastros!$M$1:$N$12,2,0),0)*C154</f>
        <v>15000</v>
      </c>
      <c r="H154" s="103" t="n">
        <f aca="false">SUMIF(A:A,A154,G:G)</f>
        <v>0</v>
      </c>
      <c r="I154" s="8"/>
    </row>
    <row r="155" customFormat="false" ht="15" hidden="true" customHeight="true" outlineLevel="0" collapsed="false">
      <c r="A155" s="92" t="s">
        <v>1061</v>
      </c>
      <c r="B155" s="99" t="n">
        <v>43586</v>
      </c>
      <c r="C155" s="100" t="n">
        <v>1600</v>
      </c>
      <c r="D155" s="92" t="s">
        <v>34</v>
      </c>
      <c r="E155" s="101" t="e">
        <f aca="false">_xlfn.iferror(VLOOKUP($A155,Clientes!$A:$F,6,0),"")</f>
        <v>#N/A</v>
      </c>
      <c r="F155" s="102" t="n">
        <f aca="false">IF(B155="","",EOMONTH(B155,-1)+1)</f>
        <v>43586</v>
      </c>
      <c r="G155" s="103" t="n">
        <f aca="false">_xlfn.iferror(VLOOKUP(D155,Cadastros!$M$1:$N$12,2,0),0)*C155</f>
        <v>1600</v>
      </c>
      <c r="H155" s="103" t="n">
        <f aca="false">SUMIF(A:A,A155,G:G)</f>
        <v>0</v>
      </c>
      <c r="I155" s="8"/>
    </row>
    <row r="156" customFormat="false" ht="15" hidden="true" customHeight="true" outlineLevel="0" collapsed="false">
      <c r="A156" s="92" t="s">
        <v>1062</v>
      </c>
      <c r="B156" s="99" t="n">
        <v>43586</v>
      </c>
      <c r="C156" s="100" t="n">
        <v>5000</v>
      </c>
      <c r="D156" s="92" t="s">
        <v>34</v>
      </c>
      <c r="E156" s="101" t="e">
        <f aca="false">_xlfn.iferror(VLOOKUP($A156,Clientes!$A:$F,6,0),"")</f>
        <v>#N/A</v>
      </c>
      <c r="F156" s="102" t="n">
        <f aca="false">IF(B156="","",EOMONTH(B156,-1)+1)</f>
        <v>43586</v>
      </c>
      <c r="G156" s="103" t="n">
        <f aca="false">_xlfn.iferror(VLOOKUP(D156,Cadastros!$M$1:$N$12,2,0),0)*C156</f>
        <v>5000</v>
      </c>
      <c r="H156" s="103" t="n">
        <f aca="false">SUMIF(A:A,A156,G:G)</f>
        <v>0</v>
      </c>
      <c r="I156" s="8"/>
    </row>
    <row r="157" customFormat="false" ht="15" hidden="true" customHeight="true" outlineLevel="0" collapsed="false">
      <c r="A157" s="92" t="s">
        <v>1063</v>
      </c>
      <c r="B157" s="99" t="n">
        <v>43586</v>
      </c>
      <c r="C157" s="100" t="n">
        <v>600</v>
      </c>
      <c r="D157" s="92" t="s">
        <v>34</v>
      </c>
      <c r="E157" s="101" t="e">
        <f aca="false">_xlfn.iferror(VLOOKUP($A157,Clientes!$A:$F,6,0),"")</f>
        <v>#N/A</v>
      </c>
      <c r="F157" s="102" t="n">
        <f aca="false">IF(B157="","",EOMONTH(B157,-1)+1)</f>
        <v>43586</v>
      </c>
      <c r="G157" s="103" t="n">
        <f aca="false">_xlfn.iferror(VLOOKUP(D157,Cadastros!$M$1:$N$12,2,0),0)*C157</f>
        <v>600</v>
      </c>
      <c r="H157" s="103" t="n">
        <f aca="false">SUMIF(A:A,A157,G:G)</f>
        <v>0</v>
      </c>
      <c r="I157" s="8"/>
    </row>
    <row r="158" customFormat="false" ht="15" hidden="true" customHeight="true" outlineLevel="0" collapsed="false">
      <c r="A158" s="92" t="s">
        <v>1064</v>
      </c>
      <c r="B158" s="99" t="n">
        <v>43586</v>
      </c>
      <c r="C158" s="100" t="n">
        <v>6000</v>
      </c>
      <c r="D158" s="92" t="s">
        <v>34</v>
      </c>
      <c r="E158" s="101" t="e">
        <f aca="false">_xlfn.iferror(VLOOKUP($A158,Clientes!$A:$F,6,0),"")</f>
        <v>#N/A</v>
      </c>
      <c r="F158" s="102" t="n">
        <f aca="false">IF(B158="","",EOMONTH(B158,-1)+1)</f>
        <v>43586</v>
      </c>
      <c r="G158" s="103" t="n">
        <f aca="false">_xlfn.iferror(VLOOKUP(D158,Cadastros!$M$1:$N$12,2,0),0)*C158</f>
        <v>6000</v>
      </c>
      <c r="H158" s="103" t="n">
        <f aca="false">SUMIF(A:A,A158,G:G)</f>
        <v>0</v>
      </c>
      <c r="I158" s="8"/>
    </row>
    <row r="159" customFormat="false" ht="15" hidden="true" customHeight="true" outlineLevel="0" collapsed="false">
      <c r="A159" s="92" t="s">
        <v>1065</v>
      </c>
      <c r="B159" s="99" t="n">
        <v>43586</v>
      </c>
      <c r="C159" s="100" t="n">
        <v>400</v>
      </c>
      <c r="D159" s="92" t="s">
        <v>34</v>
      </c>
      <c r="E159" s="101" t="e">
        <f aca="false">_xlfn.iferror(VLOOKUP($A159,Clientes!$A:$F,6,0),"")</f>
        <v>#N/A</v>
      </c>
      <c r="F159" s="102" t="n">
        <f aca="false">IF(B159="","",EOMONTH(B159,-1)+1)</f>
        <v>43586</v>
      </c>
      <c r="G159" s="103" t="n">
        <f aca="false">_xlfn.iferror(VLOOKUP(D159,Cadastros!$M$1:$N$12,2,0),0)*C159</f>
        <v>400</v>
      </c>
      <c r="H159" s="103" t="n">
        <f aca="false">SUMIF(A:A,A159,G:G)</f>
        <v>469.97</v>
      </c>
      <c r="I159" s="8"/>
    </row>
    <row r="160" customFormat="false" ht="15" hidden="true" customHeight="true" outlineLevel="0" collapsed="false">
      <c r="A160" s="92" t="s">
        <v>1066</v>
      </c>
      <c r="B160" s="99" t="n">
        <v>43586</v>
      </c>
      <c r="C160" s="100" t="n">
        <v>3700</v>
      </c>
      <c r="D160" s="92" t="s">
        <v>34</v>
      </c>
      <c r="E160" s="101" t="e">
        <f aca="false">_xlfn.iferror(VLOOKUP($A160,Clientes!$A:$F,6,0),"")</f>
        <v>#N/A</v>
      </c>
      <c r="F160" s="102" t="n">
        <f aca="false">IF(B160="","",EOMONTH(B160,-1)+1)</f>
        <v>43586</v>
      </c>
      <c r="G160" s="103" t="n">
        <f aca="false">_xlfn.iferror(VLOOKUP(D160,Cadastros!$M$1:$N$12,2,0),0)*C160</f>
        <v>3700</v>
      </c>
      <c r="H160" s="103" t="n">
        <f aca="false">SUMIF(A:A,A160,G:G)</f>
        <v>0</v>
      </c>
      <c r="I160" s="8"/>
    </row>
    <row r="161" customFormat="false" ht="15" hidden="true" customHeight="true" outlineLevel="0" collapsed="false">
      <c r="A161" s="92" t="s">
        <v>1020</v>
      </c>
      <c r="B161" s="99" t="n">
        <v>43586</v>
      </c>
      <c r="C161" s="100" t="n">
        <v>600</v>
      </c>
      <c r="D161" s="92" t="s">
        <v>44</v>
      </c>
      <c r="E161" s="101" t="e">
        <f aca="false">_xlfn.iferror(VLOOKUP($A161,Clientes!$A:$F,6,0),"")</f>
        <v>#N/A</v>
      </c>
      <c r="F161" s="102" t="n">
        <f aca="false">IF(B161="","",EOMONTH(B161,-1)+1)</f>
        <v>43586</v>
      </c>
      <c r="G161" s="103" t="n">
        <f aca="false">_xlfn.iferror(VLOOKUP(D161,Cadastros!$M$1:$N$12,2,0),0)*C161</f>
        <v>-600</v>
      </c>
      <c r="H161" s="103" t="n">
        <f aca="false">SUMIF(A:A,A161,G:G)</f>
        <v>0</v>
      </c>
      <c r="I161" s="8"/>
    </row>
    <row r="162" customFormat="false" ht="15" hidden="true" customHeight="true" outlineLevel="0" collapsed="false">
      <c r="A162" s="92" t="s">
        <v>1009</v>
      </c>
      <c r="B162" s="99" t="n">
        <v>43586</v>
      </c>
      <c r="C162" s="100" t="n">
        <v>3000</v>
      </c>
      <c r="D162" s="92" t="s">
        <v>46</v>
      </c>
      <c r="E162" s="101" t="e">
        <f aca="false">_xlfn.iferror(VLOOKUP($A162,Clientes!$A:$F,6,0),"")</f>
        <v>#N/A</v>
      </c>
      <c r="F162" s="102" t="n">
        <f aca="false">IF(B162="","",EOMONTH(B162,-1)+1)</f>
        <v>43586</v>
      </c>
      <c r="G162" s="103" t="n">
        <f aca="false">_xlfn.iferror(VLOOKUP(D162,Cadastros!$M$1:$N$12,2,0),0)*C162</f>
        <v>-3000</v>
      </c>
      <c r="H162" s="103" t="n">
        <f aca="false">SUMIF(A:A,A162,G:G)</f>
        <v>0</v>
      </c>
      <c r="I162" s="8"/>
    </row>
    <row r="163" customFormat="false" ht="15" hidden="true" customHeight="true" outlineLevel="0" collapsed="false">
      <c r="A163" s="92" t="s">
        <v>1067</v>
      </c>
      <c r="B163" s="99" t="n">
        <v>43617</v>
      </c>
      <c r="C163" s="100" t="n">
        <v>1600</v>
      </c>
      <c r="D163" s="92" t="s">
        <v>34</v>
      </c>
      <c r="E163" s="101" t="e">
        <f aca="false">_xlfn.iferror(VLOOKUP($A163,Clientes!$A:$F,6,0),"")</f>
        <v>#N/A</v>
      </c>
      <c r="F163" s="102" t="n">
        <f aca="false">IF(B163="","",EOMONTH(B163,-1)+1)</f>
        <v>43617</v>
      </c>
      <c r="G163" s="103" t="n">
        <f aca="false">_xlfn.iferror(VLOOKUP(D163,Cadastros!$M$1:$N$12,2,0),0)*C163</f>
        <v>1600</v>
      </c>
      <c r="H163" s="103" t="n">
        <f aca="false">SUMIF(A:A,A163,G:G)</f>
        <v>3018.39</v>
      </c>
      <c r="I163" s="8"/>
    </row>
    <row r="164" customFormat="false" ht="15" hidden="true" customHeight="true" outlineLevel="0" collapsed="false">
      <c r="A164" s="92" t="s">
        <v>1068</v>
      </c>
      <c r="B164" s="99" t="n">
        <v>43617</v>
      </c>
      <c r="C164" s="100" t="n">
        <v>700</v>
      </c>
      <c r="D164" s="92" t="s">
        <v>34</v>
      </c>
      <c r="E164" s="101" t="e">
        <f aca="false">_xlfn.iferror(VLOOKUP($A164,Clientes!$A:$F,6,0),"")</f>
        <v>#N/A</v>
      </c>
      <c r="F164" s="102" t="n">
        <f aca="false">IF(B164="","",EOMONTH(B164,-1)+1)</f>
        <v>43617</v>
      </c>
      <c r="G164" s="103" t="n">
        <f aca="false">_xlfn.iferror(VLOOKUP(D164,Cadastros!$M$1:$N$12,2,0),0)*C164</f>
        <v>700</v>
      </c>
      <c r="H164" s="103" t="n">
        <f aca="false">SUMIF(A:A,A164,G:G)</f>
        <v>0</v>
      </c>
      <c r="I164" s="8"/>
    </row>
    <row r="165" customFormat="false" ht="15" hidden="true" customHeight="true" outlineLevel="0" collapsed="false">
      <c r="A165" s="92" t="s">
        <v>1069</v>
      </c>
      <c r="B165" s="99" t="n">
        <v>43617</v>
      </c>
      <c r="C165" s="100" t="n">
        <v>4750</v>
      </c>
      <c r="D165" s="92" t="s">
        <v>34</v>
      </c>
      <c r="E165" s="101" t="e">
        <f aca="false">_xlfn.iferror(VLOOKUP($A165,Clientes!$A:$F,6,0),"")</f>
        <v>#N/A</v>
      </c>
      <c r="F165" s="102" t="n">
        <f aca="false">IF(B165="","",EOMONTH(B165,-1)+1)</f>
        <v>43617</v>
      </c>
      <c r="G165" s="103" t="n">
        <f aca="false">_xlfn.iferror(VLOOKUP(D165,Cadastros!$M$1:$N$12,2,0),0)*C165</f>
        <v>4750</v>
      </c>
      <c r="H165" s="103" t="n">
        <f aca="false">SUMIF(A:A,A165,G:G)</f>
        <v>0</v>
      </c>
      <c r="I165" s="8"/>
    </row>
    <row r="166" customFormat="false" ht="15" hidden="true" customHeight="true" outlineLevel="0" collapsed="false">
      <c r="A166" s="92" t="s">
        <v>1070</v>
      </c>
      <c r="B166" s="99" t="n">
        <v>43617</v>
      </c>
      <c r="C166" s="100" t="n">
        <v>2000</v>
      </c>
      <c r="D166" s="92" t="s">
        <v>34</v>
      </c>
      <c r="E166" s="101" t="e">
        <f aca="false">_xlfn.iferror(VLOOKUP($A166,Clientes!$A:$F,6,0),"")</f>
        <v>#N/A</v>
      </c>
      <c r="F166" s="102" t="n">
        <f aca="false">IF(B166="","",EOMONTH(B166,-1)+1)</f>
        <v>43617</v>
      </c>
      <c r="G166" s="103" t="n">
        <f aca="false">_xlfn.iferror(VLOOKUP(D166,Cadastros!$M$1:$N$12,2,0),0)*C166</f>
        <v>2000</v>
      </c>
      <c r="H166" s="103" t="n">
        <f aca="false">SUMIF(A:A,A166,G:G)</f>
        <v>2358.99</v>
      </c>
      <c r="I166" s="8"/>
    </row>
    <row r="167" customFormat="false" ht="15" hidden="true" customHeight="true" outlineLevel="0" collapsed="false">
      <c r="A167" s="92" t="s">
        <v>1071</v>
      </c>
      <c r="B167" s="99" t="n">
        <v>43617</v>
      </c>
      <c r="C167" s="100" t="n">
        <v>700</v>
      </c>
      <c r="D167" s="92" t="s">
        <v>34</v>
      </c>
      <c r="E167" s="101" t="e">
        <f aca="false">_xlfn.iferror(VLOOKUP($A167,Clientes!$A:$F,6,0),"")</f>
        <v>#N/A</v>
      </c>
      <c r="F167" s="102" t="n">
        <f aca="false">IF(B167="","",EOMONTH(B167,-1)+1)</f>
        <v>43617</v>
      </c>
      <c r="G167" s="103" t="n">
        <f aca="false">_xlfn.iferror(VLOOKUP(D167,Cadastros!$M$1:$N$12,2,0),0)*C167</f>
        <v>700</v>
      </c>
      <c r="H167" s="103" t="n">
        <f aca="false">SUMIF(A:A,A167,G:G)</f>
        <v>1450.9</v>
      </c>
      <c r="I167" s="8"/>
    </row>
    <row r="168" customFormat="false" ht="15" hidden="true" customHeight="true" outlineLevel="0" collapsed="false">
      <c r="A168" s="92" t="s">
        <v>1072</v>
      </c>
      <c r="B168" s="99" t="n">
        <v>43617</v>
      </c>
      <c r="C168" s="100" t="n">
        <v>9250</v>
      </c>
      <c r="D168" s="92" t="s">
        <v>34</v>
      </c>
      <c r="E168" s="101" t="e">
        <f aca="false">_xlfn.iferror(VLOOKUP($A168,Clientes!$A:$F,6,0),"")</f>
        <v>#N/A</v>
      </c>
      <c r="F168" s="102" t="n">
        <f aca="false">IF(B168="","",EOMONTH(B168,-1)+1)</f>
        <v>43617</v>
      </c>
      <c r="G168" s="103" t="n">
        <f aca="false">_xlfn.iferror(VLOOKUP(D168,Cadastros!$M$1:$N$12,2,0),0)*C168</f>
        <v>9250</v>
      </c>
      <c r="H168" s="103" t="n">
        <f aca="false">SUMIF(A:A,A168,G:G)</f>
        <v>10243.43</v>
      </c>
      <c r="I168" s="8"/>
    </row>
    <row r="169" customFormat="false" ht="15" hidden="true" customHeight="true" outlineLevel="0" collapsed="false">
      <c r="A169" s="92" t="s">
        <v>1073</v>
      </c>
      <c r="B169" s="99" t="n">
        <v>43617</v>
      </c>
      <c r="C169" s="100" t="n">
        <v>1200</v>
      </c>
      <c r="D169" s="92" t="s">
        <v>34</v>
      </c>
      <c r="E169" s="101" t="e">
        <f aca="false">_xlfn.iferror(VLOOKUP($A169,Clientes!$A:$F,6,0),"")</f>
        <v>#N/A</v>
      </c>
      <c r="F169" s="102" t="n">
        <f aca="false">IF(B169="","",EOMONTH(B169,-1)+1)</f>
        <v>43617</v>
      </c>
      <c r="G169" s="103" t="n">
        <f aca="false">_xlfn.iferror(VLOOKUP(D169,Cadastros!$M$1:$N$12,2,0),0)*C169</f>
        <v>1200</v>
      </c>
      <c r="H169" s="103" t="n">
        <f aca="false">SUMIF(A:A,A169,G:G)</f>
        <v>0</v>
      </c>
      <c r="I169" s="8"/>
    </row>
    <row r="170" customFormat="false" ht="15" hidden="true" customHeight="true" outlineLevel="0" collapsed="false">
      <c r="A170" s="92" t="s">
        <v>1074</v>
      </c>
      <c r="B170" s="99" t="n">
        <v>43617</v>
      </c>
      <c r="C170" s="100" t="n">
        <v>2500</v>
      </c>
      <c r="D170" s="92" t="s">
        <v>34</v>
      </c>
      <c r="E170" s="101" t="e">
        <f aca="false">_xlfn.iferror(VLOOKUP($A170,Clientes!$A:$F,6,0),"")</f>
        <v>#N/A</v>
      </c>
      <c r="F170" s="102" t="n">
        <f aca="false">IF(B170="","",EOMONTH(B170,-1)+1)</f>
        <v>43617</v>
      </c>
      <c r="G170" s="103" t="n">
        <f aca="false">_xlfn.iferror(VLOOKUP(D170,Cadastros!$M$1:$N$12,2,0),0)*C170</f>
        <v>2500</v>
      </c>
      <c r="H170" s="103" t="n">
        <f aca="false">SUMIF(A:A,A170,G:G)</f>
        <v>0</v>
      </c>
      <c r="I170" s="8"/>
    </row>
    <row r="171" customFormat="false" ht="15" hidden="true" customHeight="true" outlineLevel="0" collapsed="false">
      <c r="A171" s="92" t="s">
        <v>1075</v>
      </c>
      <c r="B171" s="99" t="n">
        <v>43617</v>
      </c>
      <c r="C171" s="100" t="n">
        <v>2000</v>
      </c>
      <c r="D171" s="92" t="s">
        <v>34</v>
      </c>
      <c r="E171" s="101" t="e">
        <f aca="false">_xlfn.iferror(VLOOKUP($A171,Clientes!$A:$F,6,0),"")</f>
        <v>#N/A</v>
      </c>
      <c r="F171" s="102" t="n">
        <f aca="false">IF(B171="","",EOMONTH(B171,-1)+1)</f>
        <v>43617</v>
      </c>
      <c r="G171" s="103" t="n">
        <f aca="false">_xlfn.iferror(VLOOKUP(D171,Cadastros!$M$1:$N$12,2,0),0)*C171</f>
        <v>2000</v>
      </c>
      <c r="H171" s="103" t="n">
        <f aca="false">SUMIF(A:A,A171,G:G)</f>
        <v>0</v>
      </c>
      <c r="I171" s="8"/>
    </row>
    <row r="172" customFormat="false" ht="15" hidden="true" customHeight="true" outlineLevel="0" collapsed="false">
      <c r="A172" s="92" t="s">
        <v>1076</v>
      </c>
      <c r="B172" s="99" t="n">
        <v>43617</v>
      </c>
      <c r="C172" s="100" t="n">
        <v>2000</v>
      </c>
      <c r="D172" s="92" t="s">
        <v>34</v>
      </c>
      <c r="E172" s="101" t="e">
        <f aca="false">_xlfn.iferror(VLOOKUP($A172,Clientes!$A:$F,6,0),"")</f>
        <v>#N/A</v>
      </c>
      <c r="F172" s="102" t="n">
        <f aca="false">IF(B172="","",EOMONTH(B172,-1)+1)</f>
        <v>43617</v>
      </c>
      <c r="G172" s="103" t="n">
        <f aca="false">_xlfn.iferror(VLOOKUP(D172,Cadastros!$M$1:$N$12,2,0),0)*C172</f>
        <v>2000</v>
      </c>
      <c r="H172" s="103" t="n">
        <f aca="false">SUMIF(A:A,A172,G:G)</f>
        <v>2372.49</v>
      </c>
      <c r="I172" s="8"/>
    </row>
    <row r="173" customFormat="false" ht="15" hidden="true" customHeight="true" outlineLevel="0" collapsed="false">
      <c r="A173" s="92" t="s">
        <v>1077</v>
      </c>
      <c r="B173" s="99" t="n">
        <v>43617</v>
      </c>
      <c r="C173" s="100" t="n">
        <v>4500</v>
      </c>
      <c r="D173" s="92" t="s">
        <v>34</v>
      </c>
      <c r="E173" s="101" t="e">
        <f aca="false">_xlfn.iferror(VLOOKUP($A173,Clientes!$A:$F,6,0),"")</f>
        <v>#N/A</v>
      </c>
      <c r="F173" s="102" t="n">
        <f aca="false">IF(B173="","",EOMONTH(B173,-1)+1)</f>
        <v>43617</v>
      </c>
      <c r="G173" s="103" t="n">
        <f aca="false">_xlfn.iferror(VLOOKUP(D173,Cadastros!$M$1:$N$12,2,0),0)*C173</f>
        <v>4500</v>
      </c>
      <c r="H173" s="103" t="n">
        <f aca="false">SUMIF(A:A,A173,G:G)</f>
        <v>4000</v>
      </c>
      <c r="I173" s="8"/>
    </row>
    <row r="174" customFormat="false" ht="15" hidden="true" customHeight="true" outlineLevel="0" collapsed="false">
      <c r="A174" s="92" t="s">
        <v>1006</v>
      </c>
      <c r="B174" s="99" t="n">
        <v>43617</v>
      </c>
      <c r="C174" s="100" t="n">
        <v>1500</v>
      </c>
      <c r="D174" s="92" t="s">
        <v>44</v>
      </c>
      <c r="E174" s="101" t="e">
        <f aca="false">_xlfn.iferror(VLOOKUP($A174,Clientes!$A:$F,6,0),"")</f>
        <v>#N/A</v>
      </c>
      <c r="F174" s="102" t="n">
        <f aca="false">IF(B174="","",EOMONTH(B174,-1)+1)</f>
        <v>43617</v>
      </c>
      <c r="G174" s="103" t="n">
        <f aca="false">_xlfn.iferror(VLOOKUP(D174,Cadastros!$M$1:$N$12,2,0),0)*C174</f>
        <v>-1500</v>
      </c>
      <c r="H174" s="103" t="n">
        <f aca="false">SUMIF(A:A,A174,G:G)</f>
        <v>0</v>
      </c>
      <c r="I174" s="8"/>
    </row>
    <row r="175" customFormat="false" ht="15" hidden="true" customHeight="true" outlineLevel="0" collapsed="false">
      <c r="A175" s="92" t="s">
        <v>1011</v>
      </c>
      <c r="B175" s="99" t="n">
        <v>43617</v>
      </c>
      <c r="C175" s="100" t="n">
        <v>500</v>
      </c>
      <c r="D175" s="92" t="s">
        <v>44</v>
      </c>
      <c r="E175" s="101" t="e">
        <f aca="false">_xlfn.iferror(VLOOKUP($A175,Clientes!$A:$F,6,0),"")</f>
        <v>#N/A</v>
      </c>
      <c r="F175" s="102" t="n">
        <f aca="false">IF(B175="","",EOMONTH(B175,-1)+1)</f>
        <v>43617</v>
      </c>
      <c r="G175" s="103" t="n">
        <f aca="false">_xlfn.iferror(VLOOKUP(D175,Cadastros!$M$1:$N$12,2,0),0)*C175</f>
        <v>-500</v>
      </c>
      <c r="H175" s="103" t="n">
        <f aca="false">SUMIF(A:A,A175,G:G)</f>
        <v>0</v>
      </c>
      <c r="I175" s="8"/>
    </row>
    <row r="176" customFormat="false" ht="15" hidden="true" customHeight="true" outlineLevel="0" collapsed="false">
      <c r="A176" s="92" t="s">
        <v>1047</v>
      </c>
      <c r="B176" s="99" t="n">
        <v>43617</v>
      </c>
      <c r="C176" s="100" t="n">
        <v>1000</v>
      </c>
      <c r="D176" s="92" t="s">
        <v>44</v>
      </c>
      <c r="E176" s="101" t="e">
        <f aca="false">_xlfn.iferror(VLOOKUP($A176,Clientes!$A:$F,6,0),"")</f>
        <v>#N/A</v>
      </c>
      <c r="F176" s="102" t="n">
        <f aca="false">IF(B176="","",EOMONTH(B176,-1)+1)</f>
        <v>43617</v>
      </c>
      <c r="G176" s="103" t="n">
        <f aca="false">_xlfn.iferror(VLOOKUP(D176,Cadastros!$M$1:$N$12,2,0),0)*C176</f>
        <v>-1000</v>
      </c>
      <c r="H176" s="103" t="n">
        <f aca="false">SUMIF(A:A,A176,G:G)</f>
        <v>0</v>
      </c>
      <c r="I176" s="8"/>
    </row>
    <row r="177" customFormat="false" ht="15" hidden="true" customHeight="true" outlineLevel="0" collapsed="false">
      <c r="A177" s="92" t="s">
        <v>1051</v>
      </c>
      <c r="B177" s="99" t="n">
        <v>43617</v>
      </c>
      <c r="C177" s="100" t="n">
        <v>480</v>
      </c>
      <c r="D177" s="92" t="s">
        <v>44</v>
      </c>
      <c r="E177" s="101" t="e">
        <f aca="false">_xlfn.iferror(VLOOKUP($A177,Clientes!$A:$F,6,0),"")</f>
        <v>#N/A</v>
      </c>
      <c r="F177" s="102" t="n">
        <f aca="false">IF(B177="","",EOMONTH(B177,-1)+1)</f>
        <v>43617</v>
      </c>
      <c r="G177" s="103" t="n">
        <f aca="false">_xlfn.iferror(VLOOKUP(D177,Cadastros!$M$1:$N$12,2,0),0)*C177</f>
        <v>-480</v>
      </c>
      <c r="H177" s="103" t="n">
        <f aca="false">SUMIF(A:A,A177,G:G)</f>
        <v>0</v>
      </c>
      <c r="I177" s="8"/>
    </row>
    <row r="178" customFormat="false" ht="15" hidden="true" customHeight="true" outlineLevel="0" collapsed="false">
      <c r="A178" s="92" t="s">
        <v>1054</v>
      </c>
      <c r="B178" s="99" t="n">
        <v>43617</v>
      </c>
      <c r="C178" s="100" t="n">
        <v>1500</v>
      </c>
      <c r="D178" s="92" t="s">
        <v>44</v>
      </c>
      <c r="E178" s="101" t="e">
        <f aca="false">_xlfn.iferror(VLOOKUP($A178,Clientes!$A:$F,6,0),"")</f>
        <v>#N/A</v>
      </c>
      <c r="F178" s="102" t="n">
        <f aca="false">IF(B178="","",EOMONTH(B178,-1)+1)</f>
        <v>43617</v>
      </c>
      <c r="G178" s="103" t="n">
        <f aca="false">_xlfn.iferror(VLOOKUP(D178,Cadastros!$M$1:$N$12,2,0),0)*C178</f>
        <v>-1500</v>
      </c>
      <c r="H178" s="103" t="n">
        <f aca="false">SUMIF(A:A,A178,G:G)</f>
        <v>0</v>
      </c>
      <c r="I178" s="8"/>
    </row>
    <row r="179" customFormat="false" ht="15" hidden="true" customHeight="true" outlineLevel="0" collapsed="false">
      <c r="A179" s="92" t="s">
        <v>956</v>
      </c>
      <c r="B179" s="99" t="n">
        <v>43617</v>
      </c>
      <c r="C179" s="100" t="n">
        <v>710</v>
      </c>
      <c r="D179" s="92" t="s">
        <v>40</v>
      </c>
      <c r="E179" s="101" t="e">
        <f aca="false">_xlfn.iferror(VLOOKUP($A179,Clientes!$A:$F,6,0),"")</f>
        <v>#N/A</v>
      </c>
      <c r="F179" s="102" t="n">
        <f aca="false">IF(B179="","",EOMONTH(B179,-1)+1)</f>
        <v>43617</v>
      </c>
      <c r="G179" s="103" t="n">
        <f aca="false">_xlfn.iferror(VLOOKUP(D179,Cadastros!$M$1:$N$12,2,0),0)*C179</f>
        <v>710</v>
      </c>
      <c r="H179" s="103" t="n">
        <f aca="false">SUMIF(A:A,A179,G:G)</f>
        <v>1188.44</v>
      </c>
      <c r="I179" s="8"/>
    </row>
    <row r="180" customFormat="false" ht="15" hidden="true" customHeight="true" outlineLevel="0" collapsed="false">
      <c r="A180" s="92" t="s">
        <v>1078</v>
      </c>
      <c r="B180" s="99" t="n">
        <v>43647</v>
      </c>
      <c r="C180" s="100" t="n">
        <v>450</v>
      </c>
      <c r="D180" s="92" t="s">
        <v>34</v>
      </c>
      <c r="E180" s="101" t="e">
        <f aca="false">_xlfn.iferror(VLOOKUP($A180,Clientes!$A:$F,6,0),"")</f>
        <v>#N/A</v>
      </c>
      <c r="F180" s="102" t="n">
        <f aca="false">IF(B180="","",EOMONTH(B180,-1)+1)</f>
        <v>43647</v>
      </c>
      <c r="G180" s="103" t="n">
        <f aca="false">_xlfn.iferror(VLOOKUP(D180,Cadastros!$M$1:$N$12,2,0),0)*C180</f>
        <v>450</v>
      </c>
      <c r="H180" s="103" t="n">
        <f aca="false">SUMIF(A:A,A180,G:G)</f>
        <v>0</v>
      </c>
      <c r="I180" s="8"/>
    </row>
    <row r="181" customFormat="false" ht="15" hidden="true" customHeight="true" outlineLevel="0" collapsed="false">
      <c r="A181" s="92" t="s">
        <v>1079</v>
      </c>
      <c r="B181" s="99" t="n">
        <v>43647</v>
      </c>
      <c r="C181" s="100" t="n">
        <v>7500</v>
      </c>
      <c r="D181" s="92" t="s">
        <v>34</v>
      </c>
      <c r="E181" s="101" t="e">
        <f aca="false">_xlfn.iferror(VLOOKUP($A181,Clientes!$A:$F,6,0),"")</f>
        <v>#N/A</v>
      </c>
      <c r="F181" s="102" t="n">
        <f aca="false">IF(B181="","",EOMONTH(B181,-1)+1)</f>
        <v>43647</v>
      </c>
      <c r="G181" s="103" t="n">
        <f aca="false">_xlfn.iferror(VLOOKUP(D181,Cadastros!$M$1:$N$12,2,0),0)*C181</f>
        <v>7500</v>
      </c>
      <c r="H181" s="103" t="n">
        <f aca="false">SUMIF(A:A,A181,G:G)</f>
        <v>9005.47</v>
      </c>
      <c r="I181" s="8"/>
    </row>
    <row r="182" customFormat="false" ht="15" hidden="true" customHeight="true" outlineLevel="0" collapsed="false">
      <c r="A182" s="92" t="s">
        <v>1080</v>
      </c>
      <c r="B182" s="99" t="n">
        <v>43647</v>
      </c>
      <c r="C182" s="100" t="n">
        <v>7600</v>
      </c>
      <c r="D182" s="92" t="s">
        <v>34</v>
      </c>
      <c r="E182" s="101" t="e">
        <f aca="false">_xlfn.iferror(VLOOKUP($A182,Clientes!$A:$F,6,0),"")</f>
        <v>#N/A</v>
      </c>
      <c r="F182" s="102" t="n">
        <f aca="false">IF(B182="","",EOMONTH(B182,-1)+1)</f>
        <v>43647</v>
      </c>
      <c r="G182" s="103" t="n">
        <f aca="false">_xlfn.iferror(VLOOKUP(D182,Cadastros!$M$1:$N$12,2,0),0)*C182</f>
        <v>7600</v>
      </c>
      <c r="H182" s="103" t="n">
        <f aca="false">SUMIF(A:A,A182,G:G)</f>
        <v>0</v>
      </c>
      <c r="I182" s="8"/>
    </row>
    <row r="183" customFormat="false" ht="15" hidden="true" customHeight="true" outlineLevel="0" collapsed="false">
      <c r="A183" s="92" t="s">
        <v>1081</v>
      </c>
      <c r="B183" s="99" t="n">
        <v>43647</v>
      </c>
      <c r="C183" s="100" t="n">
        <v>1200</v>
      </c>
      <c r="D183" s="92" t="s">
        <v>34</v>
      </c>
      <c r="E183" s="101" t="e">
        <f aca="false">_xlfn.iferror(VLOOKUP($A183,Clientes!$A:$F,6,0),"")</f>
        <v>#N/A</v>
      </c>
      <c r="F183" s="102" t="n">
        <f aca="false">IF(B183="","",EOMONTH(B183,-1)+1)</f>
        <v>43647</v>
      </c>
      <c r="G183" s="103" t="n">
        <f aca="false">_xlfn.iferror(VLOOKUP(D183,Cadastros!$M$1:$N$12,2,0),0)*C183</f>
        <v>1200</v>
      </c>
      <c r="H183" s="103" t="n">
        <f aca="false">SUMIF(A:A,A183,G:G)</f>
        <v>0</v>
      </c>
      <c r="I183" s="8"/>
    </row>
    <row r="184" customFormat="false" ht="15" hidden="true" customHeight="true" outlineLevel="0" collapsed="false">
      <c r="A184" s="92" t="s">
        <v>1082</v>
      </c>
      <c r="B184" s="99" t="n">
        <v>43647</v>
      </c>
      <c r="C184" s="100" t="n">
        <v>6000</v>
      </c>
      <c r="D184" s="92" t="s">
        <v>34</v>
      </c>
      <c r="E184" s="101" t="e">
        <f aca="false">_xlfn.iferror(VLOOKUP($A184,Clientes!$A:$F,6,0),"")</f>
        <v>#N/A</v>
      </c>
      <c r="F184" s="102" t="n">
        <f aca="false">IF(B184="","",EOMONTH(B184,-1)+1)</f>
        <v>43647</v>
      </c>
      <c r="G184" s="103" t="n">
        <f aca="false">_xlfn.iferror(VLOOKUP(D184,Cadastros!$M$1:$N$12,2,0),0)*C184</f>
        <v>6000</v>
      </c>
      <c r="H184" s="103" t="n">
        <f aca="false">SUMIF(A:A,A184,G:G)</f>
        <v>0</v>
      </c>
      <c r="I184" s="8"/>
    </row>
    <row r="185" customFormat="false" ht="15" hidden="true" customHeight="true" outlineLevel="0" collapsed="false">
      <c r="A185" s="92" t="s">
        <v>1083</v>
      </c>
      <c r="B185" s="99" t="n">
        <v>43647</v>
      </c>
      <c r="C185" s="100" t="n">
        <v>8000</v>
      </c>
      <c r="D185" s="92" t="s">
        <v>34</v>
      </c>
      <c r="E185" s="101" t="e">
        <f aca="false">_xlfn.iferror(VLOOKUP($A185,Clientes!$A:$F,6,0),"")</f>
        <v>#N/A</v>
      </c>
      <c r="F185" s="102" t="n">
        <f aca="false">IF(B185="","",EOMONTH(B185,-1)+1)</f>
        <v>43647</v>
      </c>
      <c r="G185" s="103" t="n">
        <f aca="false">_xlfn.iferror(VLOOKUP(D185,Cadastros!$M$1:$N$12,2,0),0)*C185</f>
        <v>8000</v>
      </c>
      <c r="H185" s="103" t="n">
        <f aca="false">SUMIF(A:A,A185,G:G)</f>
        <v>0</v>
      </c>
      <c r="I185" s="8"/>
    </row>
    <row r="186" customFormat="false" ht="15" hidden="true" customHeight="true" outlineLevel="0" collapsed="false">
      <c r="A186" s="92" t="s">
        <v>1084</v>
      </c>
      <c r="B186" s="99" t="n">
        <v>43647</v>
      </c>
      <c r="C186" s="100" t="n">
        <v>2125</v>
      </c>
      <c r="D186" s="92" t="s">
        <v>34</v>
      </c>
      <c r="E186" s="101" t="e">
        <f aca="false">_xlfn.iferror(VLOOKUP($A186,Clientes!$A:$F,6,0),"")</f>
        <v>#N/A</v>
      </c>
      <c r="F186" s="102" t="n">
        <f aca="false">IF(B186="","",EOMONTH(B186,-1)+1)</f>
        <v>43647</v>
      </c>
      <c r="G186" s="103" t="n">
        <f aca="false">_xlfn.iferror(VLOOKUP(D186,Cadastros!$M$1:$N$12,2,0),0)*C186</f>
        <v>2125</v>
      </c>
      <c r="H186" s="103" t="n">
        <f aca="false">SUMIF(A:A,A186,G:G)</f>
        <v>0</v>
      </c>
      <c r="I186" s="8"/>
    </row>
    <row r="187" customFormat="false" ht="15" hidden="true" customHeight="true" outlineLevel="0" collapsed="false">
      <c r="A187" s="92" t="s">
        <v>1007</v>
      </c>
      <c r="B187" s="99" t="n">
        <v>43647</v>
      </c>
      <c r="C187" s="100" t="n">
        <v>700</v>
      </c>
      <c r="D187" s="92" t="s">
        <v>44</v>
      </c>
      <c r="E187" s="101" t="e">
        <f aca="false">_xlfn.iferror(VLOOKUP($A187,Clientes!$A:$F,6,0),"")</f>
        <v>#N/A</v>
      </c>
      <c r="F187" s="102" t="n">
        <f aca="false">IF(B187="","",EOMONTH(B187,-1)+1)</f>
        <v>43647</v>
      </c>
      <c r="G187" s="103" t="n">
        <f aca="false">_xlfn.iferror(VLOOKUP(D187,Cadastros!$M$1:$N$12,2,0),0)*C187</f>
        <v>-700</v>
      </c>
      <c r="H187" s="103" t="n">
        <f aca="false">SUMIF(A:A,A187,G:G)</f>
        <v>0</v>
      </c>
      <c r="I187" s="8"/>
    </row>
    <row r="188" customFormat="false" ht="15" hidden="true" customHeight="true" outlineLevel="0" collapsed="false">
      <c r="A188" s="92" t="s">
        <v>1066</v>
      </c>
      <c r="B188" s="99" t="n">
        <v>43647</v>
      </c>
      <c r="C188" s="100" t="n">
        <v>3700</v>
      </c>
      <c r="D188" s="92" t="s">
        <v>44</v>
      </c>
      <c r="E188" s="101" t="e">
        <f aca="false">_xlfn.iferror(VLOOKUP($A188,Clientes!$A:$F,6,0),"")</f>
        <v>#N/A</v>
      </c>
      <c r="F188" s="102" t="n">
        <f aca="false">IF(B188="","",EOMONTH(B188,-1)+1)</f>
        <v>43647</v>
      </c>
      <c r="G188" s="103" t="n">
        <f aca="false">_xlfn.iferror(VLOOKUP(D188,Cadastros!$M$1:$N$12,2,0),0)*C188</f>
        <v>-3700</v>
      </c>
      <c r="H188" s="103" t="n">
        <f aca="false">SUMIF(A:A,A188,G:G)</f>
        <v>0</v>
      </c>
      <c r="I188" s="8"/>
    </row>
    <row r="189" customFormat="false" ht="15" hidden="true" customHeight="true" outlineLevel="0" collapsed="false">
      <c r="A189" s="92" t="s">
        <v>1049</v>
      </c>
      <c r="B189" s="99" t="n">
        <v>43647</v>
      </c>
      <c r="C189" s="100" t="n">
        <v>700</v>
      </c>
      <c r="D189" s="92" t="s">
        <v>46</v>
      </c>
      <c r="E189" s="101" t="e">
        <f aca="false">_xlfn.iferror(VLOOKUP($A189,Clientes!$A:$F,6,0),"")</f>
        <v>#N/A</v>
      </c>
      <c r="F189" s="102" t="n">
        <f aca="false">IF(B189="","",EOMONTH(B189,-1)+1)</f>
        <v>43647</v>
      </c>
      <c r="G189" s="103" t="n">
        <f aca="false">_xlfn.iferror(VLOOKUP(D189,Cadastros!$M$1:$N$12,2,0),0)*C189</f>
        <v>-700</v>
      </c>
      <c r="H189" s="103" t="n">
        <f aca="false">SUMIF(A:A,A189,G:G)</f>
        <v>0</v>
      </c>
      <c r="I189" s="8"/>
    </row>
    <row r="190" customFormat="false" ht="15" hidden="true" customHeight="true" outlineLevel="0" collapsed="false">
      <c r="A190" s="92" t="s">
        <v>1085</v>
      </c>
      <c r="B190" s="99" t="n">
        <v>43678</v>
      </c>
      <c r="C190" s="100" t="n">
        <v>1200</v>
      </c>
      <c r="D190" s="92" t="s">
        <v>34</v>
      </c>
      <c r="E190" s="101" t="e">
        <f aca="false">_xlfn.iferror(VLOOKUP($A190,Clientes!$A:$F,6,0),"")</f>
        <v>#N/A</v>
      </c>
      <c r="F190" s="102" t="n">
        <f aca="false">IF(B190="","",EOMONTH(B190,-1)+1)</f>
        <v>43678</v>
      </c>
      <c r="G190" s="103" t="n">
        <f aca="false">_xlfn.iferror(VLOOKUP(D190,Cadastros!$M$1:$N$12,2,0),0)*C190</f>
        <v>1200</v>
      </c>
      <c r="H190" s="103" t="n">
        <f aca="false">SUMIF(A:A,A190,G:G)</f>
        <v>2298.15</v>
      </c>
      <c r="I190" s="8"/>
    </row>
    <row r="191" customFormat="false" ht="15" hidden="true" customHeight="true" outlineLevel="0" collapsed="false">
      <c r="A191" s="92" t="s">
        <v>1086</v>
      </c>
      <c r="B191" s="99" t="n">
        <v>43678</v>
      </c>
      <c r="C191" s="100" t="n">
        <v>700</v>
      </c>
      <c r="D191" s="92" t="s">
        <v>34</v>
      </c>
      <c r="E191" s="101" t="e">
        <f aca="false">_xlfn.iferror(VLOOKUP($A191,Clientes!$A:$F,6,0),"")</f>
        <v>#N/A</v>
      </c>
      <c r="F191" s="102" t="n">
        <f aca="false">IF(B191="","",EOMONTH(B191,-1)+1)</f>
        <v>43678</v>
      </c>
      <c r="G191" s="103" t="n">
        <f aca="false">_xlfn.iferror(VLOOKUP(D191,Cadastros!$M$1:$N$12,2,0),0)*C191</f>
        <v>700</v>
      </c>
      <c r="H191" s="103" t="n">
        <f aca="false">SUMIF(A:A,A191,G:G)</f>
        <v>0</v>
      </c>
      <c r="I191" s="8"/>
    </row>
    <row r="192" customFormat="false" ht="15" hidden="true" customHeight="true" outlineLevel="0" collapsed="false">
      <c r="A192" s="92" t="s">
        <v>1087</v>
      </c>
      <c r="B192" s="99" t="n">
        <v>43678</v>
      </c>
      <c r="C192" s="100" t="n">
        <v>2125</v>
      </c>
      <c r="D192" s="92" t="s">
        <v>34</v>
      </c>
      <c r="E192" s="101" t="e">
        <f aca="false">_xlfn.iferror(VLOOKUP($A192,Clientes!$A:$F,6,0),"")</f>
        <v>#N/A</v>
      </c>
      <c r="F192" s="102" t="n">
        <f aca="false">IF(B192="","",EOMONTH(B192,-1)+1)</f>
        <v>43678</v>
      </c>
      <c r="G192" s="103" t="n">
        <f aca="false">_xlfn.iferror(VLOOKUP(D192,Cadastros!$M$1:$N$12,2,0),0)*C192</f>
        <v>2125</v>
      </c>
      <c r="H192" s="103" t="n">
        <f aca="false">SUMIF(A:A,A192,G:G)</f>
        <v>0</v>
      </c>
      <c r="I192" s="8"/>
    </row>
    <row r="193" customFormat="false" ht="15" hidden="true" customHeight="true" outlineLevel="0" collapsed="false">
      <c r="A193" s="92" t="s">
        <v>1088</v>
      </c>
      <c r="B193" s="99" t="n">
        <v>43678</v>
      </c>
      <c r="C193" s="100" t="n">
        <v>510</v>
      </c>
      <c r="D193" s="92" t="s">
        <v>34</v>
      </c>
      <c r="E193" s="101" t="e">
        <f aca="false">_xlfn.iferror(VLOOKUP($A193,Clientes!$A:$F,6,0),"")</f>
        <v>#N/A</v>
      </c>
      <c r="F193" s="102" t="n">
        <f aca="false">IF(B193="","",EOMONTH(B193,-1)+1)</f>
        <v>43678</v>
      </c>
      <c r="G193" s="103" t="n">
        <f aca="false">_xlfn.iferror(VLOOKUP(D193,Cadastros!$M$1:$N$12,2,0),0)*C193</f>
        <v>510</v>
      </c>
      <c r="H193" s="103" t="n">
        <f aca="false">SUMIF(A:A,A193,G:G)</f>
        <v>0</v>
      </c>
      <c r="I193" s="8"/>
    </row>
    <row r="194" customFormat="false" ht="15" hidden="true" customHeight="true" outlineLevel="0" collapsed="false">
      <c r="A194" s="92" t="s">
        <v>1089</v>
      </c>
      <c r="B194" s="99" t="n">
        <v>43678</v>
      </c>
      <c r="C194" s="100" t="n">
        <v>1530</v>
      </c>
      <c r="D194" s="92" t="s">
        <v>34</v>
      </c>
      <c r="E194" s="101" t="e">
        <f aca="false">_xlfn.iferror(VLOOKUP($A194,Clientes!$A:$F,6,0),"")</f>
        <v>#N/A</v>
      </c>
      <c r="F194" s="102" t="n">
        <f aca="false">IF(B194="","",EOMONTH(B194,-1)+1)</f>
        <v>43678</v>
      </c>
      <c r="G194" s="103" t="n">
        <f aca="false">_xlfn.iferror(VLOOKUP(D194,Cadastros!$M$1:$N$12,2,0),0)*C194</f>
        <v>1530</v>
      </c>
      <c r="H194" s="103" t="n">
        <f aca="false">SUMIF(A:A,A194,G:G)</f>
        <v>1903.17</v>
      </c>
      <c r="I194" s="8"/>
    </row>
    <row r="195" customFormat="false" ht="15" hidden="true" customHeight="true" outlineLevel="0" collapsed="false">
      <c r="A195" s="92" t="s">
        <v>1090</v>
      </c>
      <c r="B195" s="99" t="n">
        <v>43678</v>
      </c>
      <c r="C195" s="100" t="n">
        <v>600</v>
      </c>
      <c r="D195" s="92" t="s">
        <v>34</v>
      </c>
      <c r="E195" s="101" t="e">
        <f aca="false">_xlfn.iferror(VLOOKUP($A195,Clientes!$A:$F,6,0),"")</f>
        <v>#N/A</v>
      </c>
      <c r="F195" s="102" t="n">
        <f aca="false">IF(B195="","",EOMONTH(B195,-1)+1)</f>
        <v>43678</v>
      </c>
      <c r="G195" s="103" t="n">
        <f aca="false">_xlfn.iferror(VLOOKUP(D195,Cadastros!$M$1:$N$12,2,0),0)*C195</f>
        <v>600</v>
      </c>
      <c r="H195" s="103" t="n">
        <f aca="false">SUMIF(A:A,A195,G:G)</f>
        <v>0</v>
      </c>
      <c r="I195" s="8"/>
    </row>
    <row r="196" customFormat="false" ht="15" hidden="true" customHeight="true" outlineLevel="0" collapsed="false">
      <c r="A196" s="92" t="s">
        <v>1091</v>
      </c>
      <c r="B196" s="99" t="n">
        <v>43678</v>
      </c>
      <c r="C196" s="100" t="n">
        <v>1500</v>
      </c>
      <c r="D196" s="92" t="s">
        <v>34</v>
      </c>
      <c r="E196" s="101" t="e">
        <f aca="false">_xlfn.iferror(VLOOKUP($A196,Clientes!$A:$F,6,0),"")</f>
        <v>#N/A</v>
      </c>
      <c r="F196" s="102" t="n">
        <f aca="false">IF(B196="","",EOMONTH(B196,-1)+1)</f>
        <v>43678</v>
      </c>
      <c r="G196" s="103" t="n">
        <f aca="false">_xlfn.iferror(VLOOKUP(D196,Cadastros!$M$1:$N$12,2,0),0)*C196</f>
        <v>1500</v>
      </c>
      <c r="H196" s="103" t="n">
        <f aca="false">SUMIF(A:A,A196,G:G)</f>
        <v>0</v>
      </c>
      <c r="I196" s="8"/>
    </row>
    <row r="197" customFormat="false" ht="15" hidden="true" customHeight="true" outlineLevel="0" collapsed="false">
      <c r="A197" s="92" t="s">
        <v>1092</v>
      </c>
      <c r="B197" s="99" t="n">
        <v>43678</v>
      </c>
      <c r="C197" s="100" t="n">
        <v>2000</v>
      </c>
      <c r="D197" s="92" t="s">
        <v>34</v>
      </c>
      <c r="E197" s="101" t="e">
        <f aca="false">_xlfn.iferror(VLOOKUP($A197,Clientes!$A:$F,6,0),"")</f>
        <v>#N/A</v>
      </c>
      <c r="F197" s="102" t="n">
        <f aca="false">IF(B197="","",EOMONTH(B197,-1)+1)</f>
        <v>43678</v>
      </c>
      <c r="G197" s="103" t="n">
        <f aca="false">_xlfn.iferror(VLOOKUP(D197,Cadastros!$M$1:$N$12,2,0),0)*C197</f>
        <v>2000</v>
      </c>
      <c r="H197" s="103" t="n">
        <f aca="false">SUMIF(A:A,A197,G:G)</f>
        <v>0</v>
      </c>
      <c r="I197" s="8"/>
    </row>
    <row r="198" customFormat="false" ht="15" hidden="true" customHeight="true" outlineLevel="0" collapsed="false">
      <c r="A198" s="92" t="s">
        <v>1050</v>
      </c>
      <c r="B198" s="99" t="n">
        <v>43678</v>
      </c>
      <c r="C198" s="100" t="n">
        <v>1400</v>
      </c>
      <c r="D198" s="92" t="s">
        <v>44</v>
      </c>
      <c r="E198" s="101" t="e">
        <f aca="false">_xlfn.iferror(VLOOKUP($A198,Clientes!$A:$F,6,0),"")</f>
        <v>#N/A</v>
      </c>
      <c r="F198" s="102" t="n">
        <f aca="false">IF(B198="","",EOMONTH(B198,-1)+1)</f>
        <v>43678</v>
      </c>
      <c r="G198" s="103" t="n">
        <f aca="false">_xlfn.iferror(VLOOKUP(D198,Cadastros!$M$1:$N$12,2,0),0)*C198</f>
        <v>-1400</v>
      </c>
      <c r="H198" s="103" t="n">
        <f aca="false">SUMIF(A:A,A198,G:G)</f>
        <v>0</v>
      </c>
      <c r="I198" s="8"/>
    </row>
    <row r="199" customFormat="false" ht="15" hidden="true" customHeight="true" outlineLevel="0" collapsed="false">
      <c r="A199" s="92" t="s">
        <v>1093</v>
      </c>
      <c r="B199" s="99" t="n">
        <v>43709</v>
      </c>
      <c r="C199" s="100" t="n">
        <v>1500</v>
      </c>
      <c r="D199" s="92" t="s">
        <v>34</v>
      </c>
      <c r="E199" s="101" t="e">
        <f aca="false">_xlfn.iferror(VLOOKUP($A199,Clientes!$A:$F,6,0),"")</f>
        <v>#N/A</v>
      </c>
      <c r="F199" s="102" t="n">
        <f aca="false">IF(B199="","",EOMONTH(B199,-1)+1)</f>
        <v>43709</v>
      </c>
      <c r="G199" s="103" t="n">
        <f aca="false">_xlfn.iferror(VLOOKUP(D199,Cadastros!$M$1:$N$12,2,0),0)*C199</f>
        <v>1500</v>
      </c>
      <c r="H199" s="103" t="n">
        <f aca="false">SUMIF(A:A,A199,G:G)</f>
        <v>0</v>
      </c>
      <c r="I199" s="8"/>
    </row>
    <row r="200" customFormat="false" ht="15" hidden="true" customHeight="true" outlineLevel="0" collapsed="false">
      <c r="A200" s="92" t="s">
        <v>1094</v>
      </c>
      <c r="B200" s="99" t="n">
        <v>43709</v>
      </c>
      <c r="C200" s="100" t="n">
        <v>500</v>
      </c>
      <c r="D200" s="92" t="s">
        <v>34</v>
      </c>
      <c r="E200" s="101" t="e">
        <f aca="false">_xlfn.iferror(VLOOKUP($A200,Clientes!$A:$F,6,0),"")</f>
        <v>#N/A</v>
      </c>
      <c r="F200" s="102" t="n">
        <f aca="false">IF(B200="","",EOMONTH(B200,-1)+1)</f>
        <v>43709</v>
      </c>
      <c r="G200" s="103" t="n">
        <f aca="false">_xlfn.iferror(VLOOKUP(D200,Cadastros!$M$1:$N$12,2,0),0)*C200</f>
        <v>500</v>
      </c>
      <c r="H200" s="103" t="n">
        <f aca="false">SUMIF(A:A,A200,G:G)</f>
        <v>1445.56</v>
      </c>
      <c r="I200" s="8"/>
    </row>
    <row r="201" customFormat="false" ht="15" hidden="true" customHeight="true" outlineLevel="0" collapsed="false">
      <c r="A201" s="92" t="s">
        <v>1095</v>
      </c>
      <c r="B201" s="99" t="n">
        <v>43709</v>
      </c>
      <c r="C201" s="100" t="n">
        <v>3800</v>
      </c>
      <c r="D201" s="92" t="s">
        <v>34</v>
      </c>
      <c r="E201" s="101" t="e">
        <f aca="false">_xlfn.iferror(VLOOKUP($A201,Clientes!$A:$F,6,0),"")</f>
        <v>#N/A</v>
      </c>
      <c r="F201" s="102" t="n">
        <f aca="false">IF(B201="","",EOMONTH(B201,-1)+1)</f>
        <v>43709</v>
      </c>
      <c r="G201" s="103" t="n">
        <f aca="false">_xlfn.iferror(VLOOKUP(D201,Cadastros!$M$1:$N$12,2,0),0)*C201</f>
        <v>3800</v>
      </c>
      <c r="H201" s="103" t="n">
        <f aca="false">SUMIF(A:A,A201,G:G)</f>
        <v>0</v>
      </c>
      <c r="I201" s="8"/>
    </row>
    <row r="202" customFormat="false" ht="15" hidden="true" customHeight="true" outlineLevel="0" collapsed="false">
      <c r="A202" s="92" t="s">
        <v>1096</v>
      </c>
      <c r="B202" s="99" t="n">
        <v>43709</v>
      </c>
      <c r="C202" s="100" t="n">
        <v>700</v>
      </c>
      <c r="D202" s="92" t="s">
        <v>34</v>
      </c>
      <c r="E202" s="101" t="e">
        <f aca="false">_xlfn.iferror(VLOOKUP($A202,Clientes!$A:$F,6,0),"")</f>
        <v>#N/A</v>
      </c>
      <c r="F202" s="102" t="n">
        <f aca="false">IF(B202="","",EOMONTH(B202,-1)+1)</f>
        <v>43709</v>
      </c>
      <c r="G202" s="103" t="n">
        <f aca="false">_xlfn.iferror(VLOOKUP(D202,Cadastros!$M$1:$N$12,2,0),0)*C202</f>
        <v>700</v>
      </c>
      <c r="H202" s="103" t="n">
        <f aca="false">SUMIF(A:A,A202,G:G)</f>
        <v>0</v>
      </c>
      <c r="I202" s="8"/>
    </row>
    <row r="203" customFormat="false" ht="15" hidden="true" customHeight="true" outlineLevel="0" collapsed="false">
      <c r="A203" s="92" t="s">
        <v>1097</v>
      </c>
      <c r="B203" s="99" t="n">
        <v>43709</v>
      </c>
      <c r="C203" s="100" t="n">
        <v>2300</v>
      </c>
      <c r="D203" s="92" t="s">
        <v>34</v>
      </c>
      <c r="E203" s="101" t="e">
        <f aca="false">_xlfn.iferror(VLOOKUP($A203,Clientes!$A:$F,6,0),"")</f>
        <v>#N/A</v>
      </c>
      <c r="F203" s="102" t="n">
        <f aca="false">IF(B203="","",EOMONTH(B203,-1)+1)</f>
        <v>43709</v>
      </c>
      <c r="G203" s="103" t="n">
        <f aca="false">_xlfn.iferror(VLOOKUP(D203,Cadastros!$M$1:$N$12,2,0),0)*C203</f>
        <v>2300</v>
      </c>
      <c r="H203" s="103" t="n">
        <f aca="false">SUMIF(A:A,A203,G:G)</f>
        <v>0</v>
      </c>
      <c r="I203" s="8"/>
    </row>
    <row r="204" customFormat="false" ht="15" hidden="true" customHeight="true" outlineLevel="0" collapsed="false">
      <c r="A204" s="92" t="s">
        <v>1098</v>
      </c>
      <c r="B204" s="99" t="n">
        <v>43709</v>
      </c>
      <c r="C204" s="100" t="n">
        <v>2000</v>
      </c>
      <c r="D204" s="92" t="s">
        <v>34</v>
      </c>
      <c r="E204" s="101" t="e">
        <f aca="false">_xlfn.iferror(VLOOKUP($A204,Clientes!$A:$F,6,0),"")</f>
        <v>#N/A</v>
      </c>
      <c r="F204" s="102" t="n">
        <f aca="false">IF(B204="","",EOMONTH(B204,-1)+1)</f>
        <v>43709</v>
      </c>
      <c r="G204" s="103" t="n">
        <f aca="false">_xlfn.iferror(VLOOKUP(D204,Cadastros!$M$1:$N$12,2,0),0)*C204</f>
        <v>2000</v>
      </c>
      <c r="H204" s="103" t="n">
        <f aca="false">SUMIF(A:A,A204,G:G)</f>
        <v>0</v>
      </c>
      <c r="I204" s="8"/>
    </row>
    <row r="205" customFormat="false" ht="15" hidden="true" customHeight="true" outlineLevel="0" collapsed="false">
      <c r="A205" s="92" t="s">
        <v>1099</v>
      </c>
      <c r="B205" s="99" t="n">
        <v>43709</v>
      </c>
      <c r="C205" s="100" t="n">
        <v>450</v>
      </c>
      <c r="D205" s="92" t="s">
        <v>34</v>
      </c>
      <c r="E205" s="101" t="e">
        <f aca="false">_xlfn.iferror(VLOOKUP($A205,Clientes!$A:$F,6,0),"")</f>
        <v>#N/A</v>
      </c>
      <c r="F205" s="102" t="n">
        <f aca="false">IF(B205="","",EOMONTH(B205,-1)+1)</f>
        <v>43709</v>
      </c>
      <c r="G205" s="103" t="n">
        <f aca="false">_xlfn.iferror(VLOOKUP(D205,Cadastros!$M$1:$N$12,2,0),0)*C205</f>
        <v>450</v>
      </c>
      <c r="H205" s="103" t="n">
        <f aca="false">SUMIF(A:A,A205,G:G)</f>
        <v>0</v>
      </c>
      <c r="I205" s="8"/>
    </row>
    <row r="206" customFormat="false" ht="15" hidden="true" customHeight="true" outlineLevel="0" collapsed="false">
      <c r="A206" s="92" t="s">
        <v>1100</v>
      </c>
      <c r="B206" s="99" t="n">
        <v>43709</v>
      </c>
      <c r="C206" s="100" t="n">
        <v>400</v>
      </c>
      <c r="D206" s="92" t="s">
        <v>34</v>
      </c>
      <c r="E206" s="101" t="e">
        <f aca="false">_xlfn.iferror(VLOOKUP($A206,Clientes!$A:$F,6,0),"")</f>
        <v>#N/A</v>
      </c>
      <c r="F206" s="102" t="n">
        <f aca="false">IF(B206="","",EOMONTH(B206,-1)+1)</f>
        <v>43709</v>
      </c>
      <c r="G206" s="103" t="n">
        <f aca="false">_xlfn.iferror(VLOOKUP(D206,Cadastros!$M$1:$N$12,2,0),0)*C206</f>
        <v>400</v>
      </c>
      <c r="H206" s="103" t="n">
        <f aca="false">SUMIF(A:A,A206,G:G)</f>
        <v>881.05</v>
      </c>
      <c r="I206" s="8"/>
    </row>
    <row r="207" customFormat="false" ht="15" hidden="true" customHeight="true" outlineLevel="0" collapsed="false">
      <c r="A207" s="92" t="s">
        <v>1101</v>
      </c>
      <c r="B207" s="99" t="n">
        <v>43709</v>
      </c>
      <c r="C207" s="100" t="n">
        <v>600</v>
      </c>
      <c r="D207" s="92" t="s">
        <v>34</v>
      </c>
      <c r="E207" s="101" t="e">
        <f aca="false">_xlfn.iferror(VLOOKUP($A207,Clientes!$A:$F,6,0),"")</f>
        <v>#N/A</v>
      </c>
      <c r="F207" s="102" t="n">
        <f aca="false">IF(B207="","",EOMONTH(B207,-1)+1)</f>
        <v>43709</v>
      </c>
      <c r="G207" s="103" t="n">
        <f aca="false">_xlfn.iferror(VLOOKUP(D207,Cadastros!$M$1:$N$12,2,0),0)*C207</f>
        <v>600</v>
      </c>
      <c r="H207" s="103" t="n">
        <f aca="false">SUMIF(A:A,A207,G:G)</f>
        <v>2.27373675443232E-013</v>
      </c>
      <c r="I207" s="8"/>
    </row>
    <row r="208" customFormat="false" ht="15" hidden="true" customHeight="true" outlineLevel="0" collapsed="false">
      <c r="A208" s="92" t="s">
        <v>1102</v>
      </c>
      <c r="B208" s="99" t="n">
        <v>43709</v>
      </c>
      <c r="C208" s="100" t="n">
        <v>450</v>
      </c>
      <c r="D208" s="92" t="s">
        <v>34</v>
      </c>
      <c r="E208" s="101" t="e">
        <f aca="false">_xlfn.iferror(VLOOKUP($A208,Clientes!$A:$F,6,0),"")</f>
        <v>#N/A</v>
      </c>
      <c r="F208" s="102" t="n">
        <f aca="false">IF(B208="","",EOMONTH(B208,-1)+1)</f>
        <v>43709</v>
      </c>
      <c r="G208" s="103" t="n">
        <f aca="false">_xlfn.iferror(VLOOKUP(D208,Cadastros!$M$1:$N$12,2,0),0)*C208</f>
        <v>450</v>
      </c>
      <c r="H208" s="103" t="n">
        <f aca="false">SUMIF(A:A,A208,G:G)</f>
        <v>525.1</v>
      </c>
      <c r="I208" s="8"/>
    </row>
    <row r="209" customFormat="false" ht="15" hidden="true" customHeight="true" outlineLevel="0" collapsed="false">
      <c r="A209" s="92" t="s">
        <v>1103</v>
      </c>
      <c r="B209" s="99" t="n">
        <v>43709</v>
      </c>
      <c r="C209" s="100" t="n">
        <v>2590</v>
      </c>
      <c r="D209" s="92" t="s">
        <v>34</v>
      </c>
      <c r="E209" s="101" t="e">
        <f aca="false">_xlfn.iferror(VLOOKUP($A209,Clientes!$A:$F,6,0),"")</f>
        <v>#N/A</v>
      </c>
      <c r="F209" s="102" t="n">
        <f aca="false">IF(B209="","",EOMONTH(B209,-1)+1)</f>
        <v>43709</v>
      </c>
      <c r="G209" s="103" t="n">
        <f aca="false">_xlfn.iferror(VLOOKUP(D209,Cadastros!$M$1:$N$12,2,0),0)*C209</f>
        <v>2590</v>
      </c>
      <c r="H209" s="103" t="n">
        <f aca="false">SUMIF(A:A,A209,G:G)</f>
        <v>0</v>
      </c>
      <c r="I209" s="8"/>
    </row>
    <row r="210" customFormat="false" ht="15" hidden="true" customHeight="true" outlineLevel="0" collapsed="false">
      <c r="A210" s="92" t="s">
        <v>1104</v>
      </c>
      <c r="B210" s="99" t="n">
        <v>43709</v>
      </c>
      <c r="C210" s="100" t="n">
        <v>1000</v>
      </c>
      <c r="D210" s="92" t="s">
        <v>34</v>
      </c>
      <c r="E210" s="101" t="e">
        <f aca="false">_xlfn.iferror(VLOOKUP($A210,Clientes!$A:$F,6,0),"")</f>
        <v>#N/A</v>
      </c>
      <c r="F210" s="102" t="n">
        <f aca="false">IF(B210="","",EOMONTH(B210,-1)+1)</f>
        <v>43709</v>
      </c>
      <c r="G210" s="103" t="n">
        <f aca="false">_xlfn.iferror(VLOOKUP(D210,Cadastros!$M$1:$N$12,2,0),0)*C210</f>
        <v>1000</v>
      </c>
      <c r="H210" s="103" t="n">
        <f aca="false">SUMIF(A:A,A210,G:G)</f>
        <v>0</v>
      </c>
      <c r="I210" s="8"/>
    </row>
    <row r="211" customFormat="false" ht="15" hidden="true" customHeight="true" outlineLevel="0" collapsed="false">
      <c r="A211" s="92" t="s">
        <v>1105</v>
      </c>
      <c r="B211" s="99" t="n">
        <v>43709</v>
      </c>
      <c r="C211" s="100" t="n">
        <v>1000</v>
      </c>
      <c r="D211" s="92" t="s">
        <v>34</v>
      </c>
      <c r="E211" s="101" t="e">
        <f aca="false">_xlfn.iferror(VLOOKUP($A211,Clientes!$A:$F,6,0),"")</f>
        <v>#N/A</v>
      </c>
      <c r="F211" s="102" t="n">
        <f aca="false">IF(B211="","",EOMONTH(B211,-1)+1)</f>
        <v>43709</v>
      </c>
      <c r="G211" s="103" t="n">
        <f aca="false">_xlfn.iferror(VLOOKUP(D211,Cadastros!$M$1:$N$12,2,0),0)*C211</f>
        <v>1000</v>
      </c>
      <c r="H211" s="103" t="n">
        <f aca="false">SUMIF(A:A,A211,G:G)</f>
        <v>0</v>
      </c>
      <c r="I211" s="8"/>
    </row>
    <row r="212" customFormat="false" ht="15" hidden="true" customHeight="true" outlineLevel="0" collapsed="false">
      <c r="A212" s="92" t="s">
        <v>1106</v>
      </c>
      <c r="B212" s="99" t="n">
        <v>43709</v>
      </c>
      <c r="C212" s="100" t="n">
        <v>5200</v>
      </c>
      <c r="D212" s="92" t="s">
        <v>34</v>
      </c>
      <c r="E212" s="101" t="e">
        <f aca="false">_xlfn.iferror(VLOOKUP($A212,Clientes!$A:$F,6,0),"")</f>
        <v>#N/A</v>
      </c>
      <c r="F212" s="102" t="n">
        <f aca="false">IF(B212="","",EOMONTH(B212,-1)+1)</f>
        <v>43709</v>
      </c>
      <c r="G212" s="103" t="n">
        <f aca="false">_xlfn.iferror(VLOOKUP(D212,Cadastros!$M$1:$N$12,2,0),0)*C212</f>
        <v>5200</v>
      </c>
      <c r="H212" s="103" t="n">
        <f aca="false">SUMIF(A:A,A212,G:G)</f>
        <v>0</v>
      </c>
      <c r="I212" s="8"/>
    </row>
    <row r="213" customFormat="false" ht="15" hidden="true" customHeight="true" outlineLevel="0" collapsed="false">
      <c r="A213" s="92" t="s">
        <v>1107</v>
      </c>
      <c r="B213" s="99" t="n">
        <v>43709</v>
      </c>
      <c r="C213" s="100" t="n">
        <v>2000</v>
      </c>
      <c r="D213" s="92" t="s">
        <v>34</v>
      </c>
      <c r="E213" s="101" t="e">
        <f aca="false">_xlfn.iferror(VLOOKUP($A213,Clientes!$A:$F,6,0),"")</f>
        <v>#N/A</v>
      </c>
      <c r="F213" s="102" t="n">
        <f aca="false">IF(B213="","",EOMONTH(B213,-1)+1)</f>
        <v>43709</v>
      </c>
      <c r="G213" s="103" t="n">
        <f aca="false">_xlfn.iferror(VLOOKUP(D213,Cadastros!$M$1:$N$12,2,0),0)*C213</f>
        <v>2000</v>
      </c>
      <c r="H213" s="103" t="n">
        <f aca="false">SUMIF(A:A,A213,G:G)</f>
        <v>0</v>
      </c>
      <c r="I213" s="8"/>
    </row>
    <row r="214" customFormat="false" ht="15" hidden="true" customHeight="true" outlineLevel="0" collapsed="false">
      <c r="A214" s="92" t="s">
        <v>1108</v>
      </c>
      <c r="B214" s="99" t="n">
        <v>43709</v>
      </c>
      <c r="C214" s="100" t="n">
        <v>800</v>
      </c>
      <c r="D214" s="92" t="s">
        <v>34</v>
      </c>
      <c r="E214" s="101" t="e">
        <f aca="false">_xlfn.iferror(VLOOKUP($A214,Clientes!$A:$F,6,0),"")</f>
        <v>#N/A</v>
      </c>
      <c r="F214" s="102" t="n">
        <f aca="false">IF(B214="","",EOMONTH(B214,-1)+1)</f>
        <v>43709</v>
      </c>
      <c r="G214" s="103" t="n">
        <f aca="false">_xlfn.iferror(VLOOKUP(D214,Cadastros!$M$1:$N$12,2,0),0)*C214</f>
        <v>800</v>
      </c>
      <c r="H214" s="103" t="n">
        <f aca="false">SUMIF(A:A,A214,G:G)</f>
        <v>0</v>
      </c>
      <c r="I214" s="8"/>
    </row>
    <row r="215" customFormat="false" ht="15" hidden="true" customHeight="true" outlineLevel="0" collapsed="false">
      <c r="A215" s="92" t="s">
        <v>1109</v>
      </c>
      <c r="B215" s="99" t="n">
        <v>43709</v>
      </c>
      <c r="C215" s="100" t="n">
        <v>1500</v>
      </c>
      <c r="D215" s="92" t="s">
        <v>34</v>
      </c>
      <c r="E215" s="101" t="e">
        <f aca="false">_xlfn.iferror(VLOOKUP($A215,Clientes!$A:$F,6,0),"")</f>
        <v>#N/A</v>
      </c>
      <c r="F215" s="102" t="n">
        <f aca="false">IF(B215="","",EOMONTH(B215,-1)+1)</f>
        <v>43709</v>
      </c>
      <c r="G215" s="103" t="n">
        <f aca="false">_xlfn.iferror(VLOOKUP(D215,Cadastros!$M$1:$N$12,2,0),0)*C215</f>
        <v>1500</v>
      </c>
      <c r="H215" s="103" t="n">
        <f aca="false">SUMIF(A:A,A215,G:G)</f>
        <v>0</v>
      </c>
      <c r="I215" s="8"/>
    </row>
    <row r="216" customFormat="false" ht="15" hidden="true" customHeight="true" outlineLevel="0" collapsed="false">
      <c r="A216" s="92" t="s">
        <v>1110</v>
      </c>
      <c r="B216" s="99" t="n">
        <v>43709</v>
      </c>
      <c r="C216" s="100" t="n">
        <v>1000</v>
      </c>
      <c r="D216" s="92" t="s">
        <v>34</v>
      </c>
      <c r="E216" s="101" t="e">
        <f aca="false">_xlfn.iferror(VLOOKUP($A216,Clientes!$A:$F,6,0),"")</f>
        <v>#N/A</v>
      </c>
      <c r="F216" s="102" t="n">
        <f aca="false">IF(B216="","",EOMONTH(B216,-1)+1)</f>
        <v>43709</v>
      </c>
      <c r="G216" s="103" t="n">
        <f aca="false">_xlfn.iferror(VLOOKUP(D216,Cadastros!$M$1:$N$12,2,0),0)*C216</f>
        <v>1000</v>
      </c>
      <c r="H216" s="103" t="n">
        <f aca="false">SUMIF(A:A,A216,G:G)</f>
        <v>0</v>
      </c>
      <c r="I216" s="8"/>
    </row>
    <row r="217" customFormat="false" ht="15" hidden="true" customHeight="true" outlineLevel="0" collapsed="false">
      <c r="A217" s="92" t="s">
        <v>1111</v>
      </c>
      <c r="B217" s="99" t="n">
        <v>43709</v>
      </c>
      <c r="C217" s="100" t="n">
        <v>1200</v>
      </c>
      <c r="D217" s="92" t="s">
        <v>34</v>
      </c>
      <c r="E217" s="101" t="e">
        <f aca="false">_xlfn.iferror(VLOOKUP($A217,Clientes!$A:$F,6,0),"")</f>
        <v>#N/A</v>
      </c>
      <c r="F217" s="102" t="n">
        <f aca="false">IF(B217="","",EOMONTH(B217,-1)+1)</f>
        <v>43709</v>
      </c>
      <c r="G217" s="103" t="n">
        <f aca="false">_xlfn.iferror(VLOOKUP(D217,Cadastros!$M$1:$N$12,2,0),0)*C217</f>
        <v>1200</v>
      </c>
      <c r="H217" s="103" t="n">
        <f aca="false">SUMIF(A:A,A217,G:G)</f>
        <v>0</v>
      </c>
      <c r="I217" s="8"/>
    </row>
    <row r="218" customFormat="false" ht="15" hidden="true" customHeight="true" outlineLevel="0" collapsed="false">
      <c r="A218" s="92" t="s">
        <v>1112</v>
      </c>
      <c r="B218" s="99" t="n">
        <v>43709</v>
      </c>
      <c r="C218" s="100" t="n">
        <v>3500</v>
      </c>
      <c r="D218" s="92" t="s">
        <v>34</v>
      </c>
      <c r="E218" s="101" t="e">
        <f aca="false">_xlfn.iferror(VLOOKUP($A218,Clientes!$A:$F,6,0),"")</f>
        <v>#N/A</v>
      </c>
      <c r="F218" s="102" t="n">
        <f aca="false">IF(B218="","",EOMONTH(B218,-1)+1)</f>
        <v>43709</v>
      </c>
      <c r="G218" s="103" t="n">
        <f aca="false">_xlfn.iferror(VLOOKUP(D218,Cadastros!$M$1:$N$12,2,0),0)*C218</f>
        <v>3500</v>
      </c>
      <c r="H218" s="103" t="n">
        <f aca="false">SUMIF(A:A,A218,G:G)</f>
        <v>3745</v>
      </c>
      <c r="I218" s="8"/>
    </row>
    <row r="219" customFormat="false" ht="15" hidden="true" customHeight="true" outlineLevel="0" collapsed="false">
      <c r="A219" s="92" t="s">
        <v>987</v>
      </c>
      <c r="B219" s="99" t="n">
        <v>43709</v>
      </c>
      <c r="C219" s="100" t="n">
        <v>2687.9</v>
      </c>
      <c r="D219" s="92" t="s">
        <v>44</v>
      </c>
      <c r="E219" s="101" t="e">
        <f aca="false">_xlfn.iferror(VLOOKUP($A219,Clientes!$A:$F,6,0),"")</f>
        <v>#N/A</v>
      </c>
      <c r="F219" s="102" t="n">
        <f aca="false">IF(B219="","",EOMONTH(B219,-1)+1)</f>
        <v>43709</v>
      </c>
      <c r="G219" s="103" t="n">
        <f aca="false">_xlfn.iferror(VLOOKUP(D219,Cadastros!$M$1:$N$12,2,0),0)*C219</f>
        <v>-2687.9</v>
      </c>
      <c r="H219" s="103" t="n">
        <f aca="false">SUMIF(A:A,A219,G:G)</f>
        <v>0</v>
      </c>
      <c r="I219" s="8"/>
    </row>
    <row r="220" customFormat="false" ht="15" hidden="true" customHeight="true" outlineLevel="0" collapsed="false">
      <c r="A220" s="92" t="s">
        <v>1018</v>
      </c>
      <c r="B220" s="99" t="n">
        <v>43709</v>
      </c>
      <c r="C220" s="100" t="n">
        <v>4400</v>
      </c>
      <c r="D220" s="92" t="s">
        <v>44</v>
      </c>
      <c r="E220" s="101" t="e">
        <f aca="false">_xlfn.iferror(VLOOKUP($A220,Clientes!$A:$F,6,0),"")</f>
        <v>#N/A</v>
      </c>
      <c r="F220" s="102" t="n">
        <f aca="false">IF(B220="","",EOMONTH(B220,-1)+1)</f>
        <v>43709</v>
      </c>
      <c r="G220" s="103" t="n">
        <f aca="false">_xlfn.iferror(VLOOKUP(D220,Cadastros!$M$1:$N$12,2,0),0)*C220</f>
        <v>-4400</v>
      </c>
      <c r="H220" s="103" t="n">
        <f aca="false">SUMIF(A:A,A220,G:G)</f>
        <v>0</v>
      </c>
      <c r="I220" s="8"/>
    </row>
    <row r="221" customFormat="false" ht="15" hidden="true" customHeight="true" outlineLevel="0" collapsed="false">
      <c r="A221" s="92" t="s">
        <v>1040</v>
      </c>
      <c r="B221" s="99" t="n">
        <v>43709</v>
      </c>
      <c r="C221" s="100" t="n">
        <v>800</v>
      </c>
      <c r="D221" s="92" t="s">
        <v>44</v>
      </c>
      <c r="E221" s="101" t="e">
        <f aca="false">_xlfn.iferror(VLOOKUP($A221,Clientes!$A:$F,6,0),"")</f>
        <v>#N/A</v>
      </c>
      <c r="F221" s="102" t="n">
        <f aca="false">IF(B221="","",EOMONTH(B221,-1)+1)</f>
        <v>43709</v>
      </c>
      <c r="G221" s="103" t="n">
        <f aca="false">_xlfn.iferror(VLOOKUP(D221,Cadastros!$M$1:$N$12,2,0),0)*C221</f>
        <v>-800</v>
      </c>
      <c r="H221" s="103" t="n">
        <f aca="false">SUMIF(A:A,A221,G:G)</f>
        <v>0</v>
      </c>
      <c r="I221" s="8"/>
    </row>
    <row r="222" customFormat="false" ht="15" hidden="true" customHeight="true" outlineLevel="0" collapsed="false">
      <c r="A222" s="92" t="s">
        <v>1003</v>
      </c>
      <c r="B222" s="99" t="n">
        <v>43709</v>
      </c>
      <c r="C222" s="100" t="n">
        <v>350</v>
      </c>
      <c r="D222" s="92" t="s">
        <v>46</v>
      </c>
      <c r="E222" s="101" t="e">
        <f aca="false">_xlfn.iferror(VLOOKUP($A222,Clientes!$A:$F,6,0),"")</f>
        <v>#N/A</v>
      </c>
      <c r="F222" s="102" t="n">
        <f aca="false">IF(B222="","",EOMONTH(B222,-1)+1)</f>
        <v>43709</v>
      </c>
      <c r="G222" s="103" t="n">
        <f aca="false">_xlfn.iferror(VLOOKUP(D222,Cadastros!$M$1:$N$12,2,0),0)*C222</f>
        <v>-350</v>
      </c>
      <c r="H222" s="103" t="n">
        <f aca="false">SUMIF(A:A,A222,G:G)</f>
        <v>0</v>
      </c>
      <c r="I222" s="8"/>
    </row>
    <row r="223" customFormat="false" ht="15" hidden="true" customHeight="true" outlineLevel="0" collapsed="false">
      <c r="A223" s="92" t="s">
        <v>1062</v>
      </c>
      <c r="B223" s="99" t="n">
        <v>43709</v>
      </c>
      <c r="C223" s="100" t="n">
        <v>867</v>
      </c>
      <c r="D223" s="92" t="s">
        <v>46</v>
      </c>
      <c r="E223" s="101" t="e">
        <f aca="false">_xlfn.iferror(VLOOKUP($A223,Clientes!$A:$F,6,0),"")</f>
        <v>#N/A</v>
      </c>
      <c r="F223" s="102" t="n">
        <f aca="false">IF(B223="","",EOMONTH(B223,-1)+1)</f>
        <v>43709</v>
      </c>
      <c r="G223" s="103" t="n">
        <f aca="false">_xlfn.iferror(VLOOKUP(D223,Cadastros!$M$1:$N$12,2,0),0)*C223</f>
        <v>-867</v>
      </c>
      <c r="H223" s="103" t="n">
        <f aca="false">SUMIF(A:A,A223,G:G)</f>
        <v>0</v>
      </c>
      <c r="I223" s="8"/>
    </row>
    <row r="224" customFormat="false" ht="15" hidden="true" customHeight="true" outlineLevel="0" collapsed="false">
      <c r="A224" s="92" t="s">
        <v>1113</v>
      </c>
      <c r="B224" s="99" t="n">
        <v>43739</v>
      </c>
      <c r="C224" s="100" t="n">
        <v>3200</v>
      </c>
      <c r="D224" s="92" t="s">
        <v>34</v>
      </c>
      <c r="E224" s="101" t="e">
        <f aca="false">_xlfn.iferror(VLOOKUP($A224,Clientes!$A:$F,6,0),"")</f>
        <v>#N/A</v>
      </c>
      <c r="F224" s="102" t="n">
        <f aca="false">IF(B224="","",EOMONTH(B224,-1)+1)</f>
        <v>43739</v>
      </c>
      <c r="G224" s="103" t="n">
        <f aca="false">_xlfn.iferror(VLOOKUP(D224,Cadastros!$M$1:$N$12,2,0),0)*C224</f>
        <v>3200</v>
      </c>
      <c r="H224" s="103" t="n">
        <f aca="false">SUMIF(A:A,A224,G:G)</f>
        <v>0</v>
      </c>
      <c r="I224" s="8"/>
    </row>
    <row r="225" customFormat="false" ht="15" hidden="true" customHeight="true" outlineLevel="0" collapsed="false">
      <c r="A225" s="92" t="s">
        <v>1114</v>
      </c>
      <c r="B225" s="99" t="n">
        <v>43739</v>
      </c>
      <c r="C225" s="100" t="n">
        <v>1900</v>
      </c>
      <c r="D225" s="92" t="s">
        <v>34</v>
      </c>
      <c r="E225" s="101" t="e">
        <f aca="false">_xlfn.iferror(VLOOKUP($A225,Clientes!$A:$F,6,0),"")</f>
        <v>#N/A</v>
      </c>
      <c r="F225" s="102" t="n">
        <f aca="false">IF(B225="","",EOMONTH(B225,-1)+1)</f>
        <v>43739</v>
      </c>
      <c r="G225" s="103" t="n">
        <f aca="false">_xlfn.iferror(VLOOKUP(D225,Cadastros!$M$1:$N$12,2,0),0)*C225</f>
        <v>1900</v>
      </c>
      <c r="H225" s="103" t="n">
        <f aca="false">SUMIF(A:A,A225,G:G)</f>
        <v>0</v>
      </c>
      <c r="I225" s="8"/>
    </row>
    <row r="226" customFormat="false" ht="15" hidden="true" customHeight="true" outlineLevel="0" collapsed="false">
      <c r="A226" s="92" t="s">
        <v>1115</v>
      </c>
      <c r="B226" s="99" t="n">
        <v>43739</v>
      </c>
      <c r="C226" s="100" t="n">
        <v>700</v>
      </c>
      <c r="D226" s="92" t="s">
        <v>34</v>
      </c>
      <c r="E226" s="101" t="e">
        <f aca="false">_xlfn.iferror(VLOOKUP($A226,Clientes!$A:$F,6,0),"")</f>
        <v>#N/A</v>
      </c>
      <c r="F226" s="102" t="n">
        <f aca="false">IF(B226="","",EOMONTH(B226,-1)+1)</f>
        <v>43739</v>
      </c>
      <c r="G226" s="103" t="n">
        <f aca="false">_xlfn.iferror(VLOOKUP(D226,Cadastros!$M$1:$N$12,2,0),0)*C226</f>
        <v>700</v>
      </c>
      <c r="H226" s="103" t="n">
        <f aca="false">SUMIF(A:A,A226,G:G)</f>
        <v>0</v>
      </c>
      <c r="I226" s="8"/>
    </row>
    <row r="227" customFormat="false" ht="15" hidden="true" customHeight="true" outlineLevel="0" collapsed="false">
      <c r="A227" s="92" t="s">
        <v>1116</v>
      </c>
      <c r="B227" s="99" t="n">
        <v>43739</v>
      </c>
      <c r="C227" s="100" t="n">
        <v>150</v>
      </c>
      <c r="D227" s="92" t="s">
        <v>34</v>
      </c>
      <c r="E227" s="101" t="e">
        <f aca="false">_xlfn.iferror(VLOOKUP($A227,Clientes!$A:$F,6,0),"")</f>
        <v>#N/A</v>
      </c>
      <c r="F227" s="102" t="n">
        <f aca="false">IF(B227="","",EOMONTH(B227,-1)+1)</f>
        <v>43739</v>
      </c>
      <c r="G227" s="103" t="n">
        <f aca="false">_xlfn.iferror(VLOOKUP(D227,Cadastros!$M$1:$N$12,2,0),0)*C227</f>
        <v>150</v>
      </c>
      <c r="H227" s="103" t="n">
        <f aca="false">SUMIF(A:A,A227,G:G)</f>
        <v>0</v>
      </c>
      <c r="I227" s="8"/>
    </row>
    <row r="228" customFormat="false" ht="15" hidden="true" customHeight="true" outlineLevel="0" collapsed="false">
      <c r="A228" s="92" t="s">
        <v>1117</v>
      </c>
      <c r="B228" s="99" t="n">
        <v>43739</v>
      </c>
      <c r="C228" s="100" t="n">
        <v>700</v>
      </c>
      <c r="D228" s="92" t="s">
        <v>34</v>
      </c>
      <c r="E228" s="101" t="e">
        <f aca="false">_xlfn.iferror(VLOOKUP($A228,Clientes!$A:$F,6,0),"")</f>
        <v>#N/A</v>
      </c>
      <c r="F228" s="102" t="n">
        <f aca="false">IF(B228="","",EOMONTH(B228,-1)+1)</f>
        <v>43739</v>
      </c>
      <c r="G228" s="103" t="n">
        <f aca="false">_xlfn.iferror(VLOOKUP(D228,Cadastros!$M$1:$N$12,2,0),0)*C228</f>
        <v>700</v>
      </c>
      <c r="H228" s="103" t="n">
        <f aca="false">SUMIF(A:A,A228,G:G)</f>
        <v>883.94</v>
      </c>
      <c r="I228" s="8"/>
    </row>
    <row r="229" customFormat="false" ht="15" hidden="true" customHeight="true" outlineLevel="0" collapsed="false">
      <c r="A229" s="92" t="s">
        <v>1118</v>
      </c>
      <c r="B229" s="99" t="n">
        <v>43739</v>
      </c>
      <c r="C229" s="100" t="n">
        <v>800</v>
      </c>
      <c r="D229" s="92" t="s">
        <v>34</v>
      </c>
      <c r="E229" s="101" t="e">
        <f aca="false">_xlfn.iferror(VLOOKUP($A229,Clientes!$A:$F,6,0),"")</f>
        <v>#N/A</v>
      </c>
      <c r="F229" s="102" t="n">
        <f aca="false">IF(B229="","",EOMONTH(B229,-1)+1)</f>
        <v>43739</v>
      </c>
      <c r="G229" s="103" t="n">
        <f aca="false">_xlfn.iferror(VLOOKUP(D229,Cadastros!$M$1:$N$12,2,0),0)*C229</f>
        <v>800</v>
      </c>
      <c r="H229" s="103" t="n">
        <f aca="false">SUMIF(A:A,A229,G:G)</f>
        <v>0</v>
      </c>
      <c r="I229" s="8"/>
    </row>
    <row r="230" customFormat="false" ht="15" hidden="true" customHeight="true" outlineLevel="0" collapsed="false">
      <c r="A230" s="92" t="s">
        <v>1119</v>
      </c>
      <c r="B230" s="99" t="n">
        <v>43739</v>
      </c>
      <c r="C230" s="100" t="n">
        <v>3500</v>
      </c>
      <c r="D230" s="92" t="s">
        <v>34</v>
      </c>
      <c r="E230" s="101" t="e">
        <f aca="false">_xlfn.iferror(VLOOKUP($A230,Clientes!$A:$F,6,0),"")</f>
        <v>#N/A</v>
      </c>
      <c r="F230" s="102" t="n">
        <f aca="false">IF(B230="","",EOMONTH(B230,-1)+1)</f>
        <v>43739</v>
      </c>
      <c r="G230" s="103" t="n">
        <f aca="false">_xlfn.iferror(VLOOKUP(D230,Cadastros!$M$1:$N$12,2,0),0)*C230</f>
        <v>3500</v>
      </c>
      <c r="H230" s="103" t="n">
        <f aca="false">SUMIF(A:A,A230,G:G)</f>
        <v>0</v>
      </c>
      <c r="I230" s="8"/>
    </row>
    <row r="231" customFormat="false" ht="15" hidden="true" customHeight="true" outlineLevel="0" collapsed="false">
      <c r="A231" s="92" t="s">
        <v>1120</v>
      </c>
      <c r="B231" s="99" t="n">
        <v>43739</v>
      </c>
      <c r="C231" s="100" t="n">
        <v>2500</v>
      </c>
      <c r="D231" s="92" t="s">
        <v>34</v>
      </c>
      <c r="E231" s="101" t="e">
        <f aca="false">_xlfn.iferror(VLOOKUP($A231,Clientes!$A:$F,6,0),"")</f>
        <v>#N/A</v>
      </c>
      <c r="F231" s="102" t="n">
        <f aca="false">IF(B231="","",EOMONTH(B231,-1)+1)</f>
        <v>43739</v>
      </c>
      <c r="G231" s="103" t="n">
        <f aca="false">_xlfn.iferror(VLOOKUP(D231,Cadastros!$M$1:$N$12,2,0),0)*C231</f>
        <v>2500</v>
      </c>
      <c r="H231" s="103" t="n">
        <f aca="false">SUMIF(A:A,A231,G:G)</f>
        <v>3022.71</v>
      </c>
      <c r="I231" s="8"/>
    </row>
    <row r="232" customFormat="false" ht="15" hidden="true" customHeight="true" outlineLevel="0" collapsed="false">
      <c r="A232" s="92" t="s">
        <v>1121</v>
      </c>
      <c r="B232" s="99" t="n">
        <v>43739</v>
      </c>
      <c r="C232" s="100" t="n">
        <v>800</v>
      </c>
      <c r="D232" s="92" t="s">
        <v>34</v>
      </c>
      <c r="E232" s="101" t="e">
        <f aca="false">_xlfn.iferror(VLOOKUP($A232,Clientes!$A:$F,6,0),"")</f>
        <v>#N/A</v>
      </c>
      <c r="F232" s="102" t="n">
        <f aca="false">IF(B232="","",EOMONTH(B232,-1)+1)</f>
        <v>43739</v>
      </c>
      <c r="G232" s="103" t="n">
        <f aca="false">_xlfn.iferror(VLOOKUP(D232,Cadastros!$M$1:$N$12,2,0),0)*C232</f>
        <v>800</v>
      </c>
      <c r="H232" s="103" t="n">
        <f aca="false">SUMIF(A:A,A232,G:G)</f>
        <v>0</v>
      </c>
      <c r="I232" s="8"/>
    </row>
    <row r="233" customFormat="false" ht="15" hidden="true" customHeight="true" outlineLevel="0" collapsed="false">
      <c r="A233" s="92" t="s">
        <v>1122</v>
      </c>
      <c r="B233" s="99" t="n">
        <v>43739</v>
      </c>
      <c r="C233" s="100" t="n">
        <v>1200</v>
      </c>
      <c r="D233" s="92" t="s">
        <v>34</v>
      </c>
      <c r="E233" s="101" t="e">
        <f aca="false">_xlfn.iferror(VLOOKUP($A233,Clientes!$A:$F,6,0),"")</f>
        <v>#N/A</v>
      </c>
      <c r="F233" s="102" t="n">
        <f aca="false">IF(B233="","",EOMONTH(B233,-1)+1)</f>
        <v>43739</v>
      </c>
      <c r="G233" s="103" t="n">
        <f aca="false">_xlfn.iferror(VLOOKUP(D233,Cadastros!$M$1:$N$12,2,0),0)*C233</f>
        <v>1200</v>
      </c>
      <c r="H233" s="103" t="n">
        <f aca="false">SUMIF(A:A,A233,G:G)</f>
        <v>0</v>
      </c>
      <c r="I233" s="8"/>
    </row>
    <row r="234" customFormat="false" ht="15" hidden="true" customHeight="true" outlineLevel="0" collapsed="false">
      <c r="A234" s="92" t="s">
        <v>1123</v>
      </c>
      <c r="B234" s="99" t="n">
        <v>43739</v>
      </c>
      <c r="C234" s="100" t="n">
        <v>4160</v>
      </c>
      <c r="D234" s="92" t="s">
        <v>34</v>
      </c>
      <c r="E234" s="101" t="e">
        <f aca="false">_xlfn.iferror(VLOOKUP($A234,Clientes!$A:$F,6,0),"")</f>
        <v>#N/A</v>
      </c>
      <c r="F234" s="102" t="n">
        <f aca="false">IF(B234="","",EOMONTH(B234,-1)+1)</f>
        <v>43739</v>
      </c>
      <c r="G234" s="103" t="n">
        <f aca="false">_xlfn.iferror(VLOOKUP(D234,Cadastros!$M$1:$N$12,2,0),0)*C234</f>
        <v>4160</v>
      </c>
      <c r="H234" s="103" t="n">
        <f aca="false">SUMIF(A:A,A234,G:G)</f>
        <v>0</v>
      </c>
      <c r="I234" s="8"/>
    </row>
    <row r="235" customFormat="false" ht="15" hidden="true" customHeight="true" outlineLevel="0" collapsed="false">
      <c r="A235" s="92" t="s">
        <v>1124</v>
      </c>
      <c r="B235" s="99" t="n">
        <v>43739</v>
      </c>
      <c r="C235" s="100" t="n">
        <v>1500</v>
      </c>
      <c r="D235" s="92" t="s">
        <v>34</v>
      </c>
      <c r="E235" s="101" t="e">
        <f aca="false">_xlfn.iferror(VLOOKUP($A235,Clientes!$A:$F,6,0),"")</f>
        <v>#N/A</v>
      </c>
      <c r="F235" s="102" t="n">
        <f aca="false">IF(B235="","",EOMONTH(B235,-1)+1)</f>
        <v>43739</v>
      </c>
      <c r="G235" s="103" t="n">
        <f aca="false">_xlfn.iferror(VLOOKUP(D235,Cadastros!$M$1:$N$12,2,0),0)*C235</f>
        <v>1500</v>
      </c>
      <c r="H235" s="103" t="n">
        <f aca="false">SUMIF(A:A,A235,G:G)</f>
        <v>4215.2</v>
      </c>
      <c r="I235" s="8"/>
    </row>
    <row r="236" customFormat="false" ht="15" hidden="true" customHeight="true" outlineLevel="0" collapsed="false">
      <c r="A236" s="92" t="s">
        <v>1125</v>
      </c>
      <c r="B236" s="99" t="n">
        <v>43739</v>
      </c>
      <c r="C236" s="100" t="n">
        <v>1200</v>
      </c>
      <c r="D236" s="92" t="s">
        <v>34</v>
      </c>
      <c r="E236" s="101" t="e">
        <f aca="false">_xlfn.iferror(VLOOKUP($A236,Clientes!$A:$F,6,0),"")</f>
        <v>#N/A</v>
      </c>
      <c r="F236" s="102" t="n">
        <f aca="false">IF(B236="","",EOMONTH(B236,-1)+1)</f>
        <v>43739</v>
      </c>
      <c r="G236" s="103" t="n">
        <f aca="false">_xlfn.iferror(VLOOKUP(D236,Cadastros!$M$1:$N$12,2,0),0)*C236</f>
        <v>1200</v>
      </c>
      <c r="H236" s="103" t="n">
        <f aca="false">SUMIF(A:A,A236,G:G)</f>
        <v>0</v>
      </c>
      <c r="I236" s="8"/>
    </row>
    <row r="237" customFormat="false" ht="15" hidden="true" customHeight="true" outlineLevel="0" collapsed="false">
      <c r="A237" s="92" t="s">
        <v>1126</v>
      </c>
      <c r="B237" s="99" t="n">
        <v>43739</v>
      </c>
      <c r="C237" s="100" t="n">
        <v>1500</v>
      </c>
      <c r="D237" s="92" t="s">
        <v>34</v>
      </c>
      <c r="E237" s="101" t="e">
        <f aca="false">_xlfn.iferror(VLOOKUP($A237,Clientes!$A:$F,6,0),"")</f>
        <v>#N/A</v>
      </c>
      <c r="F237" s="102" t="n">
        <f aca="false">IF(B237="","",EOMONTH(B237,-1)+1)</f>
        <v>43739</v>
      </c>
      <c r="G237" s="103" t="n">
        <f aca="false">_xlfn.iferror(VLOOKUP(D237,Cadastros!$M$1:$N$12,2,0),0)*C237</f>
        <v>1500</v>
      </c>
      <c r="H237" s="103" t="n">
        <f aca="false">SUMIF(A:A,A237,G:G)</f>
        <v>0</v>
      </c>
      <c r="I237" s="8"/>
    </row>
    <row r="238" customFormat="false" ht="15" hidden="true" customHeight="true" outlineLevel="0" collapsed="false">
      <c r="A238" s="92" t="s">
        <v>1127</v>
      </c>
      <c r="B238" s="99" t="n">
        <v>43739</v>
      </c>
      <c r="C238" s="100" t="n">
        <v>1100</v>
      </c>
      <c r="D238" s="92" t="s">
        <v>34</v>
      </c>
      <c r="E238" s="101" t="e">
        <f aca="false">_xlfn.iferror(VLOOKUP($A238,Clientes!$A:$F,6,0),"")</f>
        <v>#N/A</v>
      </c>
      <c r="F238" s="102" t="n">
        <f aca="false">IF(B238="","",EOMONTH(B238,-1)+1)</f>
        <v>43739</v>
      </c>
      <c r="G238" s="103" t="n">
        <f aca="false">_xlfn.iferror(VLOOKUP(D238,Cadastros!$M$1:$N$12,2,0),0)*C238</f>
        <v>1100</v>
      </c>
      <c r="H238" s="103" t="n">
        <f aca="false">SUMIF(A:A,A238,G:G)</f>
        <v>1329.99</v>
      </c>
      <c r="I238" s="8"/>
    </row>
    <row r="239" customFormat="false" ht="15" hidden="true" customHeight="true" outlineLevel="0" collapsed="false">
      <c r="A239" s="92" t="s">
        <v>985</v>
      </c>
      <c r="B239" s="99" t="n">
        <v>43739</v>
      </c>
      <c r="C239" s="100" t="n">
        <v>500</v>
      </c>
      <c r="D239" s="92" t="s">
        <v>44</v>
      </c>
      <c r="E239" s="101" t="e">
        <f aca="false">_xlfn.iferror(VLOOKUP($A239,Clientes!$A:$F,6,0),"")</f>
        <v>#N/A</v>
      </c>
      <c r="F239" s="102" t="n">
        <f aca="false">IF(B239="","",EOMONTH(B239,-1)+1)</f>
        <v>43739</v>
      </c>
      <c r="G239" s="103" t="n">
        <f aca="false">_xlfn.iferror(VLOOKUP(D239,Cadastros!$M$1:$N$12,2,0),0)*C239</f>
        <v>-500</v>
      </c>
      <c r="H239" s="103" t="n">
        <f aca="false">SUMIF(A:A,A239,G:G)</f>
        <v>0</v>
      </c>
      <c r="I239" s="8"/>
    </row>
    <row r="240" customFormat="false" ht="15" hidden="true" customHeight="true" outlineLevel="0" collapsed="false">
      <c r="A240" s="92" t="s">
        <v>1023</v>
      </c>
      <c r="B240" s="99" t="n">
        <v>43739</v>
      </c>
      <c r="C240" s="100" t="n">
        <v>625</v>
      </c>
      <c r="D240" s="92" t="s">
        <v>44</v>
      </c>
      <c r="E240" s="101" t="e">
        <f aca="false">_xlfn.iferror(VLOOKUP($A240,Clientes!$A:$F,6,0),"")</f>
        <v>#N/A</v>
      </c>
      <c r="F240" s="102" t="n">
        <f aca="false">IF(B240="","",EOMONTH(B240,-1)+1)</f>
        <v>43739</v>
      </c>
      <c r="G240" s="103" t="n">
        <f aca="false">_xlfn.iferror(VLOOKUP(D240,Cadastros!$M$1:$N$12,2,0),0)*C240</f>
        <v>-625</v>
      </c>
      <c r="H240" s="103" t="n">
        <f aca="false">SUMIF(A:A,A240,G:G)</f>
        <v>0</v>
      </c>
      <c r="I240" s="8"/>
    </row>
    <row r="241" customFormat="false" ht="15" hidden="true" customHeight="true" outlineLevel="0" collapsed="false">
      <c r="A241" s="92" t="s">
        <v>1128</v>
      </c>
      <c r="B241" s="99" t="n">
        <v>43770</v>
      </c>
      <c r="C241" s="100" t="n">
        <v>3000</v>
      </c>
      <c r="D241" s="92" t="s">
        <v>34</v>
      </c>
      <c r="E241" s="101" t="e">
        <f aca="false">_xlfn.iferror(VLOOKUP($A241,Clientes!$A:$F,6,0),"")</f>
        <v>#N/A</v>
      </c>
      <c r="F241" s="102" t="n">
        <f aca="false">IF(B241="","",EOMONTH(B241,-1)+1)</f>
        <v>43770</v>
      </c>
      <c r="G241" s="103" t="n">
        <f aca="false">_xlfn.iferror(VLOOKUP(D241,Cadastros!$M$1:$N$12,2,0),0)*C241</f>
        <v>3000</v>
      </c>
      <c r="H241" s="103" t="n">
        <f aca="false">SUMIF(A:A,A241,G:G)</f>
        <v>0</v>
      </c>
      <c r="I241" s="8"/>
    </row>
    <row r="242" customFormat="false" ht="15" hidden="true" customHeight="true" outlineLevel="0" collapsed="false">
      <c r="A242" s="92" t="s">
        <v>1129</v>
      </c>
      <c r="B242" s="99" t="n">
        <v>43770</v>
      </c>
      <c r="C242" s="100" t="n">
        <v>5500</v>
      </c>
      <c r="D242" s="92" t="s">
        <v>34</v>
      </c>
      <c r="E242" s="101" t="e">
        <f aca="false">_xlfn.iferror(VLOOKUP($A242,Clientes!$A:$F,6,0),"")</f>
        <v>#N/A</v>
      </c>
      <c r="F242" s="102" t="n">
        <f aca="false">IF(B242="","",EOMONTH(B242,-1)+1)</f>
        <v>43770</v>
      </c>
      <c r="G242" s="103" t="n">
        <f aca="false">_xlfn.iferror(VLOOKUP(D242,Cadastros!$M$1:$N$12,2,0),0)*C242</f>
        <v>5500</v>
      </c>
      <c r="H242" s="103" t="n">
        <f aca="false">SUMIF(A:A,A242,G:G)</f>
        <v>6649.96</v>
      </c>
      <c r="I242" s="8"/>
    </row>
    <row r="243" customFormat="false" ht="15" hidden="true" customHeight="true" outlineLevel="0" collapsed="false">
      <c r="A243" s="92" t="s">
        <v>1130</v>
      </c>
      <c r="B243" s="99" t="n">
        <v>43770</v>
      </c>
      <c r="C243" s="100" t="n">
        <v>2175</v>
      </c>
      <c r="D243" s="92" t="s">
        <v>34</v>
      </c>
      <c r="E243" s="101" t="e">
        <f aca="false">_xlfn.iferror(VLOOKUP($A243,Clientes!$A:$F,6,0),"")</f>
        <v>#N/A</v>
      </c>
      <c r="F243" s="102" t="n">
        <f aca="false">IF(B243="","",EOMONTH(B243,-1)+1)</f>
        <v>43770</v>
      </c>
      <c r="G243" s="103" t="n">
        <f aca="false">_xlfn.iferror(VLOOKUP(D243,Cadastros!$M$1:$N$12,2,0),0)*C243</f>
        <v>2175</v>
      </c>
      <c r="H243" s="103" t="n">
        <f aca="false">SUMIF(A:A,A243,G:G)</f>
        <v>0</v>
      </c>
      <c r="I243" s="8"/>
    </row>
    <row r="244" customFormat="false" ht="15" hidden="true" customHeight="true" outlineLevel="0" collapsed="false">
      <c r="A244" s="92" t="s">
        <v>1131</v>
      </c>
      <c r="B244" s="99" t="n">
        <v>43770</v>
      </c>
      <c r="C244" s="100" t="n">
        <v>2178</v>
      </c>
      <c r="D244" s="92" t="s">
        <v>34</v>
      </c>
      <c r="E244" s="101" t="e">
        <f aca="false">_xlfn.iferror(VLOOKUP($A244,Clientes!$A:$F,6,0),"")</f>
        <v>#N/A</v>
      </c>
      <c r="F244" s="102" t="n">
        <f aca="false">IF(B244="","",EOMONTH(B244,-1)+1)</f>
        <v>43770</v>
      </c>
      <c r="G244" s="103" t="n">
        <f aca="false">_xlfn.iferror(VLOOKUP(D244,Cadastros!$M$1:$N$12,2,0),0)*C244</f>
        <v>2178</v>
      </c>
      <c r="H244" s="103" t="n">
        <f aca="false">SUMIF(A:A,A244,G:G)</f>
        <v>0</v>
      </c>
      <c r="I244" s="8"/>
    </row>
    <row r="245" customFormat="false" ht="15" hidden="true" customHeight="true" outlineLevel="0" collapsed="false">
      <c r="A245" s="92" t="s">
        <v>1132</v>
      </c>
      <c r="B245" s="99" t="n">
        <v>43770</v>
      </c>
      <c r="C245" s="100" t="n">
        <v>4000</v>
      </c>
      <c r="D245" s="92" t="s">
        <v>34</v>
      </c>
      <c r="E245" s="101" t="e">
        <f aca="false">_xlfn.iferror(VLOOKUP($A245,Clientes!$A:$F,6,0),"")</f>
        <v>#N/A</v>
      </c>
      <c r="F245" s="102" t="n">
        <f aca="false">IF(B245="","",EOMONTH(B245,-1)+1)</f>
        <v>43770</v>
      </c>
      <c r="G245" s="103" t="n">
        <f aca="false">_xlfn.iferror(VLOOKUP(D245,Cadastros!$M$1:$N$12,2,0),0)*C245</f>
        <v>4000</v>
      </c>
      <c r="H245" s="103" t="n">
        <f aca="false">SUMIF(A:A,A245,G:G)</f>
        <v>0</v>
      </c>
      <c r="I245" s="8"/>
    </row>
    <row r="246" customFormat="false" ht="15" hidden="true" customHeight="true" outlineLevel="0" collapsed="false">
      <c r="A246" s="92" t="s">
        <v>1133</v>
      </c>
      <c r="B246" s="99" t="n">
        <v>43770</v>
      </c>
      <c r="C246" s="100" t="n">
        <v>1100</v>
      </c>
      <c r="D246" s="92" t="s">
        <v>34</v>
      </c>
      <c r="E246" s="101" t="e">
        <f aca="false">_xlfn.iferror(VLOOKUP($A246,Clientes!$A:$F,6,0),"")</f>
        <v>#N/A</v>
      </c>
      <c r="F246" s="102" t="n">
        <f aca="false">IF(B246="","",EOMONTH(B246,-1)+1)</f>
        <v>43770</v>
      </c>
      <c r="G246" s="103" t="n">
        <f aca="false">_xlfn.iferror(VLOOKUP(D246,Cadastros!$M$1:$N$12,2,0),0)*C246</f>
        <v>1100</v>
      </c>
      <c r="H246" s="103" t="n">
        <f aca="false">SUMIF(A:A,A246,G:G)</f>
        <v>0</v>
      </c>
      <c r="I246" s="8"/>
    </row>
    <row r="247" customFormat="false" ht="15" hidden="true" customHeight="true" outlineLevel="0" collapsed="false">
      <c r="A247" s="92" t="s">
        <v>1134</v>
      </c>
      <c r="B247" s="99" t="n">
        <v>43770</v>
      </c>
      <c r="C247" s="100" t="n">
        <v>3600</v>
      </c>
      <c r="D247" s="92" t="s">
        <v>34</v>
      </c>
      <c r="E247" s="101" t="e">
        <f aca="false">_xlfn.iferror(VLOOKUP($A247,Clientes!$A:$F,6,0),"")</f>
        <v>#N/A</v>
      </c>
      <c r="F247" s="102" t="n">
        <f aca="false">IF(B247="","",EOMONTH(B247,-1)+1)</f>
        <v>43770</v>
      </c>
      <c r="G247" s="103" t="n">
        <f aca="false">_xlfn.iferror(VLOOKUP(D247,Cadastros!$M$1:$N$12,2,0),0)*C247</f>
        <v>3600</v>
      </c>
      <c r="H247" s="103" t="n">
        <f aca="false">SUMIF(A:A,A247,G:G)</f>
        <v>3600</v>
      </c>
      <c r="I247" s="8"/>
    </row>
    <row r="248" customFormat="false" ht="15" hidden="true" customHeight="true" outlineLevel="0" collapsed="false">
      <c r="A248" s="92" t="s">
        <v>1135</v>
      </c>
      <c r="B248" s="99" t="n">
        <v>43770</v>
      </c>
      <c r="C248" s="100" t="n">
        <v>4920</v>
      </c>
      <c r="D248" s="92" t="s">
        <v>34</v>
      </c>
      <c r="E248" s="101" t="e">
        <f aca="false">_xlfn.iferror(VLOOKUP($A248,Clientes!$A:$F,6,0),"")</f>
        <v>#N/A</v>
      </c>
      <c r="F248" s="102" t="n">
        <f aca="false">IF(B248="","",EOMONTH(B248,-1)+1)</f>
        <v>43770</v>
      </c>
      <c r="G248" s="103" t="n">
        <f aca="false">_xlfn.iferror(VLOOKUP(D248,Cadastros!$M$1:$N$12,2,0),0)*C248</f>
        <v>4920</v>
      </c>
      <c r="H248" s="103" t="n">
        <f aca="false">SUMIF(A:A,A248,G:G)</f>
        <v>0</v>
      </c>
      <c r="I248" s="8"/>
    </row>
    <row r="249" customFormat="false" ht="15" hidden="true" customHeight="true" outlineLevel="0" collapsed="false">
      <c r="A249" s="92" t="s">
        <v>1136</v>
      </c>
      <c r="B249" s="99" t="n">
        <v>43770</v>
      </c>
      <c r="C249" s="100" t="n">
        <v>2560</v>
      </c>
      <c r="D249" s="92" t="s">
        <v>34</v>
      </c>
      <c r="E249" s="101" t="e">
        <f aca="false">_xlfn.iferror(VLOOKUP($A249,Clientes!$A:$F,6,0),"")</f>
        <v>#N/A</v>
      </c>
      <c r="F249" s="102" t="n">
        <f aca="false">IF(B249="","",EOMONTH(B249,-1)+1)</f>
        <v>43770</v>
      </c>
      <c r="G249" s="103" t="n">
        <f aca="false">_xlfn.iferror(VLOOKUP(D249,Cadastros!$M$1:$N$12,2,0),0)*C249</f>
        <v>2560</v>
      </c>
      <c r="H249" s="103" t="n">
        <f aca="false">SUMIF(A:A,A249,G:G)</f>
        <v>3453.11</v>
      </c>
      <c r="I249" s="8"/>
    </row>
    <row r="250" customFormat="false" ht="15" hidden="true" customHeight="true" outlineLevel="0" collapsed="false">
      <c r="A250" s="92" t="s">
        <v>1137</v>
      </c>
      <c r="B250" s="99" t="n">
        <v>43770</v>
      </c>
      <c r="C250" s="100" t="n">
        <v>850</v>
      </c>
      <c r="D250" s="92" t="s">
        <v>34</v>
      </c>
      <c r="E250" s="101" t="e">
        <f aca="false">_xlfn.iferror(VLOOKUP($A250,Clientes!$A:$F,6,0),"")</f>
        <v>#N/A</v>
      </c>
      <c r="F250" s="102" t="n">
        <f aca="false">IF(B250="","",EOMONTH(B250,-1)+1)</f>
        <v>43770</v>
      </c>
      <c r="G250" s="103" t="n">
        <f aca="false">_xlfn.iferror(VLOOKUP(D250,Cadastros!$M$1:$N$12,2,0),0)*C250</f>
        <v>850</v>
      </c>
      <c r="H250" s="103" t="n">
        <f aca="false">SUMIF(A:A,A250,G:G)</f>
        <v>0</v>
      </c>
      <c r="I250" s="8"/>
    </row>
    <row r="251" customFormat="false" ht="15" hidden="true" customHeight="true" outlineLevel="0" collapsed="false">
      <c r="A251" s="92" t="s">
        <v>1138</v>
      </c>
      <c r="B251" s="99" t="n">
        <v>43770</v>
      </c>
      <c r="C251" s="100" t="n">
        <v>900</v>
      </c>
      <c r="D251" s="92" t="s">
        <v>34</v>
      </c>
      <c r="E251" s="101" t="e">
        <f aca="false">_xlfn.iferror(VLOOKUP($A251,Clientes!$A:$F,6,0),"")</f>
        <v>#N/A</v>
      </c>
      <c r="F251" s="102" t="n">
        <f aca="false">IF(B251="","",EOMONTH(B251,-1)+1)</f>
        <v>43770</v>
      </c>
      <c r="G251" s="103" t="n">
        <f aca="false">_xlfn.iferror(VLOOKUP(D251,Cadastros!$M$1:$N$12,2,0),0)*C251</f>
        <v>900</v>
      </c>
      <c r="H251" s="103" t="n">
        <f aca="false">SUMIF(A:A,A251,G:G)</f>
        <v>1246.05</v>
      </c>
      <c r="I251" s="8"/>
    </row>
    <row r="252" customFormat="false" ht="15" hidden="true" customHeight="true" outlineLevel="0" collapsed="false">
      <c r="A252" s="92" t="s">
        <v>1139</v>
      </c>
      <c r="B252" s="99" t="n">
        <v>43770</v>
      </c>
      <c r="C252" s="100" t="n">
        <v>2000</v>
      </c>
      <c r="D252" s="92" t="s">
        <v>34</v>
      </c>
      <c r="E252" s="101" t="e">
        <f aca="false">_xlfn.iferror(VLOOKUP($A252,Clientes!$A:$F,6,0),"")</f>
        <v>#N/A</v>
      </c>
      <c r="F252" s="102" t="n">
        <f aca="false">IF(B252="","",EOMONTH(B252,-1)+1)</f>
        <v>43770</v>
      </c>
      <c r="G252" s="103" t="n">
        <f aca="false">_xlfn.iferror(VLOOKUP(D252,Cadastros!$M$1:$N$12,2,0),0)*C252</f>
        <v>2000</v>
      </c>
      <c r="H252" s="103" t="n">
        <f aca="false">SUMIF(A:A,A252,G:G)</f>
        <v>0</v>
      </c>
      <c r="I252" s="8"/>
    </row>
    <row r="253" customFormat="false" ht="15" hidden="true" customHeight="true" outlineLevel="0" collapsed="false">
      <c r="A253" s="92" t="s">
        <v>1140</v>
      </c>
      <c r="B253" s="99" t="n">
        <v>43770</v>
      </c>
      <c r="C253" s="100" t="n">
        <v>3000</v>
      </c>
      <c r="D253" s="92" t="s">
        <v>34</v>
      </c>
      <c r="E253" s="101" t="e">
        <f aca="false">_xlfn.iferror(VLOOKUP($A253,Clientes!$A:$F,6,0),"")</f>
        <v>#N/A</v>
      </c>
      <c r="F253" s="102" t="n">
        <f aca="false">IF(B253="","",EOMONTH(B253,-1)+1)</f>
        <v>43770</v>
      </c>
      <c r="G253" s="103" t="n">
        <f aca="false">_xlfn.iferror(VLOOKUP(D253,Cadastros!$M$1:$N$12,2,0),0)*C253</f>
        <v>3000</v>
      </c>
      <c r="H253" s="103" t="n">
        <f aca="false">SUMIF(A:A,A253,G:G)</f>
        <v>0</v>
      </c>
      <c r="I253" s="8"/>
    </row>
    <row r="254" customFormat="false" ht="15" hidden="true" customHeight="true" outlineLevel="0" collapsed="false">
      <c r="A254" s="92" t="s">
        <v>1141</v>
      </c>
      <c r="B254" s="99" t="n">
        <v>43770</v>
      </c>
      <c r="C254" s="100" t="n">
        <v>3750</v>
      </c>
      <c r="D254" s="92" t="s">
        <v>34</v>
      </c>
      <c r="E254" s="101" t="e">
        <f aca="false">_xlfn.iferror(VLOOKUP($A254,Clientes!$A:$F,6,0),"")</f>
        <v>#N/A</v>
      </c>
      <c r="F254" s="102" t="n">
        <f aca="false">IF(B254="","",EOMONTH(B254,-1)+1)</f>
        <v>43770</v>
      </c>
      <c r="G254" s="103" t="n">
        <f aca="false">_xlfn.iferror(VLOOKUP(D254,Cadastros!$M$1:$N$12,2,0),0)*C254</f>
        <v>3750</v>
      </c>
      <c r="H254" s="103" t="n">
        <f aca="false">SUMIF(A:A,A254,G:G)</f>
        <v>0</v>
      </c>
      <c r="I254" s="8"/>
    </row>
    <row r="255" customFormat="false" ht="15" hidden="true" customHeight="true" outlineLevel="0" collapsed="false">
      <c r="A255" s="92" t="s">
        <v>1142</v>
      </c>
      <c r="B255" s="99" t="n">
        <v>43770</v>
      </c>
      <c r="C255" s="100" t="n">
        <v>1200</v>
      </c>
      <c r="D255" s="92" t="s">
        <v>34</v>
      </c>
      <c r="E255" s="101" t="e">
        <f aca="false">_xlfn.iferror(VLOOKUP($A255,Clientes!$A:$F,6,0),"")</f>
        <v>#N/A</v>
      </c>
      <c r="F255" s="102" t="n">
        <f aca="false">IF(B255="","",EOMONTH(B255,-1)+1)</f>
        <v>43770</v>
      </c>
      <c r="G255" s="103" t="n">
        <f aca="false">_xlfn.iferror(VLOOKUP(D255,Cadastros!$M$1:$N$12,2,0),0)*C255</f>
        <v>1200</v>
      </c>
      <c r="H255" s="103" t="n">
        <f aca="false">SUMIF(A:A,A255,G:G)</f>
        <v>0</v>
      </c>
      <c r="I255" s="8"/>
    </row>
    <row r="256" customFormat="false" ht="15" hidden="true" customHeight="true" outlineLevel="0" collapsed="false">
      <c r="A256" s="92" t="s">
        <v>1143</v>
      </c>
      <c r="B256" s="99" t="n">
        <v>43770</v>
      </c>
      <c r="C256" s="100" t="n">
        <v>750</v>
      </c>
      <c r="D256" s="92" t="s">
        <v>34</v>
      </c>
      <c r="E256" s="101" t="e">
        <f aca="false">_xlfn.iferror(VLOOKUP($A256,Clientes!$A:$F,6,0),"")</f>
        <v>#N/A</v>
      </c>
      <c r="F256" s="102" t="n">
        <f aca="false">IF(B256="","",EOMONTH(B256,-1)+1)</f>
        <v>43770</v>
      </c>
      <c r="G256" s="103" t="n">
        <f aca="false">_xlfn.iferror(VLOOKUP(D256,Cadastros!$M$1:$N$12,2,0),0)*C256</f>
        <v>750</v>
      </c>
      <c r="H256" s="103" t="n">
        <f aca="false">SUMIF(A:A,A256,G:G)</f>
        <v>906.81</v>
      </c>
      <c r="I256" s="8"/>
    </row>
    <row r="257" customFormat="false" ht="15" hidden="true" customHeight="true" outlineLevel="0" collapsed="false">
      <c r="A257" s="92" t="s">
        <v>1144</v>
      </c>
      <c r="B257" s="99" t="n">
        <v>43770</v>
      </c>
      <c r="C257" s="100" t="n">
        <v>3333</v>
      </c>
      <c r="D257" s="92" t="s">
        <v>34</v>
      </c>
      <c r="E257" s="101" t="e">
        <f aca="false">_xlfn.iferror(VLOOKUP($A257,Clientes!$A:$F,6,0),"")</f>
        <v>#N/A</v>
      </c>
      <c r="F257" s="102" t="n">
        <f aca="false">IF(B257="","",EOMONTH(B257,-1)+1)</f>
        <v>43770</v>
      </c>
      <c r="G257" s="103" t="n">
        <f aca="false">_xlfn.iferror(VLOOKUP(D257,Cadastros!$M$1:$N$12,2,0),0)*C257</f>
        <v>3333</v>
      </c>
      <c r="H257" s="103" t="n">
        <f aca="false">SUMIF(A:A,A257,G:G)</f>
        <v>0</v>
      </c>
      <c r="I257" s="8"/>
    </row>
    <row r="258" customFormat="false" ht="15" hidden="true" customHeight="true" outlineLevel="0" collapsed="false">
      <c r="A258" s="92" t="s">
        <v>1145</v>
      </c>
      <c r="B258" s="99" t="n">
        <v>43770</v>
      </c>
      <c r="C258" s="100" t="n">
        <v>700</v>
      </c>
      <c r="D258" s="92" t="s">
        <v>34</v>
      </c>
      <c r="E258" s="101" t="e">
        <f aca="false">_xlfn.iferror(VLOOKUP($A258,Clientes!$A:$F,6,0),"")</f>
        <v>#N/A</v>
      </c>
      <c r="F258" s="102" t="n">
        <f aca="false">IF(B258="","",EOMONTH(B258,-1)+1)</f>
        <v>43770</v>
      </c>
      <c r="G258" s="103" t="n">
        <f aca="false">_xlfn.iferror(VLOOKUP(D258,Cadastros!$M$1:$N$12,2,0),0)*C258</f>
        <v>700</v>
      </c>
      <c r="H258" s="103" t="n">
        <f aca="false">SUMIF(A:A,A258,G:G)</f>
        <v>0</v>
      </c>
      <c r="I258" s="8"/>
    </row>
    <row r="259" customFormat="false" ht="15" hidden="true" customHeight="true" outlineLevel="0" collapsed="false">
      <c r="A259" s="92" t="s">
        <v>1146</v>
      </c>
      <c r="B259" s="99" t="n">
        <v>43770</v>
      </c>
      <c r="C259" s="100" t="n">
        <v>800</v>
      </c>
      <c r="D259" s="92" t="s">
        <v>34</v>
      </c>
      <c r="E259" s="101" t="e">
        <f aca="false">_xlfn.iferror(VLOOKUP($A259,Clientes!$A:$F,6,0),"")</f>
        <v>#N/A</v>
      </c>
      <c r="F259" s="102" t="n">
        <f aca="false">IF(B259="","",EOMONTH(B259,-1)+1)</f>
        <v>43770</v>
      </c>
      <c r="G259" s="103" t="n">
        <f aca="false">_xlfn.iferror(VLOOKUP(D259,Cadastros!$M$1:$N$12,2,0),0)*C259</f>
        <v>800</v>
      </c>
      <c r="H259" s="103" t="n">
        <f aca="false">SUMIF(A:A,A259,G:G)</f>
        <v>0</v>
      </c>
      <c r="I259" s="8"/>
    </row>
    <row r="260" customFormat="false" ht="15" hidden="true" customHeight="true" outlineLevel="0" collapsed="false">
      <c r="A260" s="92" t="s">
        <v>1147</v>
      </c>
      <c r="B260" s="99" t="n">
        <v>43770</v>
      </c>
      <c r="C260" s="100" t="n">
        <v>3000</v>
      </c>
      <c r="D260" s="92" t="s">
        <v>34</v>
      </c>
      <c r="E260" s="101" t="e">
        <f aca="false">_xlfn.iferror(VLOOKUP($A260,Clientes!$A:$F,6,0),"")</f>
        <v>#N/A</v>
      </c>
      <c r="F260" s="102" t="n">
        <f aca="false">IF(B260="","",EOMONTH(B260,-1)+1)</f>
        <v>43770</v>
      </c>
      <c r="G260" s="103" t="n">
        <f aca="false">_xlfn.iferror(VLOOKUP(D260,Cadastros!$M$1:$N$12,2,0),0)*C260</f>
        <v>3000</v>
      </c>
      <c r="H260" s="103" t="n">
        <f aca="false">SUMIF(A:A,A260,G:G)</f>
        <v>0</v>
      </c>
      <c r="I260" s="8"/>
    </row>
    <row r="261" customFormat="false" ht="15" hidden="true" customHeight="true" outlineLevel="0" collapsed="false">
      <c r="A261" s="92" t="s">
        <v>1148</v>
      </c>
      <c r="B261" s="99" t="n">
        <v>43770</v>
      </c>
      <c r="C261" s="100" t="n">
        <v>3000</v>
      </c>
      <c r="D261" s="92" t="s">
        <v>34</v>
      </c>
      <c r="E261" s="101" t="e">
        <f aca="false">_xlfn.iferror(VLOOKUP($A261,Clientes!$A:$F,6,0),"")</f>
        <v>#N/A</v>
      </c>
      <c r="F261" s="102" t="n">
        <f aca="false">IF(B261="","",EOMONTH(B261,-1)+1)</f>
        <v>43770</v>
      </c>
      <c r="G261" s="103" t="n">
        <f aca="false">_xlfn.iferror(VLOOKUP(D261,Cadastros!$M$1:$N$12,2,0),0)*C261</f>
        <v>3000</v>
      </c>
      <c r="H261" s="103" t="n">
        <f aca="false">SUMIF(A:A,A261,G:G)</f>
        <v>0</v>
      </c>
      <c r="I261" s="8"/>
    </row>
    <row r="262" customFormat="false" ht="15" hidden="true" customHeight="true" outlineLevel="0" collapsed="false">
      <c r="A262" s="92" t="s">
        <v>998</v>
      </c>
      <c r="B262" s="99" t="n">
        <v>43770</v>
      </c>
      <c r="C262" s="100" t="n">
        <v>400</v>
      </c>
      <c r="D262" s="92" t="s">
        <v>44</v>
      </c>
      <c r="E262" s="101" t="e">
        <f aca="false">_xlfn.iferror(VLOOKUP($A262,Clientes!$A:$F,6,0),"")</f>
        <v>#N/A</v>
      </c>
      <c r="F262" s="102" t="n">
        <f aca="false">IF(B262="","",EOMONTH(B262,-1)+1)</f>
        <v>43770</v>
      </c>
      <c r="G262" s="103" t="n">
        <f aca="false">_xlfn.iferror(VLOOKUP(D262,Cadastros!$M$1:$N$12,2,0),0)*C262</f>
        <v>-400</v>
      </c>
      <c r="H262" s="103" t="n">
        <f aca="false">SUMIF(A:A,A262,G:G)</f>
        <v>0</v>
      </c>
      <c r="I262" s="8"/>
    </row>
    <row r="263" customFormat="false" ht="15" hidden="true" customHeight="true" outlineLevel="0" collapsed="false">
      <c r="A263" s="92" t="s">
        <v>1032</v>
      </c>
      <c r="B263" s="99" t="n">
        <v>43770</v>
      </c>
      <c r="C263" s="100" t="n">
        <v>1500</v>
      </c>
      <c r="D263" s="92" t="s">
        <v>44</v>
      </c>
      <c r="E263" s="101" t="e">
        <f aca="false">_xlfn.iferror(VLOOKUP($A263,Clientes!$A:$F,6,0),"")</f>
        <v>#N/A</v>
      </c>
      <c r="F263" s="102" t="n">
        <f aca="false">IF(B263="","",EOMONTH(B263,-1)+1)</f>
        <v>43770</v>
      </c>
      <c r="G263" s="103" t="n">
        <f aca="false">_xlfn.iferror(VLOOKUP(D263,Cadastros!$M$1:$N$12,2,0),0)*C263</f>
        <v>-1500</v>
      </c>
      <c r="H263" s="103" t="n">
        <f aca="false">SUMIF(A:A,A263,G:G)</f>
        <v>0</v>
      </c>
      <c r="I263" s="8"/>
    </row>
    <row r="264" customFormat="false" ht="15" hidden="true" customHeight="true" outlineLevel="0" collapsed="false">
      <c r="A264" s="92" t="s">
        <v>1039</v>
      </c>
      <c r="B264" s="99" t="n">
        <v>43770</v>
      </c>
      <c r="C264" s="100" t="n">
        <v>3000</v>
      </c>
      <c r="D264" s="92" t="s">
        <v>44</v>
      </c>
      <c r="E264" s="101" t="e">
        <f aca="false">_xlfn.iferror(VLOOKUP($A264,Clientes!$A:$F,6,0),"")</f>
        <v>#N/A</v>
      </c>
      <c r="F264" s="102" t="n">
        <f aca="false">IF(B264="","",EOMONTH(B264,-1)+1)</f>
        <v>43770</v>
      </c>
      <c r="G264" s="103" t="n">
        <f aca="false">_xlfn.iferror(VLOOKUP(D264,Cadastros!$M$1:$N$12,2,0),0)*C264</f>
        <v>-3000</v>
      </c>
      <c r="H264" s="103" t="n">
        <f aca="false">SUMIF(A:A,A264,G:G)</f>
        <v>0</v>
      </c>
      <c r="I264" s="8"/>
    </row>
    <row r="265" customFormat="false" ht="15" hidden="true" customHeight="true" outlineLevel="0" collapsed="false">
      <c r="A265" s="92" t="s">
        <v>1044</v>
      </c>
      <c r="B265" s="99" t="n">
        <v>43770</v>
      </c>
      <c r="C265" s="100" t="n">
        <v>850</v>
      </c>
      <c r="D265" s="92" t="s">
        <v>44</v>
      </c>
      <c r="E265" s="101" t="e">
        <f aca="false">_xlfn.iferror(VLOOKUP($A265,Clientes!$A:$F,6,0),"")</f>
        <v>#N/A</v>
      </c>
      <c r="F265" s="102" t="n">
        <f aca="false">IF(B265="","",EOMONTH(B265,-1)+1)</f>
        <v>43770</v>
      </c>
      <c r="G265" s="103" t="n">
        <f aca="false">_xlfn.iferror(VLOOKUP(D265,Cadastros!$M$1:$N$12,2,0),0)*C265</f>
        <v>-850</v>
      </c>
      <c r="H265" s="103" t="n">
        <f aca="false">SUMIF(A:A,A265,G:G)</f>
        <v>0</v>
      </c>
      <c r="I265" s="8"/>
    </row>
    <row r="266" customFormat="false" ht="15" hidden="true" customHeight="true" outlineLevel="0" collapsed="false">
      <c r="A266" s="92" t="s">
        <v>1056</v>
      </c>
      <c r="B266" s="99" t="n">
        <v>43770</v>
      </c>
      <c r="C266" s="100" t="n">
        <v>1200</v>
      </c>
      <c r="D266" s="92" t="s">
        <v>44</v>
      </c>
      <c r="E266" s="101" t="e">
        <f aca="false">_xlfn.iferror(VLOOKUP($A266,Clientes!$A:$F,6,0),"")</f>
        <v>#N/A</v>
      </c>
      <c r="F266" s="102" t="n">
        <f aca="false">IF(B266="","",EOMONTH(B266,-1)+1)</f>
        <v>43770</v>
      </c>
      <c r="G266" s="103" t="n">
        <f aca="false">_xlfn.iferror(VLOOKUP(D266,Cadastros!$M$1:$N$12,2,0),0)*C266</f>
        <v>-1200</v>
      </c>
      <c r="H266" s="103" t="n">
        <f aca="false">SUMIF(A:A,A266,G:G)</f>
        <v>0</v>
      </c>
      <c r="I266" s="8"/>
    </row>
    <row r="267" customFormat="false" ht="15" hidden="true" customHeight="true" outlineLevel="0" collapsed="false">
      <c r="A267" s="92" t="s">
        <v>1063</v>
      </c>
      <c r="B267" s="99" t="n">
        <v>43770</v>
      </c>
      <c r="C267" s="100" t="n">
        <v>600</v>
      </c>
      <c r="D267" s="92" t="s">
        <v>44</v>
      </c>
      <c r="E267" s="101" t="e">
        <f aca="false">_xlfn.iferror(VLOOKUP($A267,Clientes!$A:$F,6,0),"")</f>
        <v>#N/A</v>
      </c>
      <c r="F267" s="102" t="n">
        <f aca="false">IF(B267="","",EOMONTH(B267,-1)+1)</f>
        <v>43770</v>
      </c>
      <c r="G267" s="103" t="n">
        <f aca="false">_xlfn.iferror(VLOOKUP(D267,Cadastros!$M$1:$N$12,2,0),0)*C267</f>
        <v>-600</v>
      </c>
      <c r="H267" s="103" t="n">
        <f aca="false">SUMIF(A:A,A267,G:G)</f>
        <v>0</v>
      </c>
      <c r="I267" s="8"/>
    </row>
    <row r="268" customFormat="false" ht="15" hidden="true" customHeight="true" outlineLevel="0" collapsed="false">
      <c r="A268" s="92" t="s">
        <v>1015</v>
      </c>
      <c r="B268" s="99" t="n">
        <v>43770</v>
      </c>
      <c r="C268" s="100" t="n">
        <v>700</v>
      </c>
      <c r="D268" s="92" t="s">
        <v>36</v>
      </c>
      <c r="E268" s="101" t="e">
        <f aca="false">_xlfn.iferror(VLOOKUP($A268,Clientes!$A:$F,6,0),"")</f>
        <v>#N/A</v>
      </c>
      <c r="F268" s="102" t="n">
        <f aca="false">IF(B268="","",EOMONTH(B268,-1)+1)</f>
        <v>43770</v>
      </c>
      <c r="G268" s="103" t="n">
        <f aca="false">_xlfn.iferror(VLOOKUP(D268,Cadastros!$M$1:$N$12,2,0),0)*C268</f>
        <v>700</v>
      </c>
      <c r="H268" s="103" t="n">
        <f aca="false">SUMIF(A:A,A268,G:G)</f>
        <v>0</v>
      </c>
      <c r="I268" s="8"/>
    </row>
    <row r="269" customFormat="false" ht="15" hidden="true" customHeight="true" outlineLevel="0" collapsed="false">
      <c r="A269" s="92" t="s">
        <v>1009</v>
      </c>
      <c r="B269" s="99" t="n">
        <v>43770</v>
      </c>
      <c r="C269" s="100" t="n">
        <v>2000</v>
      </c>
      <c r="D269" s="92" t="s">
        <v>46</v>
      </c>
      <c r="E269" s="101" t="e">
        <f aca="false">_xlfn.iferror(VLOOKUP($A269,Clientes!$A:$F,6,0),"")</f>
        <v>#N/A</v>
      </c>
      <c r="F269" s="102" t="n">
        <f aca="false">IF(B269="","",EOMONTH(B269,-1)+1)</f>
        <v>43770</v>
      </c>
      <c r="G269" s="103" t="n">
        <f aca="false">_xlfn.iferror(VLOOKUP(D269,Cadastros!$M$1:$N$12,2,0),0)*C269</f>
        <v>-2000</v>
      </c>
      <c r="H269" s="103" t="n">
        <f aca="false">SUMIF(A:A,A269,G:G)</f>
        <v>0</v>
      </c>
      <c r="I269" s="8"/>
    </row>
    <row r="270" customFormat="false" ht="15" hidden="true" customHeight="true" outlineLevel="0" collapsed="false">
      <c r="A270" s="92" t="s">
        <v>1149</v>
      </c>
      <c r="B270" s="99" t="n">
        <v>43800</v>
      </c>
      <c r="C270" s="100" t="n">
        <v>2750</v>
      </c>
      <c r="D270" s="92" t="s">
        <v>34</v>
      </c>
      <c r="E270" s="101" t="e">
        <f aca="false">_xlfn.iferror(VLOOKUP($A270,Clientes!$A:$F,6,0),"")</f>
        <v>#N/A</v>
      </c>
      <c r="F270" s="102" t="n">
        <f aca="false">IF(B270="","",EOMONTH(B270,-1)+1)</f>
        <v>43800</v>
      </c>
      <c r="G270" s="103" t="n">
        <f aca="false">_xlfn.iferror(VLOOKUP(D270,Cadastros!$M$1:$N$12,2,0),0)*C270</f>
        <v>2750</v>
      </c>
      <c r="H270" s="103" t="n">
        <f aca="false">SUMIF(A:A,A270,G:G)</f>
        <v>0</v>
      </c>
      <c r="I270" s="8"/>
    </row>
    <row r="271" customFormat="false" ht="15" hidden="true" customHeight="true" outlineLevel="0" collapsed="false">
      <c r="A271" s="92" t="s">
        <v>1150</v>
      </c>
      <c r="B271" s="99" t="n">
        <v>43800</v>
      </c>
      <c r="C271" s="100" t="n">
        <v>1875</v>
      </c>
      <c r="D271" s="92" t="s">
        <v>34</v>
      </c>
      <c r="E271" s="101" t="e">
        <f aca="false">_xlfn.iferror(VLOOKUP($A271,Clientes!$A:$F,6,0),"")</f>
        <v>#N/A</v>
      </c>
      <c r="F271" s="102" t="n">
        <f aca="false">IF(B271="","",EOMONTH(B271,-1)+1)</f>
        <v>43800</v>
      </c>
      <c r="G271" s="103" t="n">
        <f aca="false">_xlfn.iferror(VLOOKUP(D271,Cadastros!$M$1:$N$12,2,0),0)*C271</f>
        <v>1875</v>
      </c>
      <c r="H271" s="103" t="n">
        <f aca="false">SUMIF(A:A,A271,G:G)</f>
        <v>2267.04</v>
      </c>
      <c r="I271" s="8"/>
    </row>
    <row r="272" customFormat="false" ht="15" hidden="true" customHeight="true" outlineLevel="0" collapsed="false">
      <c r="A272" s="92" t="s">
        <v>1151</v>
      </c>
      <c r="B272" s="99" t="n">
        <v>43800</v>
      </c>
      <c r="C272" s="100" t="n">
        <v>3300</v>
      </c>
      <c r="D272" s="92" t="s">
        <v>34</v>
      </c>
      <c r="E272" s="101" t="e">
        <f aca="false">_xlfn.iferror(VLOOKUP($A272,Clientes!$A:$F,6,0),"")</f>
        <v>#N/A</v>
      </c>
      <c r="F272" s="102" t="n">
        <f aca="false">IF(B272="","",EOMONTH(B272,-1)+1)</f>
        <v>43800</v>
      </c>
      <c r="G272" s="103" t="n">
        <f aca="false">_xlfn.iferror(VLOOKUP(D272,Cadastros!$M$1:$N$12,2,0),0)*C272</f>
        <v>3300</v>
      </c>
      <c r="H272" s="103" t="n">
        <f aca="false">SUMIF(A:A,A272,G:G)</f>
        <v>4130.23</v>
      </c>
      <c r="I272" s="8"/>
    </row>
    <row r="273" customFormat="false" ht="15" hidden="true" customHeight="true" outlineLevel="0" collapsed="false">
      <c r="A273" s="92" t="s">
        <v>964</v>
      </c>
      <c r="B273" s="99" t="n">
        <v>43800</v>
      </c>
      <c r="C273" s="100" t="n">
        <v>1500</v>
      </c>
      <c r="D273" s="92" t="s">
        <v>34</v>
      </c>
      <c r="E273" s="101" t="e">
        <f aca="false">_xlfn.iferror(VLOOKUP($A273,Clientes!$A:$F,6,0),"")</f>
        <v>#N/A</v>
      </c>
      <c r="F273" s="102" t="n">
        <f aca="false">IF(B273="","",EOMONTH(B273,-1)+1)</f>
        <v>43800</v>
      </c>
      <c r="G273" s="103" t="n">
        <f aca="false">_xlfn.iferror(VLOOKUP(D273,Cadastros!$M$1:$N$12,2,0),0)*C273</f>
        <v>1500</v>
      </c>
      <c r="H273" s="103" t="n">
        <f aca="false">SUMIF(A:A,A273,G:G)</f>
        <v>0</v>
      </c>
      <c r="I273" s="8"/>
    </row>
    <row r="274" customFormat="false" ht="15" hidden="true" customHeight="true" outlineLevel="0" collapsed="false">
      <c r="A274" s="92" t="s">
        <v>1152</v>
      </c>
      <c r="B274" s="99" t="n">
        <v>43800</v>
      </c>
      <c r="C274" s="100" t="n">
        <v>6375</v>
      </c>
      <c r="D274" s="92" t="s">
        <v>34</v>
      </c>
      <c r="E274" s="101" t="e">
        <f aca="false">_xlfn.iferror(VLOOKUP($A274,Clientes!$A:$F,6,0),"")</f>
        <v>#N/A</v>
      </c>
      <c r="F274" s="102" t="n">
        <f aca="false">IF(B274="","",EOMONTH(B274,-1)+1)</f>
        <v>43800</v>
      </c>
      <c r="G274" s="103" t="n">
        <f aca="false">_xlfn.iferror(VLOOKUP(D274,Cadastros!$M$1:$N$12,2,0),0)*C274</f>
        <v>6375</v>
      </c>
      <c r="H274" s="103" t="n">
        <f aca="false">SUMIF(A:A,A274,G:G)</f>
        <v>6375</v>
      </c>
      <c r="I274" s="8"/>
    </row>
    <row r="275" customFormat="false" ht="15" hidden="true" customHeight="true" outlineLevel="0" collapsed="false">
      <c r="A275" s="92" t="s">
        <v>1153</v>
      </c>
      <c r="B275" s="99" t="n">
        <v>43800</v>
      </c>
      <c r="C275" s="100" t="n">
        <v>1200</v>
      </c>
      <c r="D275" s="92" t="s">
        <v>34</v>
      </c>
      <c r="E275" s="101" t="e">
        <f aca="false">_xlfn.iferror(VLOOKUP($A275,Clientes!$A:$F,6,0),"")</f>
        <v>#N/A</v>
      </c>
      <c r="F275" s="102" t="n">
        <f aca="false">IF(B275="","",EOMONTH(B275,-1)+1)</f>
        <v>43800</v>
      </c>
      <c r="G275" s="103" t="n">
        <f aca="false">_xlfn.iferror(VLOOKUP(D275,Cadastros!$M$1:$N$12,2,0),0)*C275</f>
        <v>1200</v>
      </c>
      <c r="H275" s="103" t="n">
        <f aca="false">SUMIF(A:A,A275,G:G)</f>
        <v>0</v>
      </c>
      <c r="I275" s="8"/>
    </row>
    <row r="276" customFormat="false" ht="15" hidden="true" customHeight="true" outlineLevel="0" collapsed="false">
      <c r="A276" s="92" t="s">
        <v>1154</v>
      </c>
      <c r="B276" s="99" t="n">
        <v>43800</v>
      </c>
      <c r="C276" s="100" t="n">
        <v>1000</v>
      </c>
      <c r="D276" s="92" t="s">
        <v>34</v>
      </c>
      <c r="E276" s="101" t="e">
        <f aca="false">_xlfn.iferror(VLOOKUP($A276,Clientes!$A:$F,6,0),"")</f>
        <v>#N/A</v>
      </c>
      <c r="F276" s="102" t="n">
        <f aca="false">IF(B276="","",EOMONTH(B276,-1)+1)</f>
        <v>43800</v>
      </c>
      <c r="G276" s="103" t="n">
        <f aca="false">_xlfn.iferror(VLOOKUP(D276,Cadastros!$M$1:$N$12,2,0),0)*C276</f>
        <v>1000</v>
      </c>
      <c r="H276" s="103" t="n">
        <f aca="false">SUMIF(A:A,A276,G:G)</f>
        <v>0</v>
      </c>
      <c r="I276" s="8"/>
    </row>
    <row r="277" customFormat="false" ht="15" hidden="true" customHeight="true" outlineLevel="0" collapsed="false">
      <c r="A277" s="92" t="s">
        <v>1155</v>
      </c>
      <c r="B277" s="99" t="n">
        <v>43800</v>
      </c>
      <c r="C277" s="100" t="n">
        <v>1800</v>
      </c>
      <c r="D277" s="92" t="s">
        <v>34</v>
      </c>
      <c r="E277" s="101" t="e">
        <f aca="false">_xlfn.iferror(VLOOKUP($A277,Clientes!$A:$F,6,0),"")</f>
        <v>#N/A</v>
      </c>
      <c r="F277" s="102" t="n">
        <f aca="false">IF(B277="","",EOMONTH(B277,-1)+1)</f>
        <v>43800</v>
      </c>
      <c r="G277" s="103" t="n">
        <f aca="false">_xlfn.iferror(VLOOKUP(D277,Cadastros!$M$1:$N$12,2,0),0)*C277</f>
        <v>1800</v>
      </c>
      <c r="H277" s="103" t="n">
        <f aca="false">SUMIF(A:A,A277,G:G)</f>
        <v>2093.19</v>
      </c>
      <c r="I277" s="8"/>
    </row>
    <row r="278" customFormat="false" ht="15" hidden="true" customHeight="true" outlineLevel="0" collapsed="false">
      <c r="A278" s="92" t="s">
        <v>1156</v>
      </c>
      <c r="B278" s="99" t="n">
        <v>43800</v>
      </c>
      <c r="C278" s="100" t="n">
        <v>980</v>
      </c>
      <c r="D278" s="92" t="s">
        <v>34</v>
      </c>
      <c r="E278" s="101" t="e">
        <f aca="false">_xlfn.iferror(VLOOKUP($A278,Clientes!$A:$F,6,0),"")</f>
        <v>#N/A</v>
      </c>
      <c r="F278" s="102" t="n">
        <f aca="false">IF(B278="","",EOMONTH(B278,-1)+1)</f>
        <v>43800</v>
      </c>
      <c r="G278" s="103" t="n">
        <f aca="false">_xlfn.iferror(VLOOKUP(D278,Cadastros!$M$1:$N$12,2,0),0)*C278</f>
        <v>980</v>
      </c>
      <c r="H278" s="103" t="n">
        <f aca="false">SUMIF(A:A,A278,G:G)</f>
        <v>0</v>
      </c>
      <c r="I278" s="8"/>
    </row>
    <row r="279" customFormat="false" ht="15" hidden="true" customHeight="true" outlineLevel="0" collapsed="false">
      <c r="A279" s="92" t="s">
        <v>1157</v>
      </c>
      <c r="B279" s="99" t="n">
        <v>43800</v>
      </c>
      <c r="C279" s="100" t="n">
        <v>500</v>
      </c>
      <c r="D279" s="92" t="s">
        <v>34</v>
      </c>
      <c r="E279" s="101" t="e">
        <f aca="false">_xlfn.iferror(VLOOKUP($A279,Clientes!$A:$F,6,0),"")</f>
        <v>#N/A</v>
      </c>
      <c r="F279" s="102" t="n">
        <f aca="false">IF(B279="","",EOMONTH(B279,-1)+1)</f>
        <v>43800</v>
      </c>
      <c r="G279" s="103" t="n">
        <f aca="false">_xlfn.iferror(VLOOKUP(D279,Cadastros!$M$1:$N$12,2,0),0)*C279</f>
        <v>500</v>
      </c>
      <c r="H279" s="103" t="n">
        <f aca="false">SUMIF(A:A,A279,G:G)</f>
        <v>552.7</v>
      </c>
      <c r="I279" s="8"/>
    </row>
    <row r="280" customFormat="false" ht="15" hidden="true" customHeight="true" outlineLevel="0" collapsed="false">
      <c r="A280" s="92" t="s">
        <v>1158</v>
      </c>
      <c r="B280" s="99" t="n">
        <v>43800</v>
      </c>
      <c r="C280" s="100" t="n">
        <v>750</v>
      </c>
      <c r="D280" s="92" t="s">
        <v>34</v>
      </c>
      <c r="E280" s="101" t="e">
        <f aca="false">_xlfn.iferror(VLOOKUP($A280,Clientes!$A:$F,6,0),"")</f>
        <v>#N/A</v>
      </c>
      <c r="F280" s="102" t="n">
        <f aca="false">IF(B280="","",EOMONTH(B280,-1)+1)</f>
        <v>43800</v>
      </c>
      <c r="G280" s="103" t="n">
        <f aca="false">_xlfn.iferror(VLOOKUP(D280,Cadastros!$M$1:$N$12,2,0),0)*C280</f>
        <v>750</v>
      </c>
      <c r="H280" s="103" t="n">
        <f aca="false">SUMIF(A:A,A280,G:G)</f>
        <v>0</v>
      </c>
      <c r="I280" s="8"/>
    </row>
    <row r="281" customFormat="false" ht="15" hidden="true" customHeight="true" outlineLevel="0" collapsed="false">
      <c r="A281" s="92" t="s">
        <v>1159</v>
      </c>
      <c r="B281" s="99" t="n">
        <v>43800</v>
      </c>
      <c r="C281" s="100" t="n">
        <v>900</v>
      </c>
      <c r="D281" s="92" t="s">
        <v>34</v>
      </c>
      <c r="E281" s="101" t="e">
        <f aca="false">_xlfn.iferror(VLOOKUP($A281,Clientes!$A:$F,6,0),"")</f>
        <v>#N/A</v>
      </c>
      <c r="F281" s="102" t="n">
        <f aca="false">IF(B281="","",EOMONTH(B281,-1)+1)</f>
        <v>43800</v>
      </c>
      <c r="G281" s="103" t="n">
        <f aca="false">_xlfn.iferror(VLOOKUP(D281,Cadastros!$M$1:$N$12,2,0),0)*C281</f>
        <v>900</v>
      </c>
      <c r="H281" s="103" t="n">
        <f aca="false">SUMIF(A:A,A281,G:G)</f>
        <v>0</v>
      </c>
      <c r="I281" s="8"/>
    </row>
    <row r="282" customFormat="false" ht="15" hidden="true" customHeight="true" outlineLevel="0" collapsed="false">
      <c r="A282" s="92" t="s">
        <v>1034</v>
      </c>
      <c r="B282" s="99" t="n">
        <v>43800</v>
      </c>
      <c r="C282" s="100" t="n">
        <v>700</v>
      </c>
      <c r="D282" s="92" t="s">
        <v>44</v>
      </c>
      <c r="E282" s="101" t="e">
        <f aca="false">_xlfn.iferror(VLOOKUP($A282,Clientes!$A:$F,6,0),"")</f>
        <v>#N/A</v>
      </c>
      <c r="F282" s="102" t="n">
        <f aca="false">IF(B282="","",EOMONTH(B282,-1)+1)</f>
        <v>43800</v>
      </c>
      <c r="G282" s="103" t="n">
        <f aca="false">_xlfn.iferror(VLOOKUP(D282,Cadastros!$M$1:$N$12,2,0),0)*C282</f>
        <v>-700</v>
      </c>
      <c r="H282" s="103" t="n">
        <f aca="false">SUMIF(A:A,A282,G:G)</f>
        <v>0</v>
      </c>
      <c r="I282" s="8"/>
    </row>
    <row r="283" customFormat="false" ht="15" hidden="true" customHeight="true" outlineLevel="0" collapsed="false">
      <c r="A283" s="92" t="s">
        <v>1052</v>
      </c>
      <c r="B283" s="99" t="n">
        <v>43800</v>
      </c>
      <c r="C283" s="100" t="n">
        <v>700</v>
      </c>
      <c r="D283" s="92" t="s">
        <v>44</v>
      </c>
      <c r="E283" s="101" t="e">
        <f aca="false">_xlfn.iferror(VLOOKUP($A283,Clientes!$A:$F,6,0),"")</f>
        <v>#N/A</v>
      </c>
      <c r="F283" s="102" t="n">
        <f aca="false">IF(B283="","",EOMONTH(B283,-1)+1)</f>
        <v>43800</v>
      </c>
      <c r="G283" s="103" t="n">
        <f aca="false">_xlfn.iferror(VLOOKUP(D283,Cadastros!$M$1:$N$12,2,0),0)*C283</f>
        <v>-700</v>
      </c>
      <c r="H283" s="103" t="n">
        <f aca="false">SUMIF(A:A,A283,G:G)</f>
        <v>0</v>
      </c>
      <c r="I283" s="8"/>
    </row>
    <row r="284" customFormat="false" ht="15" hidden="true" customHeight="true" outlineLevel="0" collapsed="false">
      <c r="A284" s="92" t="s">
        <v>1103</v>
      </c>
      <c r="B284" s="99" t="n">
        <v>43800</v>
      </c>
      <c r="C284" s="100" t="n">
        <v>2590</v>
      </c>
      <c r="D284" s="92" t="s">
        <v>44</v>
      </c>
      <c r="E284" s="101" t="e">
        <f aca="false">_xlfn.iferror(VLOOKUP($A284,Clientes!$A:$F,6,0),"")</f>
        <v>#N/A</v>
      </c>
      <c r="F284" s="102" t="n">
        <f aca="false">IF(B284="","",EOMONTH(B284,-1)+1)</f>
        <v>43800</v>
      </c>
      <c r="G284" s="103" t="n">
        <f aca="false">_xlfn.iferror(VLOOKUP(D284,Cadastros!$M$1:$N$12,2,0),0)*C284</f>
        <v>-2590</v>
      </c>
      <c r="H284" s="103" t="n">
        <f aca="false">SUMIF(A:A,A284,G:G)</f>
        <v>0</v>
      </c>
      <c r="I284" s="8"/>
    </row>
    <row r="285" customFormat="false" ht="15" hidden="true" customHeight="true" outlineLevel="0" collapsed="false">
      <c r="A285" s="92" t="s">
        <v>1116</v>
      </c>
      <c r="B285" s="99" t="n">
        <v>43800</v>
      </c>
      <c r="C285" s="100" t="n">
        <v>200</v>
      </c>
      <c r="D285" s="92" t="s">
        <v>40</v>
      </c>
      <c r="E285" s="101" t="e">
        <f aca="false">_xlfn.iferror(VLOOKUP($A285,Clientes!$A:$F,6,0),"")</f>
        <v>#N/A</v>
      </c>
      <c r="F285" s="102" t="n">
        <f aca="false">IF(B285="","",EOMONTH(B285,-1)+1)</f>
        <v>43800</v>
      </c>
      <c r="G285" s="103" t="n">
        <f aca="false">_xlfn.iferror(VLOOKUP(D285,Cadastros!$M$1:$N$12,2,0),0)*C285</f>
        <v>200</v>
      </c>
      <c r="H285" s="103" t="n">
        <f aca="false">SUMIF(A:A,A285,G:G)</f>
        <v>0</v>
      </c>
      <c r="I285" s="8"/>
    </row>
    <row r="286" customFormat="false" ht="15" hidden="true" customHeight="true" outlineLevel="0" collapsed="false">
      <c r="A286" s="92" t="s">
        <v>1138</v>
      </c>
      <c r="B286" s="99" t="n">
        <v>43800</v>
      </c>
      <c r="C286" s="100" t="n">
        <v>100</v>
      </c>
      <c r="D286" s="92" t="s">
        <v>40</v>
      </c>
      <c r="E286" s="101" t="e">
        <f aca="false">_xlfn.iferror(VLOOKUP($A286,Clientes!$A:$F,6,0),"")</f>
        <v>#N/A</v>
      </c>
      <c r="F286" s="102" t="n">
        <f aca="false">IF(B286="","",EOMONTH(B286,-1)+1)</f>
        <v>43800</v>
      </c>
      <c r="G286" s="103" t="n">
        <f aca="false">_xlfn.iferror(VLOOKUP(D286,Cadastros!$M$1:$N$12,2,0),0)*C286</f>
        <v>100</v>
      </c>
      <c r="H286" s="103" t="n">
        <f aca="false">SUMIF(A:A,A286,G:G)</f>
        <v>1246.05</v>
      </c>
      <c r="I286" s="8"/>
    </row>
    <row r="287" customFormat="false" ht="15" hidden="true" customHeight="true" outlineLevel="0" collapsed="false">
      <c r="A287" s="92" t="s">
        <v>1160</v>
      </c>
      <c r="B287" s="99" t="n">
        <v>43831</v>
      </c>
      <c r="C287" s="100" t="n">
        <v>3500</v>
      </c>
      <c r="D287" s="92" t="s">
        <v>34</v>
      </c>
      <c r="E287" s="101" t="e">
        <f aca="false">_xlfn.iferror(VLOOKUP($A287,Clientes!$A:$F,6,0),"")</f>
        <v>#N/A</v>
      </c>
      <c r="F287" s="102" t="n">
        <f aca="false">IF(B287="","",EOMONTH(B287,-1)+1)</f>
        <v>43831</v>
      </c>
      <c r="G287" s="103" t="n">
        <f aca="false">_xlfn.iferror(VLOOKUP(D287,Cadastros!$M$1:$N$12,2,0),0)*C287</f>
        <v>3500</v>
      </c>
      <c r="H287" s="103" t="n">
        <f aca="false">SUMIF(A:A,A287,G:G)</f>
        <v>0</v>
      </c>
      <c r="I287" s="8"/>
    </row>
    <row r="288" customFormat="false" ht="15" hidden="true" customHeight="true" outlineLevel="0" collapsed="false">
      <c r="A288" s="92" t="s">
        <v>1161</v>
      </c>
      <c r="B288" s="99" t="n">
        <v>43831</v>
      </c>
      <c r="C288" s="100" t="n">
        <v>3950</v>
      </c>
      <c r="D288" s="92" t="s">
        <v>34</v>
      </c>
      <c r="E288" s="101" t="e">
        <f aca="false">_xlfn.iferror(VLOOKUP($A288,Clientes!$A:$F,6,0),"")</f>
        <v>#N/A</v>
      </c>
      <c r="F288" s="102" t="n">
        <f aca="false">IF(B288="","",EOMONTH(B288,-1)+1)</f>
        <v>43831</v>
      </c>
      <c r="G288" s="103" t="n">
        <f aca="false">_xlfn.iferror(VLOOKUP(D288,Cadastros!$M$1:$N$12,2,0),0)*C288</f>
        <v>3950</v>
      </c>
      <c r="H288" s="103" t="n">
        <f aca="false">SUMIF(A:A,A288,G:G)</f>
        <v>0</v>
      </c>
      <c r="I288" s="8"/>
    </row>
    <row r="289" customFormat="false" ht="15" hidden="true" customHeight="true" outlineLevel="0" collapsed="false">
      <c r="A289" s="92" t="s">
        <v>1162</v>
      </c>
      <c r="B289" s="99" t="n">
        <v>43831</v>
      </c>
      <c r="C289" s="100" t="n">
        <v>1700</v>
      </c>
      <c r="D289" s="92" t="s">
        <v>34</v>
      </c>
      <c r="E289" s="101" t="e">
        <f aca="false">_xlfn.iferror(VLOOKUP($A289,Clientes!$A:$F,6,0),"")</f>
        <v>#N/A</v>
      </c>
      <c r="F289" s="102" t="n">
        <f aca="false">IF(B289="","",EOMONTH(B289,-1)+1)</f>
        <v>43831</v>
      </c>
      <c r="G289" s="103" t="n">
        <f aca="false">_xlfn.iferror(VLOOKUP(D289,Cadastros!$M$1:$N$12,2,0),0)*C289</f>
        <v>1700</v>
      </c>
      <c r="H289" s="103" t="n">
        <f aca="false">SUMIF(A:A,A289,G:G)</f>
        <v>0</v>
      </c>
      <c r="I289" s="8"/>
    </row>
    <row r="290" customFormat="false" ht="15" hidden="true" customHeight="true" outlineLevel="0" collapsed="false">
      <c r="A290" s="92" t="s">
        <v>1163</v>
      </c>
      <c r="B290" s="99" t="n">
        <v>43831</v>
      </c>
      <c r="C290" s="100" t="n">
        <v>450</v>
      </c>
      <c r="D290" s="92" t="s">
        <v>34</v>
      </c>
      <c r="E290" s="101" t="e">
        <f aca="false">_xlfn.iferror(VLOOKUP($A290,Clientes!$A:$F,6,0),"")</f>
        <v>#N/A</v>
      </c>
      <c r="F290" s="102" t="n">
        <f aca="false">IF(B290="","",EOMONTH(B290,-1)+1)</f>
        <v>43831</v>
      </c>
      <c r="G290" s="103" t="n">
        <f aca="false">_xlfn.iferror(VLOOKUP(D290,Cadastros!$M$1:$N$12,2,0),0)*C290</f>
        <v>450</v>
      </c>
      <c r="H290" s="103" t="n">
        <f aca="false">SUMIF(A:A,A290,G:G)</f>
        <v>0</v>
      </c>
      <c r="I290" s="8"/>
    </row>
    <row r="291" customFormat="false" ht="15" hidden="true" customHeight="true" outlineLevel="0" collapsed="false">
      <c r="A291" s="92" t="s">
        <v>1164</v>
      </c>
      <c r="B291" s="99" t="n">
        <v>43831</v>
      </c>
      <c r="C291" s="100" t="n">
        <v>1000</v>
      </c>
      <c r="D291" s="92" t="s">
        <v>34</v>
      </c>
      <c r="E291" s="101" t="e">
        <f aca="false">_xlfn.iferror(VLOOKUP($A291,Clientes!$A:$F,6,0),"")</f>
        <v>#N/A</v>
      </c>
      <c r="F291" s="102" t="n">
        <f aca="false">IF(B291="","",EOMONTH(B291,-1)+1)</f>
        <v>43831</v>
      </c>
      <c r="G291" s="103" t="n">
        <f aca="false">_xlfn.iferror(VLOOKUP(D291,Cadastros!$M$1:$N$12,2,0),0)*C291</f>
        <v>1000</v>
      </c>
      <c r="H291" s="103" t="n">
        <f aca="false">SUMIF(A:A,A291,G:G)</f>
        <v>0</v>
      </c>
      <c r="I291" s="8"/>
    </row>
    <row r="292" customFormat="false" ht="15" hidden="true" customHeight="true" outlineLevel="0" collapsed="false">
      <c r="A292" s="92" t="s">
        <v>1165</v>
      </c>
      <c r="B292" s="99" t="n">
        <v>43831</v>
      </c>
      <c r="C292" s="100" t="n">
        <v>5000</v>
      </c>
      <c r="D292" s="92" t="s">
        <v>34</v>
      </c>
      <c r="E292" s="101" t="e">
        <f aca="false">_xlfn.iferror(VLOOKUP($A292,Clientes!$A:$F,6,0),"")</f>
        <v>#N/A</v>
      </c>
      <c r="F292" s="102" t="n">
        <f aca="false">IF(B292="","",EOMONTH(B292,-1)+1)</f>
        <v>43831</v>
      </c>
      <c r="G292" s="103" t="n">
        <f aca="false">_xlfn.iferror(VLOOKUP(D292,Cadastros!$M$1:$N$12,2,0),0)*C292</f>
        <v>5000</v>
      </c>
      <c r="H292" s="103" t="n">
        <f aca="false">SUMIF(A:A,A292,G:G)</f>
        <v>0</v>
      </c>
      <c r="I292" s="8"/>
    </row>
    <row r="293" customFormat="false" ht="15" hidden="true" customHeight="true" outlineLevel="0" collapsed="false">
      <c r="A293" s="92" t="s">
        <v>1166</v>
      </c>
      <c r="B293" s="99" t="n">
        <v>43831</v>
      </c>
      <c r="C293" s="100" t="n">
        <v>3600</v>
      </c>
      <c r="D293" s="92" t="s">
        <v>34</v>
      </c>
      <c r="E293" s="101" t="e">
        <f aca="false">_xlfn.iferror(VLOOKUP($A293,Clientes!$A:$F,6,0),"")</f>
        <v>#N/A</v>
      </c>
      <c r="F293" s="102" t="n">
        <f aca="false">IF(B293="","",EOMONTH(B293,-1)+1)</f>
        <v>43831</v>
      </c>
      <c r="G293" s="103" t="n">
        <f aca="false">_xlfn.iferror(VLOOKUP(D293,Cadastros!$M$1:$N$12,2,0),0)*C293</f>
        <v>3600</v>
      </c>
      <c r="H293" s="103" t="n">
        <f aca="false">SUMIF(A:A,A293,G:G)</f>
        <v>0</v>
      </c>
      <c r="I293" s="8"/>
    </row>
    <row r="294" customFormat="false" ht="15" hidden="true" customHeight="true" outlineLevel="0" collapsed="false">
      <c r="A294" s="92" t="s">
        <v>1167</v>
      </c>
      <c r="B294" s="99" t="n">
        <v>43831</v>
      </c>
      <c r="C294" s="100" t="n">
        <v>2000</v>
      </c>
      <c r="D294" s="92" t="s">
        <v>34</v>
      </c>
      <c r="E294" s="101" t="e">
        <f aca="false">_xlfn.iferror(VLOOKUP($A294,Clientes!$A:$F,6,0),"")</f>
        <v>#N/A</v>
      </c>
      <c r="F294" s="102" t="n">
        <f aca="false">IF(B294="","",EOMONTH(B294,-1)+1)</f>
        <v>43831</v>
      </c>
      <c r="G294" s="103" t="n">
        <f aca="false">_xlfn.iferror(VLOOKUP(D294,Cadastros!$M$1:$N$12,2,0),0)*C294</f>
        <v>2000</v>
      </c>
      <c r="H294" s="103" t="n">
        <f aca="false">SUMIF(A:A,A294,G:G)</f>
        <v>0</v>
      </c>
      <c r="I294" s="8"/>
    </row>
    <row r="295" customFormat="false" ht="15" hidden="true" customHeight="true" outlineLevel="0" collapsed="false">
      <c r="A295" s="92" t="s">
        <v>1168</v>
      </c>
      <c r="B295" s="99" t="n">
        <v>43831</v>
      </c>
      <c r="C295" s="100" t="n">
        <v>12000</v>
      </c>
      <c r="D295" s="92" t="s">
        <v>34</v>
      </c>
      <c r="E295" s="101" t="e">
        <f aca="false">_xlfn.iferror(VLOOKUP($A295,Clientes!$A:$F,6,0),"")</f>
        <v>#N/A</v>
      </c>
      <c r="F295" s="102" t="n">
        <f aca="false">IF(B295="","",EOMONTH(B295,-1)+1)</f>
        <v>43831</v>
      </c>
      <c r="G295" s="103" t="n">
        <f aca="false">_xlfn.iferror(VLOOKUP(D295,Cadastros!$M$1:$N$12,2,0),0)*C295</f>
        <v>12000</v>
      </c>
      <c r="H295" s="103" t="n">
        <f aca="false">SUMIF(A:A,A295,G:G)</f>
        <v>0</v>
      </c>
      <c r="I295" s="8"/>
    </row>
    <row r="296" customFormat="false" ht="15" hidden="true" customHeight="true" outlineLevel="0" collapsed="false">
      <c r="A296" s="92" t="s">
        <v>1049</v>
      </c>
      <c r="B296" s="99" t="n">
        <v>43831</v>
      </c>
      <c r="C296" s="100" t="n">
        <v>500</v>
      </c>
      <c r="D296" s="92" t="s">
        <v>44</v>
      </c>
      <c r="E296" s="101" t="e">
        <f aca="false">_xlfn.iferror(VLOOKUP($A296,Clientes!$A:$F,6,0),"")</f>
        <v>#N/A</v>
      </c>
      <c r="F296" s="102" t="n">
        <f aca="false">IF(B296="","",EOMONTH(B296,-1)+1)</f>
        <v>43831</v>
      </c>
      <c r="G296" s="103" t="n">
        <f aca="false">_xlfn.iferror(VLOOKUP(D296,Cadastros!$M$1:$N$12,2,0),0)*C296</f>
        <v>-500</v>
      </c>
      <c r="H296" s="103" t="n">
        <f aca="false">SUMIF(A:A,A296,G:G)</f>
        <v>0</v>
      </c>
      <c r="I296" s="8"/>
    </row>
    <row r="297" customFormat="false" ht="15" hidden="true" customHeight="true" outlineLevel="0" collapsed="false">
      <c r="A297" s="92" t="s">
        <v>1074</v>
      </c>
      <c r="B297" s="99" t="n">
        <v>43831</v>
      </c>
      <c r="C297" s="100" t="n">
        <v>2500</v>
      </c>
      <c r="D297" s="92" t="s">
        <v>44</v>
      </c>
      <c r="E297" s="101" t="e">
        <f aca="false">_xlfn.iferror(VLOOKUP($A297,Clientes!$A:$F,6,0),"")</f>
        <v>#N/A</v>
      </c>
      <c r="F297" s="102" t="n">
        <f aca="false">IF(B297="","",EOMONTH(B297,-1)+1)</f>
        <v>43831</v>
      </c>
      <c r="G297" s="103" t="n">
        <f aca="false">_xlfn.iferror(VLOOKUP(D297,Cadastros!$M$1:$N$12,2,0),0)*C297</f>
        <v>-2500</v>
      </c>
      <c r="H297" s="103" t="n">
        <f aca="false">SUMIF(A:A,A297,G:G)</f>
        <v>0</v>
      </c>
      <c r="I297" s="8"/>
    </row>
    <row r="298" customFormat="false" ht="15" hidden="true" customHeight="true" outlineLevel="0" collapsed="false">
      <c r="A298" s="92" t="s">
        <v>1087</v>
      </c>
      <c r="B298" s="99" t="n">
        <v>43831</v>
      </c>
      <c r="C298" s="100" t="n">
        <v>2125</v>
      </c>
      <c r="D298" s="92" t="s">
        <v>40</v>
      </c>
      <c r="E298" s="101" t="e">
        <f aca="false">_xlfn.iferror(VLOOKUP($A298,Clientes!$A:$F,6,0),"")</f>
        <v>#N/A</v>
      </c>
      <c r="F298" s="102" t="n">
        <f aca="false">IF(B298="","",EOMONTH(B298,-1)+1)</f>
        <v>43831</v>
      </c>
      <c r="G298" s="103" t="n">
        <f aca="false">_xlfn.iferror(VLOOKUP(D298,Cadastros!$M$1:$N$12,2,0),0)*C298</f>
        <v>2125</v>
      </c>
      <c r="H298" s="103" t="n">
        <f aca="false">SUMIF(A:A,A298,G:G)</f>
        <v>0</v>
      </c>
      <c r="I298" s="8"/>
    </row>
    <row r="299" customFormat="false" ht="15" hidden="true" customHeight="true" outlineLevel="0" collapsed="false">
      <c r="A299" s="92" t="s">
        <v>953</v>
      </c>
      <c r="B299" s="99" t="n">
        <v>43831</v>
      </c>
      <c r="C299" s="100" t="n">
        <v>168</v>
      </c>
      <c r="D299" s="92" t="s">
        <v>36</v>
      </c>
      <c r="E299" s="101" t="e">
        <f aca="false">_xlfn.iferror(VLOOKUP($A299,Clientes!$A:$F,6,0),"")</f>
        <v>#N/A</v>
      </c>
      <c r="F299" s="102" t="n">
        <f aca="false">IF(B299="","",EOMONTH(B299,-1)+1)</f>
        <v>43831</v>
      </c>
      <c r="G299" s="103" t="n">
        <f aca="false">_xlfn.iferror(VLOOKUP(D299,Cadastros!$M$1:$N$12,2,0),0)*C299</f>
        <v>168</v>
      </c>
      <c r="H299" s="103" t="n">
        <f aca="false">SUMIF(A:A,A299,G:G)</f>
        <v>321.95</v>
      </c>
      <c r="I299" s="8"/>
    </row>
    <row r="300" customFormat="false" ht="15" hidden="true" customHeight="true" outlineLevel="0" collapsed="false">
      <c r="A300" s="92" t="s">
        <v>1081</v>
      </c>
      <c r="B300" s="105" t="n">
        <v>43831</v>
      </c>
      <c r="C300" s="100" t="n">
        <v>600</v>
      </c>
      <c r="D300" s="92" t="s">
        <v>46</v>
      </c>
      <c r="E300" s="101" t="e">
        <f aca="false">_xlfn.iferror(VLOOKUP($A300,Clientes!$A:$F,6,0),"")</f>
        <v>#N/A</v>
      </c>
      <c r="F300" s="102" t="n">
        <f aca="false">IF(B300="","",EOMONTH(B300,-1)+1)</f>
        <v>43831</v>
      </c>
      <c r="G300" s="103" t="n">
        <f aca="false">_xlfn.iferror(VLOOKUP(D300,Cadastros!$M$1:$N$12,2,0),0)*C300</f>
        <v>-600</v>
      </c>
      <c r="H300" s="103" t="n">
        <f aca="false">SUMIF(A:A,A300,G:G)</f>
        <v>0</v>
      </c>
      <c r="I300" s="8"/>
    </row>
    <row r="301" customFormat="false" ht="15" hidden="true" customHeight="true" outlineLevel="0" collapsed="false">
      <c r="A301" s="92" t="s">
        <v>1169</v>
      </c>
      <c r="B301" s="105" t="n">
        <v>43862</v>
      </c>
      <c r="C301" s="100" t="n">
        <v>450</v>
      </c>
      <c r="D301" s="92" t="s">
        <v>34</v>
      </c>
      <c r="E301" s="101" t="e">
        <f aca="false">_xlfn.iferror(VLOOKUP($A301,Clientes!$A:$F,6,0),"")</f>
        <v>#N/A</v>
      </c>
      <c r="F301" s="102" t="n">
        <f aca="false">IF(B301="","",EOMONTH(B301,-1)+1)</f>
        <v>43862</v>
      </c>
      <c r="G301" s="103" t="n">
        <f aca="false">_xlfn.iferror(VLOOKUP(D301,Cadastros!$M$1:$N$12,2,0),0)*C301</f>
        <v>450</v>
      </c>
      <c r="H301" s="103" t="n">
        <f aca="false">SUMIF(A:A,A301,G:G)</f>
        <v>544.09</v>
      </c>
      <c r="I301" s="8"/>
    </row>
    <row r="302" customFormat="false" ht="15" hidden="true" customHeight="true" outlineLevel="0" collapsed="false">
      <c r="A302" s="92" t="s">
        <v>1170</v>
      </c>
      <c r="B302" s="105" t="n">
        <v>43862</v>
      </c>
      <c r="C302" s="100" t="n">
        <v>1000</v>
      </c>
      <c r="D302" s="92" t="s">
        <v>34</v>
      </c>
      <c r="E302" s="101" t="e">
        <f aca="false">_xlfn.iferror(VLOOKUP($A302,Clientes!$A:$F,6,0),"")</f>
        <v>#N/A</v>
      </c>
      <c r="F302" s="102" t="n">
        <f aca="false">IF(B302="","",EOMONTH(B302,-1)+1)</f>
        <v>43862</v>
      </c>
      <c r="G302" s="103" t="n">
        <f aca="false">_xlfn.iferror(VLOOKUP(D302,Cadastros!$M$1:$N$12,2,0),0)*C302</f>
        <v>1000</v>
      </c>
      <c r="H302" s="103" t="n">
        <f aca="false">SUMIF(A:A,A302,G:G)</f>
        <v>0</v>
      </c>
      <c r="I302" s="8"/>
    </row>
    <row r="303" customFormat="false" ht="15" hidden="true" customHeight="true" outlineLevel="0" collapsed="false">
      <c r="A303" s="92" t="s">
        <v>1171</v>
      </c>
      <c r="B303" s="105" t="n">
        <v>43862</v>
      </c>
      <c r="C303" s="100" t="n">
        <v>1000</v>
      </c>
      <c r="D303" s="92" t="s">
        <v>34</v>
      </c>
      <c r="E303" s="101" t="e">
        <f aca="false">_xlfn.iferror(VLOOKUP($A303,Clientes!$A:$F,6,0),"")</f>
        <v>#N/A</v>
      </c>
      <c r="F303" s="102" t="n">
        <f aca="false">IF(B303="","",EOMONTH(B303,-1)+1)</f>
        <v>43862</v>
      </c>
      <c r="G303" s="103" t="n">
        <f aca="false">_xlfn.iferror(VLOOKUP(D303,Cadastros!$M$1:$N$12,2,0),0)*C303</f>
        <v>1000</v>
      </c>
      <c r="H303" s="103" t="n">
        <f aca="false">SUMIF(A:A,A303,G:G)</f>
        <v>0</v>
      </c>
      <c r="I303" s="8"/>
    </row>
    <row r="304" customFormat="false" ht="15" hidden="true" customHeight="true" outlineLevel="0" collapsed="false">
      <c r="A304" s="92" t="s">
        <v>1172</v>
      </c>
      <c r="B304" s="105" t="n">
        <v>43862</v>
      </c>
      <c r="C304" s="100" t="n">
        <v>2300</v>
      </c>
      <c r="D304" s="92" t="s">
        <v>34</v>
      </c>
      <c r="E304" s="101" t="e">
        <f aca="false">_xlfn.iferror(VLOOKUP($A304,Clientes!$A:$F,6,0),"")</f>
        <v>#N/A</v>
      </c>
      <c r="F304" s="102" t="n">
        <f aca="false">IF(B304="","",EOMONTH(B304,-1)+1)</f>
        <v>43862</v>
      </c>
      <c r="G304" s="103" t="n">
        <f aca="false">_xlfn.iferror(VLOOKUP(D304,Cadastros!$M$1:$N$12,2,0),0)*C304</f>
        <v>2300</v>
      </c>
      <c r="H304" s="103" t="n">
        <f aca="false">SUMIF(A:A,A304,G:G)</f>
        <v>0</v>
      </c>
      <c r="I304" s="8"/>
    </row>
    <row r="305" customFormat="false" ht="15" hidden="true" customHeight="true" outlineLevel="0" collapsed="false">
      <c r="A305" s="92" t="s">
        <v>1173</v>
      </c>
      <c r="B305" s="105" t="n">
        <v>43862</v>
      </c>
      <c r="C305" s="100" t="n">
        <v>3000</v>
      </c>
      <c r="D305" s="92" t="s">
        <v>34</v>
      </c>
      <c r="E305" s="101" t="e">
        <f aca="false">_xlfn.iferror(VLOOKUP($A305,Clientes!$A:$F,6,0),"")</f>
        <v>#N/A</v>
      </c>
      <c r="F305" s="102" t="n">
        <f aca="false">IF(B305="","",EOMONTH(B305,-1)+1)</f>
        <v>43862</v>
      </c>
      <c r="G305" s="103" t="n">
        <f aca="false">_xlfn.iferror(VLOOKUP(D305,Cadastros!$M$1:$N$12,2,0),0)*C305</f>
        <v>3000</v>
      </c>
      <c r="H305" s="103" t="n">
        <f aca="false">SUMIF(A:A,A305,G:G)</f>
        <v>0</v>
      </c>
      <c r="I305" s="8"/>
    </row>
    <row r="306" customFormat="false" ht="15" hidden="true" customHeight="true" outlineLevel="0" collapsed="false">
      <c r="A306" s="92" t="s">
        <v>1174</v>
      </c>
      <c r="B306" s="105" t="n">
        <v>43862</v>
      </c>
      <c r="C306" s="100" t="n">
        <v>6000</v>
      </c>
      <c r="D306" s="92" t="s">
        <v>34</v>
      </c>
      <c r="E306" s="101" t="e">
        <f aca="false">_xlfn.iferror(VLOOKUP($A306,Clientes!$A:$F,6,0),"")</f>
        <v>#N/A</v>
      </c>
      <c r="F306" s="102" t="n">
        <f aca="false">IF(B306="","",EOMONTH(B306,-1)+1)</f>
        <v>43862</v>
      </c>
      <c r="G306" s="103" t="n">
        <f aca="false">_xlfn.iferror(VLOOKUP(D306,Cadastros!$M$1:$N$12,2,0),0)*C306</f>
        <v>6000</v>
      </c>
      <c r="H306" s="103" t="n">
        <f aca="false">SUMIF(A:A,A306,G:G)</f>
        <v>0</v>
      </c>
      <c r="I306" s="8"/>
    </row>
    <row r="307" customFormat="false" ht="15" hidden="true" customHeight="true" outlineLevel="0" collapsed="false">
      <c r="A307" s="92" t="s">
        <v>1175</v>
      </c>
      <c r="B307" s="105" t="n">
        <v>43862</v>
      </c>
      <c r="C307" s="100" t="n">
        <v>8220</v>
      </c>
      <c r="D307" s="92" t="s">
        <v>34</v>
      </c>
      <c r="E307" s="101" t="e">
        <f aca="false">_xlfn.iferror(VLOOKUP($A307,Clientes!$A:$F,6,0),"")</f>
        <v>#N/A</v>
      </c>
      <c r="F307" s="102" t="n">
        <f aca="false">IF(B307="","",EOMONTH(B307,-1)+1)</f>
        <v>43862</v>
      </c>
      <c r="G307" s="103" t="n">
        <f aca="false">_xlfn.iferror(VLOOKUP(D307,Cadastros!$M$1:$N$12,2,0),0)*C307</f>
        <v>8220</v>
      </c>
      <c r="H307" s="103" t="n">
        <f aca="false">SUMIF(A:A,A307,G:G)</f>
        <v>0</v>
      </c>
      <c r="I307" s="8"/>
    </row>
    <row r="308" customFormat="false" ht="15" hidden="true" customHeight="true" outlineLevel="0" collapsed="false">
      <c r="A308" s="92" t="s">
        <v>1176</v>
      </c>
      <c r="B308" s="105" t="n">
        <v>43862</v>
      </c>
      <c r="C308" s="100" t="n">
        <v>1000</v>
      </c>
      <c r="D308" s="92" t="s">
        <v>34</v>
      </c>
      <c r="E308" s="101" t="e">
        <f aca="false">_xlfn.iferror(VLOOKUP($A308,Clientes!$A:$F,6,0),"")</f>
        <v>#N/A</v>
      </c>
      <c r="F308" s="102" t="n">
        <f aca="false">IF(B308="","",EOMONTH(B308,-1)+1)</f>
        <v>43862</v>
      </c>
      <c r="G308" s="103" t="n">
        <f aca="false">_xlfn.iferror(VLOOKUP(D308,Cadastros!$M$1:$N$12,2,0),0)*C308</f>
        <v>1000</v>
      </c>
      <c r="H308" s="103" t="n">
        <f aca="false">SUMIF(A:A,A308,G:G)</f>
        <v>0</v>
      </c>
      <c r="I308" s="8"/>
    </row>
    <row r="309" customFormat="false" ht="15" hidden="true" customHeight="true" outlineLevel="0" collapsed="false">
      <c r="A309" s="92" t="s">
        <v>1177</v>
      </c>
      <c r="B309" s="105" t="n">
        <v>43862</v>
      </c>
      <c r="C309" s="100" t="n">
        <v>1000</v>
      </c>
      <c r="D309" s="92" t="s">
        <v>34</v>
      </c>
      <c r="E309" s="101" t="e">
        <f aca="false">_xlfn.iferror(VLOOKUP($A309,Clientes!$A:$F,6,0),"")</f>
        <v>#N/A</v>
      </c>
      <c r="F309" s="102" t="n">
        <f aca="false">IF(B309="","",EOMONTH(B309,-1)+1)</f>
        <v>43862</v>
      </c>
      <c r="G309" s="103" t="n">
        <f aca="false">_xlfn.iferror(VLOOKUP(D309,Cadastros!$M$1:$N$12,2,0),0)*C309</f>
        <v>1000</v>
      </c>
      <c r="H309" s="103" t="n">
        <f aca="false">SUMIF(A:A,A309,G:G)</f>
        <v>0</v>
      </c>
      <c r="I309" s="8"/>
    </row>
    <row r="310" customFormat="false" ht="15" hidden="true" customHeight="true" outlineLevel="0" collapsed="false">
      <c r="A310" s="92" t="s">
        <v>1178</v>
      </c>
      <c r="B310" s="105" t="n">
        <v>43862</v>
      </c>
      <c r="C310" s="100" t="n">
        <v>8300</v>
      </c>
      <c r="D310" s="92" t="s">
        <v>34</v>
      </c>
      <c r="E310" s="101" t="e">
        <f aca="false">_xlfn.iferror(VLOOKUP($A310,Clientes!$A:$F,6,0),"")</f>
        <v>#N/A</v>
      </c>
      <c r="F310" s="102" t="n">
        <f aca="false">IF(B310="","",EOMONTH(B310,-1)+1)</f>
        <v>43862</v>
      </c>
      <c r="G310" s="103" t="n">
        <f aca="false">_xlfn.iferror(VLOOKUP(D310,Cadastros!$M$1:$N$12,2,0),0)*C310</f>
        <v>8300</v>
      </c>
      <c r="H310" s="103" t="n">
        <f aca="false">SUMIF(A:A,A310,G:G)</f>
        <v>9862.38</v>
      </c>
      <c r="I310" s="8"/>
    </row>
    <row r="311" customFormat="false" ht="15" hidden="true" customHeight="true" outlineLevel="0" collapsed="false">
      <c r="A311" s="92" t="s">
        <v>1179</v>
      </c>
      <c r="B311" s="105" t="n">
        <v>43862</v>
      </c>
      <c r="C311" s="100" t="n">
        <v>1200</v>
      </c>
      <c r="D311" s="92" t="s">
        <v>34</v>
      </c>
      <c r="E311" s="101" t="e">
        <f aca="false">_xlfn.iferror(VLOOKUP($A311,Clientes!$A:$F,6,0),"")</f>
        <v>#N/A</v>
      </c>
      <c r="F311" s="102" t="n">
        <f aca="false">IF(B311="","",EOMONTH(B311,-1)+1)</f>
        <v>43862</v>
      </c>
      <c r="G311" s="103" t="n">
        <f aca="false">_xlfn.iferror(VLOOKUP(D311,Cadastros!$M$1:$N$12,2,0),0)*C311</f>
        <v>1200</v>
      </c>
      <c r="H311" s="103" t="n">
        <f aca="false">SUMIF(A:A,A311,G:G)</f>
        <v>0</v>
      </c>
      <c r="I311" s="8"/>
    </row>
    <row r="312" customFormat="false" ht="15" hidden="true" customHeight="true" outlineLevel="0" collapsed="false">
      <c r="A312" s="92" t="s">
        <v>1180</v>
      </c>
      <c r="B312" s="105" t="n">
        <v>43862</v>
      </c>
      <c r="C312" s="100" t="n">
        <v>2000</v>
      </c>
      <c r="D312" s="92" t="s">
        <v>34</v>
      </c>
      <c r="E312" s="101" t="e">
        <f aca="false">_xlfn.iferror(VLOOKUP($A312,Clientes!$A:$F,6,0),"")</f>
        <v>#N/A</v>
      </c>
      <c r="F312" s="102" t="n">
        <f aca="false">IF(B312="","",EOMONTH(B312,-1)+1)</f>
        <v>43862</v>
      </c>
      <c r="G312" s="103" t="n">
        <f aca="false">_xlfn.iferror(VLOOKUP(D312,Cadastros!$M$1:$N$12,2,0),0)*C312</f>
        <v>2000</v>
      </c>
      <c r="H312" s="103" t="n">
        <f aca="false">SUMIF(A:A,A312,G:G)</f>
        <v>0</v>
      </c>
      <c r="I312" s="8"/>
    </row>
    <row r="313" customFormat="false" ht="15" hidden="true" customHeight="true" outlineLevel="0" collapsed="false">
      <c r="A313" s="92" t="s">
        <v>1181</v>
      </c>
      <c r="B313" s="105" t="n">
        <v>43862</v>
      </c>
      <c r="C313" s="100" t="n">
        <v>1915</v>
      </c>
      <c r="D313" s="92" t="s">
        <v>34</v>
      </c>
      <c r="E313" s="101" t="e">
        <f aca="false">_xlfn.iferror(VLOOKUP($A313,Clientes!$A:$F,6,0),"")</f>
        <v>#N/A</v>
      </c>
      <c r="F313" s="102" t="n">
        <f aca="false">IF(B313="","",EOMONTH(B313,-1)+1)</f>
        <v>43862</v>
      </c>
      <c r="G313" s="103" t="n">
        <f aca="false">_xlfn.iferror(VLOOKUP(D313,Cadastros!$M$1:$N$12,2,0),0)*C313</f>
        <v>1915</v>
      </c>
      <c r="H313" s="103" t="n">
        <f aca="false">SUMIF(A:A,A313,G:G)</f>
        <v>0</v>
      </c>
      <c r="I313" s="8"/>
    </row>
    <row r="314" customFormat="false" ht="15" hidden="true" customHeight="true" outlineLevel="0" collapsed="false">
      <c r="A314" s="92" t="s">
        <v>1096</v>
      </c>
      <c r="B314" s="105" t="n">
        <v>43862</v>
      </c>
      <c r="C314" s="100" t="n">
        <v>700</v>
      </c>
      <c r="D314" s="92" t="s">
        <v>44</v>
      </c>
      <c r="E314" s="101" t="e">
        <f aca="false">_xlfn.iferror(VLOOKUP($A314,Clientes!$A:$F,6,0),"")</f>
        <v>#N/A</v>
      </c>
      <c r="F314" s="102" t="n">
        <f aca="false">IF(B314="","",EOMONTH(B314,-1)+1)</f>
        <v>43862</v>
      </c>
      <c r="G314" s="103" t="n">
        <f aca="false">_xlfn.iferror(VLOOKUP(D314,Cadastros!$M$1:$N$12,2,0),0)*C314</f>
        <v>-700</v>
      </c>
      <c r="H314" s="103" t="n">
        <f aca="false">SUMIF(A:A,A314,G:G)</f>
        <v>0</v>
      </c>
      <c r="I314" s="8"/>
    </row>
    <row r="315" customFormat="false" ht="15" hidden="true" customHeight="true" outlineLevel="0" collapsed="false">
      <c r="A315" s="92" t="s">
        <v>1105</v>
      </c>
      <c r="B315" s="105" t="n">
        <v>43862</v>
      </c>
      <c r="C315" s="100" t="n">
        <v>1000</v>
      </c>
      <c r="D315" s="92" t="s">
        <v>44</v>
      </c>
      <c r="E315" s="101" t="e">
        <f aca="false">_xlfn.iferror(VLOOKUP($A315,Clientes!$A:$F,6,0),"")</f>
        <v>#N/A</v>
      </c>
      <c r="F315" s="102" t="n">
        <f aca="false">IF(B315="","",EOMONTH(B315,-1)+1)</f>
        <v>43862</v>
      </c>
      <c r="G315" s="103" t="n">
        <f aca="false">_xlfn.iferror(VLOOKUP(D315,Cadastros!$M$1:$N$12,2,0),0)*C315</f>
        <v>-1000</v>
      </c>
      <c r="H315" s="103" t="n">
        <f aca="false">SUMIF(A:A,A315,G:G)</f>
        <v>0</v>
      </c>
      <c r="I315" s="8"/>
    </row>
    <row r="316" customFormat="false" ht="15" hidden="true" customHeight="true" outlineLevel="0" collapsed="false">
      <c r="A316" s="92" t="s">
        <v>1130</v>
      </c>
      <c r="B316" s="105" t="n">
        <v>43862</v>
      </c>
      <c r="C316" s="100" t="n">
        <v>2175</v>
      </c>
      <c r="D316" s="92" t="s">
        <v>44</v>
      </c>
      <c r="E316" s="101" t="e">
        <f aca="false">_xlfn.iferror(VLOOKUP($A316,Clientes!$A:$F,6,0),"")</f>
        <v>#N/A</v>
      </c>
      <c r="F316" s="102" t="n">
        <f aca="false">IF(B316="","",EOMONTH(B316,-1)+1)</f>
        <v>43862</v>
      </c>
      <c r="G316" s="103" t="n">
        <f aca="false">_xlfn.iferror(VLOOKUP(D316,Cadastros!$M$1:$N$12,2,0),0)*C316</f>
        <v>-2175</v>
      </c>
      <c r="H316" s="103" t="n">
        <f aca="false">SUMIF(A:A,A316,G:G)</f>
        <v>0</v>
      </c>
      <c r="I316" s="8"/>
    </row>
    <row r="317" customFormat="false" ht="15" hidden="true" customHeight="true" outlineLevel="0" collapsed="false">
      <c r="A317" s="92" t="s">
        <v>1132</v>
      </c>
      <c r="B317" s="105" t="n">
        <v>43862</v>
      </c>
      <c r="C317" s="100" t="n">
        <v>4000</v>
      </c>
      <c r="D317" s="92" t="s">
        <v>44</v>
      </c>
      <c r="E317" s="101" t="e">
        <f aca="false">_xlfn.iferror(VLOOKUP($A317,Clientes!$A:$F,6,0),"")</f>
        <v>#N/A</v>
      </c>
      <c r="F317" s="102" t="n">
        <f aca="false">IF(B317="","",EOMONTH(B317,-1)+1)</f>
        <v>43862</v>
      </c>
      <c r="G317" s="103" t="n">
        <f aca="false">_xlfn.iferror(VLOOKUP(D317,Cadastros!$M$1:$N$12,2,0),0)*C317</f>
        <v>-4000</v>
      </c>
      <c r="H317" s="103" t="n">
        <f aca="false">SUMIF(A:A,A317,G:G)</f>
        <v>0</v>
      </c>
      <c r="I317" s="8"/>
    </row>
    <row r="318" customFormat="false" ht="15" hidden="true" customHeight="true" outlineLevel="0" collapsed="false">
      <c r="A318" s="92" t="s">
        <v>1024</v>
      </c>
      <c r="B318" s="105" t="n">
        <v>43862</v>
      </c>
      <c r="C318" s="100" t="n">
        <v>208</v>
      </c>
      <c r="D318" s="92" t="s">
        <v>36</v>
      </c>
      <c r="E318" s="101" t="e">
        <f aca="false">_xlfn.iferror(VLOOKUP($A318,Clientes!$A:$F,6,0),"")</f>
        <v>#N/A</v>
      </c>
      <c r="F318" s="102" t="n">
        <f aca="false">IF(B318="","",EOMONTH(B318,-1)+1)</f>
        <v>43862</v>
      </c>
      <c r="G318" s="103" t="n">
        <f aca="false">_xlfn.iferror(VLOOKUP(D318,Cadastros!$M$1:$N$12,2,0),0)*C318</f>
        <v>208</v>
      </c>
      <c r="H318" s="103" t="n">
        <f aca="false">SUMIF(A:A,A318,G:G)</f>
        <v>1510.9</v>
      </c>
      <c r="I318" s="8"/>
    </row>
    <row r="319" customFormat="false" ht="15" hidden="true" customHeight="true" outlineLevel="0" collapsed="false">
      <c r="A319" s="92" t="s">
        <v>1106</v>
      </c>
      <c r="B319" s="105" t="n">
        <v>43862</v>
      </c>
      <c r="C319" s="100" t="n">
        <v>1936</v>
      </c>
      <c r="D319" s="92" t="s">
        <v>36</v>
      </c>
      <c r="E319" s="101" t="e">
        <f aca="false">_xlfn.iferror(VLOOKUP($A319,Clientes!$A:$F,6,0),"")</f>
        <v>#N/A</v>
      </c>
      <c r="F319" s="102" t="n">
        <f aca="false">IF(B319="","",EOMONTH(B319,-1)+1)</f>
        <v>43862</v>
      </c>
      <c r="G319" s="103" t="n">
        <f aca="false">_xlfn.iferror(VLOOKUP(D319,Cadastros!$M$1:$N$12,2,0),0)*C319</f>
        <v>1936</v>
      </c>
      <c r="H319" s="103" t="n">
        <f aca="false">SUMIF(A:A,A319,G:G)</f>
        <v>0</v>
      </c>
      <c r="I319" s="8"/>
    </row>
    <row r="320" customFormat="false" ht="15" hidden="true" customHeight="true" outlineLevel="0" collapsed="false">
      <c r="A320" s="92" t="s">
        <v>1110</v>
      </c>
      <c r="B320" s="105" t="n">
        <v>43862</v>
      </c>
      <c r="C320" s="100" t="n">
        <v>500</v>
      </c>
      <c r="D320" s="92" t="s">
        <v>36</v>
      </c>
      <c r="E320" s="101" t="e">
        <f aca="false">_xlfn.iferror(VLOOKUP($A320,Clientes!$A:$F,6,0),"")</f>
        <v>#N/A</v>
      </c>
      <c r="F320" s="102" t="n">
        <f aca="false">IF(B320="","",EOMONTH(B320,-1)+1)</f>
        <v>43862</v>
      </c>
      <c r="G320" s="103" t="n">
        <f aca="false">_xlfn.iferror(VLOOKUP(D320,Cadastros!$M$1:$N$12,2,0),0)*C320</f>
        <v>500</v>
      </c>
      <c r="H320" s="103" t="n">
        <f aca="false">SUMIF(A:A,A320,G:G)</f>
        <v>0</v>
      </c>
      <c r="I320" s="8"/>
    </row>
    <row r="321" customFormat="false" ht="15" hidden="true" customHeight="true" outlineLevel="0" collapsed="false">
      <c r="A321" s="92" t="s">
        <v>1142</v>
      </c>
      <c r="B321" s="105" t="n">
        <v>43862</v>
      </c>
      <c r="C321" s="100" t="n">
        <v>350</v>
      </c>
      <c r="D321" s="92" t="s">
        <v>36</v>
      </c>
      <c r="E321" s="101" t="e">
        <f aca="false">_xlfn.iferror(VLOOKUP($A321,Clientes!$A:$F,6,0),"")</f>
        <v>#N/A</v>
      </c>
      <c r="F321" s="102" t="n">
        <f aca="false">IF(B321="","",EOMONTH(B321,-1)+1)</f>
        <v>43862</v>
      </c>
      <c r="G321" s="103" t="n">
        <f aca="false">_xlfn.iferror(VLOOKUP(D321,Cadastros!$M$1:$N$12,2,0),0)*C321</f>
        <v>350</v>
      </c>
      <c r="H321" s="103" t="n">
        <f aca="false">SUMIF(A:A,A321,G:G)</f>
        <v>0</v>
      </c>
      <c r="I321" s="8"/>
    </row>
    <row r="322" customFormat="false" ht="15" hidden="true" customHeight="true" outlineLevel="0" collapsed="false">
      <c r="A322" s="92" t="s">
        <v>983</v>
      </c>
      <c r="B322" s="105" t="n">
        <v>43862</v>
      </c>
      <c r="C322" s="100" t="n">
        <v>26</v>
      </c>
      <c r="D322" s="92" t="s">
        <v>42</v>
      </c>
      <c r="E322" s="101" t="e">
        <f aca="false">_xlfn.iferror(VLOOKUP($A322,Clientes!$A:$F,6,0),"")</f>
        <v>#N/A</v>
      </c>
      <c r="F322" s="102" t="n">
        <f aca="false">IF(B322="","",EOMONTH(B322,-1)+1)</f>
        <v>43862</v>
      </c>
      <c r="G322" s="103" t="n">
        <f aca="false">_xlfn.iferror(VLOOKUP(D322,Cadastros!$M$1:$N$12,2,0),0)*C322</f>
        <v>26</v>
      </c>
      <c r="H322" s="103" t="n">
        <f aca="false">SUMIF(A:A,A322,G:G)</f>
        <v>0</v>
      </c>
      <c r="I322" s="8"/>
    </row>
    <row r="323" customFormat="false" ht="15" hidden="true" customHeight="true" outlineLevel="0" collapsed="false">
      <c r="A323" s="92" t="s">
        <v>992</v>
      </c>
      <c r="B323" s="105" t="n">
        <v>43862</v>
      </c>
      <c r="C323" s="100" t="n">
        <v>183</v>
      </c>
      <c r="D323" s="92" t="s">
        <v>42</v>
      </c>
      <c r="E323" s="101" t="e">
        <f aca="false">_xlfn.iferror(VLOOKUP($A323,Clientes!$A:$F,6,0),"")</f>
        <v>#N/A</v>
      </c>
      <c r="F323" s="102" t="n">
        <f aca="false">IF(B323="","",EOMONTH(B323,-1)+1)</f>
        <v>43862</v>
      </c>
      <c r="G323" s="103" t="n">
        <f aca="false">_xlfn.iferror(VLOOKUP(D323,Cadastros!$M$1:$N$12,2,0),0)*C323</f>
        <v>183</v>
      </c>
      <c r="H323" s="103" t="n">
        <f aca="false">SUMIF(A:A,A323,G:G)</f>
        <v>0</v>
      </c>
      <c r="I323" s="8"/>
    </row>
    <row r="324" customFormat="false" ht="15" hidden="true" customHeight="true" outlineLevel="0" collapsed="false">
      <c r="A324" s="92" t="s">
        <v>1009</v>
      </c>
      <c r="B324" s="105" t="n">
        <v>43862</v>
      </c>
      <c r="C324" s="100" t="n">
        <v>146</v>
      </c>
      <c r="D324" s="92" t="s">
        <v>42</v>
      </c>
      <c r="E324" s="101" t="e">
        <f aca="false">_xlfn.iferror(VLOOKUP($A324,Clientes!$A:$F,6,0),"")</f>
        <v>#N/A</v>
      </c>
      <c r="F324" s="102" t="n">
        <f aca="false">IF(B324="","",EOMONTH(B324,-1)+1)</f>
        <v>43862</v>
      </c>
      <c r="G324" s="103" t="n">
        <f aca="false">_xlfn.iferror(VLOOKUP(D324,Cadastros!$M$1:$N$12,2,0),0)*C324</f>
        <v>146</v>
      </c>
      <c r="H324" s="103" t="n">
        <f aca="false">SUMIF(A:A,A324,G:G)</f>
        <v>0</v>
      </c>
      <c r="I324" s="8"/>
    </row>
    <row r="325" customFormat="false" ht="15" hidden="true" customHeight="true" outlineLevel="0" collapsed="false">
      <c r="A325" s="92" t="s">
        <v>1013</v>
      </c>
      <c r="B325" s="105" t="n">
        <v>43862</v>
      </c>
      <c r="C325" s="100" t="n">
        <v>11</v>
      </c>
      <c r="D325" s="92" t="s">
        <v>42</v>
      </c>
      <c r="E325" s="101" t="e">
        <f aca="false">_xlfn.iferror(VLOOKUP($A325,Clientes!$A:$F,6,0),"")</f>
        <v>#N/A</v>
      </c>
      <c r="F325" s="102" t="n">
        <f aca="false">IF(B325="","",EOMONTH(B325,-1)+1)</f>
        <v>43862</v>
      </c>
      <c r="G325" s="103" t="n">
        <f aca="false">_xlfn.iferror(VLOOKUP(D325,Cadastros!$M$1:$N$12,2,0),0)*C325</f>
        <v>11</v>
      </c>
      <c r="H325" s="103" t="n">
        <f aca="false">SUMIF(A:A,A325,G:G)</f>
        <v>0</v>
      </c>
      <c r="I325" s="8"/>
    </row>
    <row r="326" customFormat="false" ht="15" hidden="true" customHeight="true" outlineLevel="0" collapsed="false">
      <c r="A326" s="92" t="s">
        <v>1025</v>
      </c>
      <c r="B326" s="105" t="n">
        <v>43862</v>
      </c>
      <c r="C326" s="100" t="n">
        <v>120</v>
      </c>
      <c r="D326" s="92" t="s">
        <v>42</v>
      </c>
      <c r="E326" s="101" t="e">
        <f aca="false">_xlfn.iferror(VLOOKUP($A326,Clientes!$A:$F,6,0),"")</f>
        <v>#N/A</v>
      </c>
      <c r="F326" s="102" t="n">
        <f aca="false">IF(B326="","",EOMONTH(B326,-1)+1)</f>
        <v>43862</v>
      </c>
      <c r="G326" s="103" t="n">
        <f aca="false">_xlfn.iferror(VLOOKUP(D326,Cadastros!$M$1:$N$12,2,0),0)*C326</f>
        <v>120</v>
      </c>
      <c r="H326" s="103" t="n">
        <f aca="false">SUMIF(A:A,A326,G:G)</f>
        <v>0</v>
      </c>
      <c r="I326" s="8"/>
    </row>
    <row r="327" customFormat="false" ht="15" hidden="true" customHeight="true" outlineLevel="0" collapsed="false">
      <c r="A327" s="92" t="s">
        <v>957</v>
      </c>
      <c r="B327" s="105" t="n">
        <v>43862</v>
      </c>
      <c r="C327" s="100" t="n">
        <v>602.14</v>
      </c>
      <c r="D327" s="92" t="s">
        <v>1017</v>
      </c>
      <c r="E327" s="101" t="e">
        <f aca="false">_xlfn.iferror(VLOOKUP($A327,Clientes!$A:$F,6,0),"")</f>
        <v>#N/A</v>
      </c>
      <c r="F327" s="102" t="n">
        <f aca="false">IF(B327="","",EOMONTH(B327,-1)+1)</f>
        <v>43862</v>
      </c>
      <c r="G327" s="103" t="n">
        <f aca="false">_xlfn.iferror(VLOOKUP(D327,Cadastros!$M$1:$N$12,2,0),0)*C327</f>
        <v>602.14</v>
      </c>
      <c r="H327" s="103" t="n">
        <f aca="false">SUMIF(A:A,A327,G:G)</f>
        <v>885.92</v>
      </c>
      <c r="I327" s="8"/>
    </row>
    <row r="328" customFormat="false" ht="15" hidden="true" customHeight="true" outlineLevel="0" collapsed="false">
      <c r="A328" s="92" t="s">
        <v>959</v>
      </c>
      <c r="B328" s="105" t="n">
        <v>43862</v>
      </c>
      <c r="C328" s="100" t="n">
        <v>134.63</v>
      </c>
      <c r="D328" s="92" t="s">
        <v>1017</v>
      </c>
      <c r="E328" s="101" t="e">
        <f aca="false">_xlfn.iferror(VLOOKUP($A328,Clientes!$A:$F,6,0),"")</f>
        <v>#N/A</v>
      </c>
      <c r="F328" s="102" t="n">
        <f aca="false">IF(B328="","",EOMONTH(B328,-1)+1)</f>
        <v>43862</v>
      </c>
      <c r="G328" s="103" t="n">
        <f aca="false">_xlfn.iferror(VLOOKUP(D328,Cadastros!$M$1:$N$12,2,0),0)*C328</f>
        <v>134.63</v>
      </c>
      <c r="H328" s="103" t="n">
        <f aca="false">SUMIF(A:A,A328,G:G)</f>
        <v>0</v>
      </c>
      <c r="I328" s="8"/>
    </row>
    <row r="329" customFormat="false" ht="15" hidden="true" customHeight="true" outlineLevel="0" collapsed="false">
      <c r="A329" s="92" t="s">
        <v>961</v>
      </c>
      <c r="B329" s="105" t="n">
        <v>43862</v>
      </c>
      <c r="C329" s="100" t="n">
        <v>27.47</v>
      </c>
      <c r="D329" s="92" t="s">
        <v>1017</v>
      </c>
      <c r="E329" s="101" t="e">
        <f aca="false">_xlfn.iferror(VLOOKUP($A329,Clientes!$A:$F,6,0),"")</f>
        <v>#N/A</v>
      </c>
      <c r="F329" s="102" t="n">
        <f aca="false">IF(B329="","",EOMONTH(B329,-1)+1)</f>
        <v>43862</v>
      </c>
      <c r="G329" s="103" t="n">
        <f aca="false">_xlfn.iferror(VLOOKUP(D329,Cadastros!$M$1:$N$12,2,0),0)*C329</f>
        <v>27.47</v>
      </c>
      <c r="H329" s="103" t="n">
        <f aca="false">SUMIF(A:A,A329,G:G)</f>
        <v>0</v>
      </c>
      <c r="I329" s="8"/>
    </row>
    <row r="330" customFormat="false" ht="15" hidden="true" customHeight="true" outlineLevel="0" collapsed="false">
      <c r="A330" s="92" t="s">
        <v>962</v>
      </c>
      <c r="B330" s="105" t="n">
        <v>43862</v>
      </c>
      <c r="C330" s="100" t="n">
        <v>47.11</v>
      </c>
      <c r="D330" s="92" t="s">
        <v>1017</v>
      </c>
      <c r="E330" s="101" t="e">
        <f aca="false">_xlfn.iferror(VLOOKUP($A330,Clientes!$A:$F,6,0),"")</f>
        <v>#N/A</v>
      </c>
      <c r="F330" s="102" t="n">
        <f aca="false">IF(B330="","",EOMONTH(B330,-1)+1)</f>
        <v>43862</v>
      </c>
      <c r="G330" s="103" t="n">
        <f aca="false">_xlfn.iferror(VLOOKUP(D330,Cadastros!$M$1:$N$12,2,0),0)*C330</f>
        <v>47.11</v>
      </c>
      <c r="H330" s="103" t="n">
        <f aca="false">SUMIF(A:A,A330,G:G)</f>
        <v>0</v>
      </c>
      <c r="I330" s="8"/>
    </row>
    <row r="331" customFormat="false" ht="15" hidden="true" customHeight="true" outlineLevel="0" collapsed="false">
      <c r="A331" s="92" t="s">
        <v>966</v>
      </c>
      <c r="B331" s="105" t="n">
        <v>43862</v>
      </c>
      <c r="C331" s="100" t="n">
        <v>58.88</v>
      </c>
      <c r="D331" s="92" t="s">
        <v>1017</v>
      </c>
      <c r="E331" s="101" t="e">
        <f aca="false">_xlfn.iferror(VLOOKUP($A331,Clientes!$A:$F,6,0),"")</f>
        <v>#N/A</v>
      </c>
      <c r="F331" s="102" t="n">
        <f aca="false">IF(B331="","",EOMONTH(B331,-1)+1)</f>
        <v>43862</v>
      </c>
      <c r="G331" s="103" t="n">
        <f aca="false">_xlfn.iferror(VLOOKUP(D331,Cadastros!$M$1:$N$12,2,0),0)*C331</f>
        <v>58.88</v>
      </c>
      <c r="H331" s="103" t="n">
        <f aca="false">SUMIF(A:A,A331,G:G)</f>
        <v>1028.62</v>
      </c>
      <c r="I331" s="8"/>
    </row>
    <row r="332" customFormat="false" ht="15" hidden="true" customHeight="true" outlineLevel="0" collapsed="false">
      <c r="A332" s="92" t="s">
        <v>968</v>
      </c>
      <c r="B332" s="105" t="n">
        <v>43862</v>
      </c>
      <c r="C332" s="100" t="n">
        <v>89.48</v>
      </c>
      <c r="D332" s="92" t="s">
        <v>1017</v>
      </c>
      <c r="E332" s="101" t="e">
        <f aca="false">_xlfn.iferror(VLOOKUP($A332,Clientes!$A:$F,6,0),"")</f>
        <v>#N/A</v>
      </c>
      <c r="F332" s="102" t="n">
        <f aca="false">IF(B332="","",EOMONTH(B332,-1)+1)</f>
        <v>43862</v>
      </c>
      <c r="G332" s="103" t="n">
        <f aca="false">_xlfn.iferror(VLOOKUP(D332,Cadastros!$M$1:$N$12,2,0),0)*C332</f>
        <v>89.48</v>
      </c>
      <c r="H332" s="103" t="n">
        <f aca="false">SUMIF(A:A,A332,G:G)</f>
        <v>0</v>
      </c>
      <c r="I332" s="8"/>
    </row>
    <row r="333" customFormat="false" ht="15" hidden="true" customHeight="true" outlineLevel="0" collapsed="false">
      <c r="A333" s="92" t="s">
        <v>973</v>
      </c>
      <c r="B333" s="105" t="n">
        <v>43862</v>
      </c>
      <c r="C333" s="100" t="n">
        <v>22.77</v>
      </c>
      <c r="D333" s="92" t="s">
        <v>1017</v>
      </c>
      <c r="E333" s="101" t="e">
        <f aca="false">_xlfn.iferror(VLOOKUP($A333,Clientes!$A:$F,6,0),"")</f>
        <v>#N/A</v>
      </c>
      <c r="F333" s="102" t="n">
        <f aca="false">IF(B333="","",EOMONTH(B333,-1)+1)</f>
        <v>43862</v>
      </c>
      <c r="G333" s="103" t="n">
        <f aca="false">_xlfn.iferror(VLOOKUP(D333,Cadastros!$M$1:$N$12,2,0),0)*C333</f>
        <v>22.77</v>
      </c>
      <c r="H333" s="103" t="n">
        <f aca="false">SUMIF(A:A,A333,G:G)</f>
        <v>404.64</v>
      </c>
      <c r="I333" s="8"/>
    </row>
    <row r="334" customFormat="false" ht="15" hidden="true" customHeight="true" outlineLevel="0" collapsed="false">
      <c r="A334" s="92" t="s">
        <v>990</v>
      </c>
      <c r="B334" s="105" t="n">
        <v>43862</v>
      </c>
      <c r="C334" s="100" t="n">
        <v>110.22</v>
      </c>
      <c r="D334" s="92" t="s">
        <v>1017</v>
      </c>
      <c r="E334" s="101" t="e">
        <f aca="false">_xlfn.iferror(VLOOKUP($A334,Clientes!$A:$F,6,0),"")</f>
        <v>#N/A</v>
      </c>
      <c r="F334" s="102" t="n">
        <f aca="false">IF(B334="","",EOMONTH(B334,-1)+1)</f>
        <v>43862</v>
      </c>
      <c r="G334" s="103" t="n">
        <f aca="false">_xlfn.iferror(VLOOKUP(D334,Cadastros!$M$1:$N$12,2,0),0)*C334</f>
        <v>110.22</v>
      </c>
      <c r="H334" s="103" t="n">
        <f aca="false">SUMIF(A:A,A334,G:G)</f>
        <v>0</v>
      </c>
      <c r="I334" s="8"/>
    </row>
    <row r="335" customFormat="false" ht="15" hidden="true" customHeight="true" outlineLevel="0" collapsed="false">
      <c r="A335" s="92" t="s">
        <v>991</v>
      </c>
      <c r="B335" s="105" t="n">
        <v>43862</v>
      </c>
      <c r="C335" s="100" t="n">
        <v>43.8</v>
      </c>
      <c r="D335" s="92" t="s">
        <v>1017</v>
      </c>
      <c r="E335" s="101" t="e">
        <f aca="false">_xlfn.iferror(VLOOKUP($A335,Clientes!$A:$F,6,0),"")</f>
        <v>#N/A</v>
      </c>
      <c r="F335" s="102" t="n">
        <f aca="false">IF(B335="","",EOMONTH(B335,-1)+1)</f>
        <v>43862</v>
      </c>
      <c r="G335" s="103" t="n">
        <f aca="false">_xlfn.iferror(VLOOKUP(D335,Cadastros!$M$1:$N$12,2,0),0)*C335</f>
        <v>43.8</v>
      </c>
      <c r="H335" s="103" t="n">
        <f aca="false">SUMIF(A:A,A335,G:G)</f>
        <v>978.02</v>
      </c>
      <c r="I335" s="8"/>
    </row>
    <row r="336" customFormat="false" ht="15" hidden="true" customHeight="true" outlineLevel="0" collapsed="false">
      <c r="A336" s="92" t="s">
        <v>994</v>
      </c>
      <c r="B336" s="105" t="n">
        <v>43862</v>
      </c>
      <c r="C336" s="100" t="n">
        <v>117.47</v>
      </c>
      <c r="D336" s="92" t="s">
        <v>1017</v>
      </c>
      <c r="E336" s="101" t="e">
        <f aca="false">_xlfn.iferror(VLOOKUP($A336,Clientes!$A:$F,6,0),"")</f>
        <v>#N/A</v>
      </c>
      <c r="F336" s="102" t="n">
        <f aca="false">IF(B336="","",EOMONTH(B336,-1)+1)</f>
        <v>43862</v>
      </c>
      <c r="G336" s="103" t="n">
        <f aca="false">_xlfn.iferror(VLOOKUP(D336,Cadastros!$M$1:$N$12,2,0),0)*C336</f>
        <v>117.47</v>
      </c>
      <c r="H336" s="103" t="n">
        <f aca="false">SUMIF(A:A,A336,G:G)</f>
        <v>0</v>
      </c>
      <c r="I336" s="8"/>
    </row>
    <row r="337" customFormat="false" ht="15" hidden="true" customHeight="true" outlineLevel="0" collapsed="false">
      <c r="A337" s="92" t="s">
        <v>996</v>
      </c>
      <c r="B337" s="105" t="n">
        <v>43862</v>
      </c>
      <c r="C337" s="100" t="n">
        <v>29.2</v>
      </c>
      <c r="D337" s="92" t="s">
        <v>1017</v>
      </c>
      <c r="E337" s="101" t="e">
        <f aca="false">_xlfn.iferror(VLOOKUP($A337,Clientes!$A:$F,6,0),"")</f>
        <v>#N/A</v>
      </c>
      <c r="F337" s="102" t="n">
        <f aca="false">IF(B337="","",EOMONTH(B337,-1)+1)</f>
        <v>43862</v>
      </c>
      <c r="G337" s="103" t="n">
        <f aca="false">_xlfn.iferror(VLOOKUP(D337,Cadastros!$M$1:$N$12,2,0),0)*C337</f>
        <v>29.2</v>
      </c>
      <c r="H337" s="103" t="n">
        <f aca="false">SUMIF(A:A,A337,G:G)</f>
        <v>518.93</v>
      </c>
      <c r="I337" s="8"/>
    </row>
    <row r="338" customFormat="false" ht="15" hidden="true" customHeight="true" outlineLevel="0" collapsed="false">
      <c r="A338" s="92" t="s">
        <v>997</v>
      </c>
      <c r="B338" s="105" t="n">
        <v>43862</v>
      </c>
      <c r="C338" s="100" t="n">
        <v>29.2</v>
      </c>
      <c r="D338" s="92" t="s">
        <v>1017</v>
      </c>
      <c r="E338" s="101" t="e">
        <f aca="false">_xlfn.iferror(VLOOKUP($A338,Clientes!$A:$F,6,0),"")</f>
        <v>#N/A</v>
      </c>
      <c r="F338" s="102" t="n">
        <f aca="false">IF(B338="","",EOMONTH(B338,-1)+1)</f>
        <v>43862</v>
      </c>
      <c r="G338" s="103" t="n">
        <f aca="false">_xlfn.iferror(VLOOKUP(D338,Cadastros!$M$1:$N$12,2,0),0)*C338</f>
        <v>29.2</v>
      </c>
      <c r="H338" s="103" t="n">
        <f aca="false">SUMIF(A:A,A338,G:G)</f>
        <v>518.93</v>
      </c>
      <c r="I338" s="8"/>
    </row>
    <row r="339" customFormat="false" ht="15" hidden="true" customHeight="true" outlineLevel="0" collapsed="false">
      <c r="A339" s="92" t="s">
        <v>999</v>
      </c>
      <c r="B339" s="105" t="n">
        <v>43862</v>
      </c>
      <c r="C339" s="100" t="n">
        <v>29.2</v>
      </c>
      <c r="D339" s="92" t="s">
        <v>1017</v>
      </c>
      <c r="E339" s="101" t="e">
        <f aca="false">_xlfn.iferror(VLOOKUP($A339,Clientes!$A:$F,6,0),"")</f>
        <v>#N/A</v>
      </c>
      <c r="F339" s="102" t="n">
        <f aca="false">IF(B339="","",EOMONTH(B339,-1)+1)</f>
        <v>43862</v>
      </c>
      <c r="G339" s="103" t="n">
        <f aca="false">_xlfn.iferror(VLOOKUP(D339,Cadastros!$M$1:$N$12,2,0),0)*C339</f>
        <v>29.2</v>
      </c>
      <c r="H339" s="103" t="n">
        <f aca="false">SUMIF(A:A,A339,G:G)</f>
        <v>518.93</v>
      </c>
      <c r="I339" s="8"/>
    </row>
    <row r="340" customFormat="false" ht="15" hidden="true" customHeight="true" outlineLevel="0" collapsed="false">
      <c r="A340" s="92" t="s">
        <v>1000</v>
      </c>
      <c r="B340" s="105" t="n">
        <v>43862</v>
      </c>
      <c r="C340" s="100" t="n">
        <v>29.2</v>
      </c>
      <c r="D340" s="92" t="s">
        <v>1017</v>
      </c>
      <c r="E340" s="101" t="e">
        <f aca="false">_xlfn.iferror(VLOOKUP($A340,Clientes!$A:$F,6,0),"")</f>
        <v>#N/A</v>
      </c>
      <c r="F340" s="102" t="n">
        <f aca="false">IF(B340="","",EOMONTH(B340,-1)+1)</f>
        <v>43862</v>
      </c>
      <c r="G340" s="103" t="n">
        <f aca="false">_xlfn.iferror(VLOOKUP(D340,Cadastros!$M$1:$N$12,2,0),0)*C340</f>
        <v>29.2</v>
      </c>
      <c r="H340" s="103" t="n">
        <f aca="false">SUMIF(A:A,A340,G:G)</f>
        <v>518.93</v>
      </c>
      <c r="I340" s="8"/>
    </row>
    <row r="341" customFormat="false" ht="15" hidden="true" customHeight="true" outlineLevel="0" collapsed="false">
      <c r="A341" s="92" t="s">
        <v>1002</v>
      </c>
      <c r="B341" s="105" t="n">
        <v>43862</v>
      </c>
      <c r="C341" s="100" t="n">
        <v>29.2</v>
      </c>
      <c r="D341" s="92" t="s">
        <v>1017</v>
      </c>
      <c r="E341" s="101" t="e">
        <f aca="false">_xlfn.iferror(VLOOKUP($A341,Clientes!$A:$F,6,0),"")</f>
        <v>#N/A</v>
      </c>
      <c r="F341" s="102" t="n">
        <f aca="false">IF(B341="","",EOMONTH(B341,-1)+1)</f>
        <v>43862</v>
      </c>
      <c r="G341" s="103" t="n">
        <f aca="false">_xlfn.iferror(VLOOKUP(D341,Cadastros!$M$1:$N$12,2,0),0)*C341</f>
        <v>29.2</v>
      </c>
      <c r="H341" s="103" t="n">
        <f aca="false">SUMIF(A:A,A341,G:G)</f>
        <v>893.93</v>
      </c>
      <c r="I341" s="8"/>
    </row>
    <row r="342" customFormat="false" ht="15" hidden="true" customHeight="true" outlineLevel="0" collapsed="false">
      <c r="A342" s="92" t="s">
        <v>1005</v>
      </c>
      <c r="B342" s="105" t="n">
        <v>43862</v>
      </c>
      <c r="C342" s="100" t="n">
        <v>29.2</v>
      </c>
      <c r="D342" s="92" t="s">
        <v>1017</v>
      </c>
      <c r="E342" s="101" t="e">
        <f aca="false">_xlfn.iferror(VLOOKUP($A342,Clientes!$A:$F,6,0),"")</f>
        <v>#N/A</v>
      </c>
      <c r="F342" s="102" t="n">
        <f aca="false">IF(B342="","",EOMONTH(B342,-1)+1)</f>
        <v>43862</v>
      </c>
      <c r="G342" s="103" t="n">
        <f aca="false">_xlfn.iferror(VLOOKUP(D342,Cadastros!$M$1:$N$12,2,0),0)*C342</f>
        <v>29.2</v>
      </c>
      <c r="H342" s="103" t="n">
        <f aca="false">SUMIF(A:A,A342,G:G)</f>
        <v>503.63</v>
      </c>
      <c r="I342" s="8"/>
    </row>
    <row r="343" customFormat="false" ht="15" hidden="true" customHeight="true" outlineLevel="0" collapsed="false">
      <c r="A343" s="92" t="s">
        <v>1012</v>
      </c>
      <c r="B343" s="105" t="n">
        <v>43862</v>
      </c>
      <c r="C343" s="100" t="n">
        <v>28.79</v>
      </c>
      <c r="D343" s="92" t="s">
        <v>1017</v>
      </c>
      <c r="E343" s="101" t="e">
        <f aca="false">_xlfn.iferror(VLOOKUP($A343,Clientes!$A:$F,6,0),"")</f>
        <v>#N/A</v>
      </c>
      <c r="F343" s="102" t="n">
        <f aca="false">IF(B343="","",EOMONTH(B343,-1)+1)</f>
        <v>43862</v>
      </c>
      <c r="G343" s="103" t="n">
        <f aca="false">_xlfn.iferror(VLOOKUP(D343,Cadastros!$M$1:$N$12,2,0),0)*C343</f>
        <v>28.79</v>
      </c>
      <c r="H343" s="103" t="n">
        <f aca="false">SUMIF(A:A,A343,G:G)</f>
        <v>518.93</v>
      </c>
      <c r="I343" s="8"/>
    </row>
    <row r="344" customFormat="false" ht="15" hidden="true" customHeight="true" outlineLevel="0" collapsed="false">
      <c r="A344" s="92" t="s">
        <v>1182</v>
      </c>
      <c r="B344" s="105" t="n">
        <v>43891</v>
      </c>
      <c r="C344" s="100" t="n">
        <v>1600</v>
      </c>
      <c r="D344" s="92" t="s">
        <v>34</v>
      </c>
      <c r="E344" s="101" t="e">
        <f aca="false">_xlfn.iferror(VLOOKUP($A344,Clientes!$A:$F,6,0),"")</f>
        <v>#N/A</v>
      </c>
      <c r="F344" s="102" t="n">
        <f aca="false">IF(B344="","",EOMONTH(B344,-1)+1)</f>
        <v>43891</v>
      </c>
      <c r="G344" s="103" t="n">
        <f aca="false">_xlfn.iferror(VLOOKUP(D344,Cadastros!$M$1:$N$12,2,0),0)*C344</f>
        <v>1600</v>
      </c>
      <c r="H344" s="103" t="n">
        <f aca="false">SUMIF(A:A,A344,G:G)</f>
        <v>0</v>
      </c>
      <c r="I344" s="8"/>
    </row>
    <row r="345" customFormat="false" ht="15" hidden="true" customHeight="true" outlineLevel="0" collapsed="false">
      <c r="A345" s="92" t="s">
        <v>1183</v>
      </c>
      <c r="B345" s="105" t="n">
        <v>43891</v>
      </c>
      <c r="C345" s="100" t="n">
        <v>750</v>
      </c>
      <c r="D345" s="92" t="s">
        <v>34</v>
      </c>
      <c r="E345" s="101" t="e">
        <f aca="false">_xlfn.iferror(VLOOKUP($A345,Clientes!$A:$F,6,0),"")</f>
        <v>#N/A</v>
      </c>
      <c r="F345" s="102" t="n">
        <f aca="false">IF(B345="","",EOMONTH(B345,-1)+1)</f>
        <v>43891</v>
      </c>
      <c r="G345" s="103" t="n">
        <f aca="false">_xlfn.iferror(VLOOKUP(D345,Cadastros!$M$1:$N$12,2,0),0)*C345</f>
        <v>750</v>
      </c>
      <c r="H345" s="103" t="n">
        <f aca="false">SUMIF(A:A,A345,G:G)</f>
        <v>0</v>
      </c>
      <c r="I345" s="8"/>
    </row>
    <row r="346" customFormat="false" ht="15" hidden="true" customHeight="true" outlineLevel="0" collapsed="false">
      <c r="A346" s="92" t="s">
        <v>1184</v>
      </c>
      <c r="B346" s="105" t="n">
        <v>43891</v>
      </c>
      <c r="C346" s="100" t="n">
        <v>500</v>
      </c>
      <c r="D346" s="92" t="s">
        <v>34</v>
      </c>
      <c r="E346" s="101" t="e">
        <f aca="false">_xlfn.iferror(VLOOKUP($A346,Clientes!$A:$F,6,0),"")</f>
        <v>#N/A</v>
      </c>
      <c r="F346" s="102" t="n">
        <f aca="false">IF(B346="","",EOMONTH(B346,-1)+1)</f>
        <v>43891</v>
      </c>
      <c r="G346" s="103" t="n">
        <f aca="false">_xlfn.iferror(VLOOKUP(D346,Cadastros!$M$1:$N$12,2,0),0)*C346</f>
        <v>500</v>
      </c>
      <c r="H346" s="103" t="n">
        <f aca="false">SUMIF(A:A,A346,G:G)</f>
        <v>0</v>
      </c>
      <c r="I346" s="8"/>
    </row>
    <row r="347" customFormat="false" ht="15" hidden="true" customHeight="true" outlineLevel="0" collapsed="false">
      <c r="A347" s="92" t="s">
        <v>1185</v>
      </c>
      <c r="B347" s="105" t="n">
        <v>43891</v>
      </c>
      <c r="C347" s="100" t="n">
        <v>1800</v>
      </c>
      <c r="D347" s="92" t="s">
        <v>34</v>
      </c>
      <c r="E347" s="101" t="e">
        <f aca="false">_xlfn.iferror(VLOOKUP($A347,Clientes!$A:$F,6,0),"")</f>
        <v>#N/A</v>
      </c>
      <c r="F347" s="102" t="n">
        <f aca="false">IF(B347="","",EOMONTH(B347,-1)+1)</f>
        <v>43891</v>
      </c>
      <c r="G347" s="103" t="n">
        <f aca="false">_xlfn.iferror(VLOOKUP(D347,Cadastros!$M$1:$N$12,2,0),0)*C347</f>
        <v>1800</v>
      </c>
      <c r="H347" s="103" t="n">
        <f aca="false">SUMIF(A:A,A347,G:G)</f>
        <v>1945.08</v>
      </c>
      <c r="I347" s="8"/>
    </row>
    <row r="348" customFormat="false" ht="15" hidden="true" customHeight="true" outlineLevel="0" collapsed="false">
      <c r="A348" s="92" t="s">
        <v>1186</v>
      </c>
      <c r="B348" s="105" t="n">
        <v>43891</v>
      </c>
      <c r="C348" s="100" t="n">
        <v>9300</v>
      </c>
      <c r="D348" s="92" t="s">
        <v>34</v>
      </c>
      <c r="E348" s="101" t="e">
        <f aca="false">_xlfn.iferror(VLOOKUP($A348,Clientes!$A:$F,6,0),"")</f>
        <v>#N/A</v>
      </c>
      <c r="F348" s="102" t="n">
        <f aca="false">IF(B348="","",EOMONTH(B348,-1)+1)</f>
        <v>43891</v>
      </c>
      <c r="G348" s="103" t="n">
        <f aca="false">_xlfn.iferror(VLOOKUP(D348,Cadastros!$M$1:$N$12,2,0),0)*C348</f>
        <v>9300</v>
      </c>
      <c r="H348" s="103" t="n">
        <f aca="false">SUMIF(A:A,A348,G:G)</f>
        <v>11130.18</v>
      </c>
      <c r="I348" s="8"/>
    </row>
    <row r="349" customFormat="false" ht="15" hidden="true" customHeight="true" outlineLevel="0" collapsed="false">
      <c r="A349" s="92" t="s">
        <v>1187</v>
      </c>
      <c r="B349" s="105" t="n">
        <v>43891</v>
      </c>
      <c r="C349" s="100" t="n">
        <v>1500</v>
      </c>
      <c r="D349" s="92" t="s">
        <v>34</v>
      </c>
      <c r="E349" s="101" t="e">
        <f aca="false">_xlfn.iferror(VLOOKUP($A349,Clientes!$A:$F,6,0),"")</f>
        <v>#N/A</v>
      </c>
      <c r="F349" s="102" t="n">
        <f aca="false">IF(B349="","",EOMONTH(B349,-1)+1)</f>
        <v>43891</v>
      </c>
      <c r="G349" s="103" t="n">
        <f aca="false">_xlfn.iferror(VLOOKUP(D349,Cadastros!$M$1:$N$12,2,0),0)*C349</f>
        <v>1500</v>
      </c>
      <c r="H349" s="103" t="n">
        <f aca="false">SUMIF(A:A,A349,G:G)</f>
        <v>0</v>
      </c>
      <c r="I349" s="8"/>
    </row>
    <row r="350" customFormat="false" ht="15" hidden="true" customHeight="true" outlineLevel="0" collapsed="false">
      <c r="A350" s="92" t="s">
        <v>1188</v>
      </c>
      <c r="B350" s="105" t="n">
        <v>43891</v>
      </c>
      <c r="C350" s="100" t="n">
        <v>450</v>
      </c>
      <c r="D350" s="92" t="s">
        <v>34</v>
      </c>
      <c r="E350" s="101" t="e">
        <f aca="false">_xlfn.iferror(VLOOKUP($A350,Clientes!$A:$F,6,0),"")</f>
        <v>#N/A</v>
      </c>
      <c r="F350" s="102" t="n">
        <f aca="false">IF(B350="","",EOMONTH(B350,-1)+1)</f>
        <v>43891</v>
      </c>
      <c r="G350" s="103" t="n">
        <f aca="false">_xlfn.iferror(VLOOKUP(D350,Cadastros!$M$1:$N$12,2,0),0)*C350</f>
        <v>450</v>
      </c>
      <c r="H350" s="103" t="n">
        <f aca="false">SUMIF(A:A,A350,G:G)</f>
        <v>0</v>
      </c>
      <c r="I350" s="8"/>
    </row>
    <row r="351" customFormat="false" ht="15" hidden="true" customHeight="true" outlineLevel="0" collapsed="false">
      <c r="A351" s="92" t="s">
        <v>1189</v>
      </c>
      <c r="B351" s="105" t="n">
        <v>43891</v>
      </c>
      <c r="C351" s="100" t="n">
        <v>750</v>
      </c>
      <c r="D351" s="92" t="s">
        <v>34</v>
      </c>
      <c r="E351" s="101" t="e">
        <f aca="false">_xlfn.iferror(VLOOKUP($A351,Clientes!$A:$F,6,0),"")</f>
        <v>#N/A</v>
      </c>
      <c r="F351" s="102" t="n">
        <f aca="false">IF(B351="","",EOMONTH(B351,-1)+1)</f>
        <v>43891</v>
      </c>
      <c r="G351" s="103" t="n">
        <f aca="false">_xlfn.iferror(VLOOKUP(D351,Cadastros!$M$1:$N$12,2,0),0)*C351</f>
        <v>750</v>
      </c>
      <c r="H351" s="103" t="n">
        <f aca="false">SUMIF(A:A,A351,G:G)</f>
        <v>0</v>
      </c>
      <c r="I351" s="8"/>
    </row>
    <row r="352" customFormat="false" ht="15" hidden="true" customHeight="true" outlineLevel="0" collapsed="false">
      <c r="A352" s="92" t="s">
        <v>1190</v>
      </c>
      <c r="B352" s="105" t="n">
        <v>43891</v>
      </c>
      <c r="C352" s="100" t="n">
        <v>1755</v>
      </c>
      <c r="D352" s="92" t="s">
        <v>34</v>
      </c>
      <c r="E352" s="101" t="e">
        <f aca="false">_xlfn.iferror(VLOOKUP($A352,Clientes!$A:$F,6,0),"")</f>
        <v>#N/A</v>
      </c>
      <c r="F352" s="102" t="n">
        <f aca="false">IF(B352="","",EOMONTH(B352,-1)+1)</f>
        <v>43891</v>
      </c>
      <c r="G352" s="103" t="n">
        <f aca="false">_xlfn.iferror(VLOOKUP(D352,Cadastros!$M$1:$N$12,2,0),0)*C352</f>
        <v>1755</v>
      </c>
      <c r="H352" s="103" t="n">
        <f aca="false">SUMIF(A:A,A352,G:G)</f>
        <v>1896.45</v>
      </c>
      <c r="I352" s="8"/>
    </row>
    <row r="353" customFormat="false" ht="15" hidden="true" customHeight="true" outlineLevel="0" collapsed="false">
      <c r="A353" s="92" t="s">
        <v>959</v>
      </c>
      <c r="B353" s="105" t="n">
        <v>43891</v>
      </c>
      <c r="C353" s="100" t="n">
        <v>1980.19</v>
      </c>
      <c r="D353" s="92" t="s">
        <v>44</v>
      </c>
      <c r="E353" s="101" t="e">
        <f aca="false">_xlfn.iferror(VLOOKUP($A353,Clientes!$A:$F,6,0),"")</f>
        <v>#N/A</v>
      </c>
      <c r="F353" s="102" t="n">
        <f aca="false">IF(B353="","",EOMONTH(B353,-1)+1)</f>
        <v>43891</v>
      </c>
      <c r="G353" s="103" t="n">
        <f aca="false">_xlfn.iferror(VLOOKUP(D353,Cadastros!$M$1:$N$12,2,0),0)*C353</f>
        <v>-1980.19</v>
      </c>
      <c r="H353" s="103" t="n">
        <f aca="false">SUMIF(A:A,A353,G:G)</f>
        <v>0</v>
      </c>
      <c r="I353" s="8"/>
    </row>
    <row r="354" customFormat="false" ht="15" hidden="true" customHeight="true" outlineLevel="0" collapsed="false">
      <c r="A354" s="92" t="s">
        <v>1025</v>
      </c>
      <c r="B354" s="105" t="n">
        <v>43891</v>
      </c>
      <c r="C354" s="100" t="n">
        <v>1770</v>
      </c>
      <c r="D354" s="92" t="s">
        <v>44</v>
      </c>
      <c r="E354" s="101" t="e">
        <f aca="false">_xlfn.iferror(VLOOKUP($A354,Clientes!$A:$F,6,0),"")</f>
        <v>#N/A</v>
      </c>
      <c r="F354" s="102" t="n">
        <f aca="false">IF(B354="","",EOMONTH(B354,-1)+1)</f>
        <v>43891</v>
      </c>
      <c r="G354" s="103" t="n">
        <f aca="false">_xlfn.iferror(VLOOKUP(D354,Cadastros!$M$1:$N$12,2,0),0)*C354</f>
        <v>-1770</v>
      </c>
      <c r="H354" s="103" t="n">
        <f aca="false">SUMIF(A:A,A354,G:G)</f>
        <v>0</v>
      </c>
      <c r="I354" s="8"/>
    </row>
    <row r="355" customFormat="false" ht="15" hidden="true" customHeight="true" outlineLevel="0" collapsed="false">
      <c r="A355" s="92" t="s">
        <v>1048</v>
      </c>
      <c r="B355" s="105" t="n">
        <v>43891</v>
      </c>
      <c r="C355" s="100" t="n">
        <v>700</v>
      </c>
      <c r="D355" s="92" t="s">
        <v>44</v>
      </c>
      <c r="E355" s="101" t="e">
        <f aca="false">_xlfn.iferror(VLOOKUP($A355,Clientes!$A:$F,6,0),"")</f>
        <v>#N/A</v>
      </c>
      <c r="F355" s="102" t="n">
        <f aca="false">IF(B355="","",EOMONTH(B355,-1)+1)</f>
        <v>43891</v>
      </c>
      <c r="G355" s="103" t="n">
        <f aca="false">_xlfn.iferror(VLOOKUP(D355,Cadastros!$M$1:$N$12,2,0),0)*C355</f>
        <v>-700</v>
      </c>
      <c r="H355" s="103" t="n">
        <f aca="false">SUMIF(A:A,A355,G:G)</f>
        <v>0</v>
      </c>
      <c r="I355" s="8"/>
    </row>
    <row r="356" customFormat="false" ht="15" hidden="true" customHeight="true" outlineLevel="0" collapsed="false">
      <c r="A356" s="92" t="s">
        <v>1068</v>
      </c>
      <c r="B356" s="105" t="n">
        <v>43891</v>
      </c>
      <c r="C356" s="100" t="n">
        <v>700</v>
      </c>
      <c r="D356" s="92" t="s">
        <v>44</v>
      </c>
      <c r="E356" s="101" t="e">
        <f aca="false">_xlfn.iferror(VLOOKUP($A356,Clientes!$A:$F,6,0),"")</f>
        <v>#N/A</v>
      </c>
      <c r="F356" s="102" t="n">
        <f aca="false">IF(B356="","",EOMONTH(B356,-1)+1)</f>
        <v>43891</v>
      </c>
      <c r="G356" s="103" t="n">
        <f aca="false">_xlfn.iferror(VLOOKUP(D356,Cadastros!$M$1:$N$12,2,0),0)*C356</f>
        <v>-700</v>
      </c>
      <c r="H356" s="103" t="n">
        <f aca="false">SUMIF(A:A,A356,G:G)</f>
        <v>0</v>
      </c>
      <c r="I356" s="8"/>
    </row>
    <row r="357" customFormat="false" ht="15" hidden="true" customHeight="true" outlineLevel="0" collapsed="false">
      <c r="A357" s="92" t="s">
        <v>1092</v>
      </c>
      <c r="B357" s="105" t="n">
        <v>43891</v>
      </c>
      <c r="C357" s="100" t="n">
        <v>2000</v>
      </c>
      <c r="D357" s="92" t="s">
        <v>44</v>
      </c>
      <c r="E357" s="101" t="e">
        <f aca="false">_xlfn.iferror(VLOOKUP($A357,Clientes!$A:$F,6,0),"")</f>
        <v>#N/A</v>
      </c>
      <c r="F357" s="102" t="n">
        <f aca="false">IF(B357="","",EOMONTH(B357,-1)+1)</f>
        <v>43891</v>
      </c>
      <c r="G357" s="103" t="n">
        <f aca="false">_xlfn.iferror(VLOOKUP(D357,Cadastros!$M$1:$N$12,2,0),0)*C357</f>
        <v>-2000</v>
      </c>
      <c r="H357" s="103" t="n">
        <f aca="false">SUMIF(A:A,A357,G:G)</f>
        <v>0</v>
      </c>
      <c r="I357" s="8"/>
    </row>
    <row r="358" customFormat="false" ht="15" hidden="true" customHeight="true" outlineLevel="0" collapsed="false">
      <c r="A358" s="92" t="s">
        <v>1104</v>
      </c>
      <c r="B358" s="105" t="n">
        <v>43891</v>
      </c>
      <c r="C358" s="100" t="n">
        <v>1000</v>
      </c>
      <c r="D358" s="92" t="s">
        <v>44</v>
      </c>
      <c r="E358" s="101" t="e">
        <f aca="false">_xlfn.iferror(VLOOKUP($A358,Clientes!$A:$F,6,0),"")</f>
        <v>#N/A</v>
      </c>
      <c r="F358" s="102" t="n">
        <f aca="false">IF(B358="","",EOMONTH(B358,-1)+1)</f>
        <v>43891</v>
      </c>
      <c r="G358" s="103" t="n">
        <f aca="false">_xlfn.iferror(VLOOKUP(D358,Cadastros!$M$1:$N$12,2,0),0)*C358</f>
        <v>-1000</v>
      </c>
      <c r="H358" s="103" t="n">
        <f aca="false">SUMIF(A:A,A358,G:G)</f>
        <v>0</v>
      </c>
      <c r="I358" s="8"/>
    </row>
    <row r="359" customFormat="false" ht="15" hidden="true" customHeight="true" outlineLevel="0" collapsed="false">
      <c r="A359" s="92" t="s">
        <v>1125</v>
      </c>
      <c r="B359" s="105" t="n">
        <v>43891</v>
      </c>
      <c r="C359" s="100" t="n">
        <v>1200</v>
      </c>
      <c r="D359" s="92" t="s">
        <v>44</v>
      </c>
      <c r="E359" s="101" t="e">
        <f aca="false">_xlfn.iferror(VLOOKUP($A359,Clientes!$A:$F,6,0),"")</f>
        <v>#N/A</v>
      </c>
      <c r="F359" s="102" t="n">
        <f aca="false">IF(B359="","",EOMONTH(B359,-1)+1)</f>
        <v>43891</v>
      </c>
      <c r="G359" s="103" t="n">
        <f aca="false">_xlfn.iferror(VLOOKUP(D359,Cadastros!$M$1:$N$12,2,0),0)*C359</f>
        <v>-1200</v>
      </c>
      <c r="H359" s="103" t="n">
        <f aca="false">SUMIF(A:A,A359,G:G)</f>
        <v>0</v>
      </c>
      <c r="I359" s="8"/>
    </row>
    <row r="360" customFormat="false" ht="15" hidden="true" customHeight="true" outlineLevel="0" collapsed="false">
      <c r="A360" s="92" t="s">
        <v>1146</v>
      </c>
      <c r="B360" s="105" t="n">
        <v>43891</v>
      </c>
      <c r="C360" s="100" t="n">
        <v>800</v>
      </c>
      <c r="D360" s="92" t="s">
        <v>44</v>
      </c>
      <c r="E360" s="101" t="e">
        <f aca="false">_xlfn.iferror(VLOOKUP($A360,Clientes!$A:$F,6,0),"")</f>
        <v>#N/A</v>
      </c>
      <c r="F360" s="102" t="n">
        <f aca="false">IF(B360="","",EOMONTH(B360,-1)+1)</f>
        <v>43891</v>
      </c>
      <c r="G360" s="103" t="n">
        <f aca="false">_xlfn.iferror(VLOOKUP(D360,Cadastros!$M$1:$N$12,2,0),0)*C360</f>
        <v>-800</v>
      </c>
      <c r="H360" s="103" t="n">
        <f aca="false">SUMIF(A:A,A360,G:G)</f>
        <v>0</v>
      </c>
      <c r="I360" s="8"/>
    </row>
    <row r="361" customFormat="false" ht="15" hidden="true" customHeight="true" outlineLevel="0" collapsed="false">
      <c r="A361" s="92" t="s">
        <v>1053</v>
      </c>
      <c r="B361" s="105" t="n">
        <v>43891</v>
      </c>
      <c r="C361" s="100" t="n">
        <v>300</v>
      </c>
      <c r="D361" s="92" t="s">
        <v>36</v>
      </c>
      <c r="E361" s="101" t="e">
        <f aca="false">_xlfn.iferror(VLOOKUP($A361,Clientes!$A:$F,6,0),"")</f>
        <v>#N/A</v>
      </c>
      <c r="F361" s="102" t="n">
        <f aca="false">IF(B361="","",EOMONTH(B361,-1)+1)</f>
        <v>43891</v>
      </c>
      <c r="G361" s="103" t="n">
        <f aca="false">_xlfn.iferror(VLOOKUP(D361,Cadastros!$M$1:$N$12,2,0),0)*C361</f>
        <v>300</v>
      </c>
      <c r="H361" s="103" t="n">
        <f aca="false">SUMIF(A:A,A361,G:G)</f>
        <v>1600.36</v>
      </c>
      <c r="I361" s="8"/>
    </row>
    <row r="362" customFormat="false" ht="15" hidden="true" customHeight="true" outlineLevel="0" collapsed="false">
      <c r="A362" s="92" t="s">
        <v>1191</v>
      </c>
      <c r="B362" s="105" t="n">
        <v>43922</v>
      </c>
      <c r="C362" s="100" t="n">
        <v>1100</v>
      </c>
      <c r="D362" s="92" t="s">
        <v>34</v>
      </c>
      <c r="E362" s="101" t="e">
        <f aca="false">_xlfn.iferror(VLOOKUP($A362,Clientes!$A:$F,6,0),"")</f>
        <v>#N/A</v>
      </c>
      <c r="F362" s="102" t="n">
        <f aca="false">IF(B362="","",EOMONTH(B362,-1)+1)</f>
        <v>43922</v>
      </c>
      <c r="G362" s="103" t="n">
        <f aca="false">_xlfn.iferror(VLOOKUP(D362,Cadastros!$M$1:$N$12,2,0),0)*C362</f>
        <v>1100</v>
      </c>
      <c r="H362" s="103" t="n">
        <f aca="false">SUMIF(A:A,A362,G:G)</f>
        <v>2421.35</v>
      </c>
      <c r="I362" s="8"/>
    </row>
    <row r="363" customFormat="false" ht="15" hidden="true" customHeight="true" outlineLevel="0" collapsed="false">
      <c r="A363" s="92" t="s">
        <v>1192</v>
      </c>
      <c r="B363" s="105" t="n">
        <v>43922</v>
      </c>
      <c r="C363" s="100" t="n">
        <v>2300</v>
      </c>
      <c r="D363" s="92" t="s">
        <v>34</v>
      </c>
      <c r="E363" s="101" t="e">
        <f aca="false">_xlfn.iferror(VLOOKUP($A363,Clientes!$A:$F,6,0),"")</f>
        <v>#N/A</v>
      </c>
      <c r="F363" s="102" t="n">
        <f aca="false">IF(B363="","",EOMONTH(B363,-1)+1)</f>
        <v>43922</v>
      </c>
      <c r="G363" s="103" t="n">
        <f aca="false">_xlfn.iferror(VLOOKUP(D363,Cadastros!$M$1:$N$12,2,0),0)*C363</f>
        <v>2300</v>
      </c>
      <c r="H363" s="103" t="n">
        <f aca="false">SUMIF(A:A,A363,G:G)</f>
        <v>0</v>
      </c>
      <c r="I363" s="8"/>
    </row>
    <row r="364" customFormat="false" ht="15" hidden="true" customHeight="true" outlineLevel="0" collapsed="false">
      <c r="A364" s="92" t="s">
        <v>1193</v>
      </c>
      <c r="B364" s="105" t="n">
        <v>43922</v>
      </c>
      <c r="C364" s="100" t="n">
        <v>1800</v>
      </c>
      <c r="D364" s="92" t="s">
        <v>34</v>
      </c>
      <c r="E364" s="101" t="e">
        <f aca="false">_xlfn.iferror(VLOOKUP($A364,Clientes!$A:$F,6,0),"")</f>
        <v>#N/A</v>
      </c>
      <c r="F364" s="102" t="n">
        <f aca="false">IF(B364="","",EOMONTH(B364,-1)+1)</f>
        <v>43922</v>
      </c>
      <c r="G364" s="103" t="n">
        <f aca="false">_xlfn.iferror(VLOOKUP(D364,Cadastros!$M$1:$N$12,2,0),0)*C364</f>
        <v>1800</v>
      </c>
      <c r="H364" s="103" t="n">
        <f aca="false">SUMIF(A:A,A364,G:G)</f>
        <v>1993.32</v>
      </c>
      <c r="I364" s="8"/>
    </row>
    <row r="365" customFormat="false" ht="15" hidden="true" customHeight="true" outlineLevel="0" collapsed="false">
      <c r="A365" s="92" t="s">
        <v>1194</v>
      </c>
      <c r="B365" s="105" t="n">
        <v>43922</v>
      </c>
      <c r="C365" s="100" t="n">
        <v>750</v>
      </c>
      <c r="D365" s="92" t="s">
        <v>34</v>
      </c>
      <c r="E365" s="101" t="e">
        <f aca="false">_xlfn.iferror(VLOOKUP($A365,Clientes!$A:$F,6,0),"")</f>
        <v>#N/A</v>
      </c>
      <c r="F365" s="102" t="n">
        <f aca="false">IF(B365="","",EOMONTH(B365,-1)+1)</f>
        <v>43922</v>
      </c>
      <c r="G365" s="103" t="n">
        <f aca="false">_xlfn.iferror(VLOOKUP(D365,Cadastros!$M$1:$N$12,2,0),0)*C365</f>
        <v>750</v>
      </c>
      <c r="H365" s="103" t="n">
        <f aca="false">SUMIF(A:A,A365,G:G)</f>
        <v>0</v>
      </c>
      <c r="I365" s="8"/>
    </row>
    <row r="366" customFormat="false" ht="15" hidden="true" customHeight="true" outlineLevel="0" collapsed="false">
      <c r="A366" s="92" t="s">
        <v>1195</v>
      </c>
      <c r="B366" s="105" t="n">
        <v>43922</v>
      </c>
      <c r="C366" s="100" t="n">
        <v>750</v>
      </c>
      <c r="D366" s="92" t="s">
        <v>34</v>
      </c>
      <c r="E366" s="101" t="e">
        <f aca="false">_xlfn.iferror(VLOOKUP($A366,Clientes!$A:$F,6,0),"")</f>
        <v>#N/A</v>
      </c>
      <c r="F366" s="102" t="n">
        <f aca="false">IF(B366="","",EOMONTH(B366,-1)+1)</f>
        <v>43922</v>
      </c>
      <c r="G366" s="103" t="n">
        <f aca="false">_xlfn.iferror(VLOOKUP(D366,Cadastros!$M$1:$N$12,2,0),0)*C366</f>
        <v>750</v>
      </c>
      <c r="H366" s="103" t="n">
        <f aca="false">SUMIF(A:A,A366,G:G)</f>
        <v>0</v>
      </c>
      <c r="I366" s="8"/>
    </row>
    <row r="367" customFormat="false" ht="15" hidden="true" customHeight="true" outlineLevel="0" collapsed="false">
      <c r="A367" s="92" t="s">
        <v>1196</v>
      </c>
      <c r="B367" s="105" t="n">
        <v>43922</v>
      </c>
      <c r="C367" s="100" t="n">
        <v>500</v>
      </c>
      <c r="D367" s="92" t="s">
        <v>34</v>
      </c>
      <c r="E367" s="101" t="e">
        <f aca="false">_xlfn.iferror(VLOOKUP($A367,Clientes!$A:$F,6,0),"")</f>
        <v>#N/A</v>
      </c>
      <c r="F367" s="102" t="n">
        <f aca="false">IF(B367="","",EOMONTH(B367,-1)+1)</f>
        <v>43922</v>
      </c>
      <c r="G367" s="103" t="n">
        <f aca="false">_xlfn.iferror(VLOOKUP(D367,Cadastros!$M$1:$N$12,2,0),0)*C367</f>
        <v>500</v>
      </c>
      <c r="H367" s="103" t="n">
        <f aca="false">SUMIF(A:A,A367,G:G)</f>
        <v>0</v>
      </c>
      <c r="I367" s="8"/>
    </row>
    <row r="368" customFormat="false" ht="15" hidden="true" customHeight="true" outlineLevel="0" collapsed="false">
      <c r="A368" s="92" t="s">
        <v>1197</v>
      </c>
      <c r="B368" s="105" t="n">
        <v>43922</v>
      </c>
      <c r="C368" s="100" t="n">
        <v>850</v>
      </c>
      <c r="D368" s="92" t="s">
        <v>34</v>
      </c>
      <c r="E368" s="101" t="e">
        <f aca="false">_xlfn.iferror(VLOOKUP($A368,Clientes!$A:$F,6,0),"")</f>
        <v>#N/A</v>
      </c>
      <c r="F368" s="102" t="n">
        <f aca="false">IF(B368="","",EOMONTH(B368,-1)+1)</f>
        <v>43922</v>
      </c>
      <c r="G368" s="103" t="n">
        <f aca="false">_xlfn.iferror(VLOOKUP(D368,Cadastros!$M$1:$N$12,2,0),0)*C368</f>
        <v>850</v>
      </c>
      <c r="H368" s="103" t="n">
        <f aca="false">SUMIF(A:A,A368,G:G)</f>
        <v>0</v>
      </c>
      <c r="I368" s="8"/>
    </row>
    <row r="369" customFormat="false" ht="15" hidden="true" customHeight="true" outlineLevel="0" collapsed="false">
      <c r="A369" s="92" t="s">
        <v>1198</v>
      </c>
      <c r="B369" s="105" t="n">
        <v>43922</v>
      </c>
      <c r="C369" s="100" t="n">
        <v>500</v>
      </c>
      <c r="D369" s="92" t="s">
        <v>34</v>
      </c>
      <c r="E369" s="101" t="e">
        <f aca="false">_xlfn.iferror(VLOOKUP($A369,Clientes!$A:$F,6,0),"")</f>
        <v>#N/A</v>
      </c>
      <c r="F369" s="102" t="n">
        <f aca="false">IF(B369="","",EOMONTH(B369,-1)+1)</f>
        <v>43922</v>
      </c>
      <c r="G369" s="103" t="n">
        <f aca="false">_xlfn.iferror(VLOOKUP(D369,Cadastros!$M$1:$N$12,2,0),0)*C369</f>
        <v>500</v>
      </c>
      <c r="H369" s="103" t="n">
        <f aca="false">SUMIF(A:A,A369,G:G)</f>
        <v>0</v>
      </c>
      <c r="I369" s="8"/>
    </row>
    <row r="370" customFormat="false" ht="15" hidden="true" customHeight="true" outlineLevel="0" collapsed="false">
      <c r="A370" s="92" t="s">
        <v>1199</v>
      </c>
      <c r="B370" s="105" t="n">
        <v>43922</v>
      </c>
      <c r="C370" s="100" t="n">
        <v>750</v>
      </c>
      <c r="D370" s="92" t="s">
        <v>34</v>
      </c>
      <c r="E370" s="101" t="e">
        <f aca="false">_xlfn.iferror(VLOOKUP($A370,Clientes!$A:$F,6,0),"")</f>
        <v>#N/A</v>
      </c>
      <c r="F370" s="102" t="n">
        <f aca="false">IF(B370="","",EOMONTH(B370,-1)+1)</f>
        <v>43922</v>
      </c>
      <c r="G370" s="103" t="n">
        <f aca="false">_xlfn.iferror(VLOOKUP(D370,Cadastros!$M$1:$N$12,2,0),0)*C370</f>
        <v>750</v>
      </c>
      <c r="H370" s="103" t="n">
        <f aca="false">SUMIF(A:A,A370,G:G)</f>
        <v>0</v>
      </c>
      <c r="I370" s="8"/>
    </row>
    <row r="371" customFormat="false" ht="15" hidden="true" customHeight="true" outlineLevel="0" collapsed="false">
      <c r="A371" s="92" t="s">
        <v>1200</v>
      </c>
      <c r="B371" s="105" t="n">
        <v>43922</v>
      </c>
      <c r="C371" s="100" t="n">
        <v>750</v>
      </c>
      <c r="D371" s="92" t="s">
        <v>34</v>
      </c>
      <c r="E371" s="101" t="e">
        <f aca="false">_xlfn.iferror(VLOOKUP($A371,Clientes!$A:$F,6,0),"")</f>
        <v>#N/A</v>
      </c>
      <c r="F371" s="102" t="n">
        <f aca="false">IF(B371="","",EOMONTH(B371,-1)+1)</f>
        <v>43922</v>
      </c>
      <c r="G371" s="103" t="n">
        <f aca="false">_xlfn.iferror(VLOOKUP(D371,Cadastros!$M$1:$N$12,2,0),0)*C371</f>
        <v>750</v>
      </c>
      <c r="H371" s="103" t="n">
        <f aca="false">SUMIF(A:A,A371,G:G)</f>
        <v>0</v>
      </c>
      <c r="I371" s="8"/>
    </row>
    <row r="372" customFormat="false" ht="15" hidden="true" customHeight="true" outlineLevel="0" collapsed="false">
      <c r="A372" s="92" t="s">
        <v>1201</v>
      </c>
      <c r="B372" s="105" t="n">
        <v>43922</v>
      </c>
      <c r="C372" s="100" t="n">
        <v>2700</v>
      </c>
      <c r="D372" s="92" t="s">
        <v>34</v>
      </c>
      <c r="E372" s="101" t="e">
        <f aca="false">_xlfn.iferror(VLOOKUP($A372,Clientes!$A:$F,6,0),"")</f>
        <v>#N/A</v>
      </c>
      <c r="F372" s="102" t="n">
        <f aca="false">IF(B372="","",EOMONTH(B372,-1)+1)</f>
        <v>43922</v>
      </c>
      <c r="G372" s="103" t="n">
        <f aca="false">_xlfn.iferror(VLOOKUP(D372,Cadastros!$M$1:$N$12,2,0),0)*C372</f>
        <v>2700</v>
      </c>
      <c r="H372" s="103" t="n">
        <f aca="false">SUMIF(A:A,A372,G:G)</f>
        <v>3264.53</v>
      </c>
      <c r="I372" s="8"/>
    </row>
    <row r="373" customFormat="false" ht="15" hidden="true" customHeight="true" outlineLevel="0" collapsed="false">
      <c r="A373" s="92" t="s">
        <v>1202</v>
      </c>
      <c r="B373" s="105" t="n">
        <v>43922</v>
      </c>
      <c r="C373" s="100" t="n">
        <v>750</v>
      </c>
      <c r="D373" s="92" t="s">
        <v>34</v>
      </c>
      <c r="E373" s="101" t="e">
        <f aca="false">_xlfn.iferror(VLOOKUP($A373,Clientes!$A:$F,6,0),"")</f>
        <v>#N/A</v>
      </c>
      <c r="F373" s="102" t="n">
        <f aca="false">IF(B373="","",EOMONTH(B373,-1)+1)</f>
        <v>43922</v>
      </c>
      <c r="G373" s="103" t="n">
        <f aca="false">_xlfn.iferror(VLOOKUP(D373,Cadastros!$M$1:$N$12,2,0),0)*C373</f>
        <v>750</v>
      </c>
      <c r="H373" s="103" t="n">
        <f aca="false">SUMIF(A:A,A373,G:G)</f>
        <v>0</v>
      </c>
      <c r="I373" s="8"/>
    </row>
    <row r="374" customFormat="false" ht="15" hidden="true" customHeight="true" outlineLevel="0" collapsed="false">
      <c r="A374" s="92" t="s">
        <v>1203</v>
      </c>
      <c r="B374" s="105" t="n">
        <v>43922</v>
      </c>
      <c r="C374" s="100" t="n">
        <v>1800</v>
      </c>
      <c r="D374" s="92" t="s">
        <v>34</v>
      </c>
      <c r="E374" s="101" t="e">
        <f aca="false">_xlfn.iferror(VLOOKUP($A374,Clientes!$A:$F,6,0),"")</f>
        <v>#N/A</v>
      </c>
      <c r="F374" s="102" t="n">
        <f aca="false">IF(B374="","",EOMONTH(B374,-1)+1)</f>
        <v>43922</v>
      </c>
      <c r="G374" s="103" t="n">
        <f aca="false">_xlfn.iferror(VLOOKUP(D374,Cadastros!$M$1:$N$12,2,0),0)*C374</f>
        <v>1800</v>
      </c>
      <c r="H374" s="103" t="n">
        <f aca="false">SUMIF(A:A,A374,G:G)</f>
        <v>0</v>
      </c>
      <c r="I374" s="8"/>
    </row>
    <row r="375" customFormat="false" ht="15" hidden="true" customHeight="true" outlineLevel="0" collapsed="false">
      <c r="A375" s="92" t="s">
        <v>1204</v>
      </c>
      <c r="B375" s="105" t="n">
        <v>43922</v>
      </c>
      <c r="C375" s="100" t="n">
        <v>1500</v>
      </c>
      <c r="D375" s="92" t="s">
        <v>34</v>
      </c>
      <c r="E375" s="101" t="e">
        <f aca="false">_xlfn.iferror(VLOOKUP($A375,Clientes!$A:$F,6,0),"")</f>
        <v>#N/A</v>
      </c>
      <c r="F375" s="102" t="n">
        <f aca="false">IF(B375="","",EOMONTH(B375,-1)+1)</f>
        <v>43922</v>
      </c>
      <c r="G375" s="103" t="n">
        <f aca="false">_xlfn.iferror(VLOOKUP(D375,Cadastros!$M$1:$N$12,2,0),0)*C375</f>
        <v>1500</v>
      </c>
      <c r="H375" s="103" t="n">
        <f aca="false">SUMIF(A:A,A375,G:G)</f>
        <v>0</v>
      </c>
      <c r="I375" s="8"/>
    </row>
    <row r="376" customFormat="false" ht="15" hidden="true" customHeight="true" outlineLevel="0" collapsed="false">
      <c r="A376" s="92" t="s">
        <v>1205</v>
      </c>
      <c r="B376" s="105" t="n">
        <v>43922</v>
      </c>
      <c r="C376" s="100" t="n">
        <v>2800</v>
      </c>
      <c r="D376" s="92" t="s">
        <v>34</v>
      </c>
      <c r="E376" s="101" t="e">
        <f aca="false">_xlfn.iferror(VLOOKUP($A376,Clientes!$A:$F,6,0),"")</f>
        <v>#N/A</v>
      </c>
      <c r="F376" s="102" t="n">
        <f aca="false">IF(B376="","",EOMONTH(B376,-1)+1)</f>
        <v>43922</v>
      </c>
      <c r="G376" s="103" t="n">
        <f aca="false">_xlfn.iferror(VLOOKUP(D376,Cadastros!$M$1:$N$12,2,0),0)*C376</f>
        <v>2800</v>
      </c>
      <c r="H376" s="103" t="n">
        <f aca="false">SUMIF(A:A,A376,G:G)</f>
        <v>3385.43</v>
      </c>
      <c r="I376" s="8"/>
    </row>
    <row r="377" customFormat="false" ht="15" hidden="true" customHeight="true" outlineLevel="0" collapsed="false">
      <c r="A377" s="92" t="s">
        <v>1206</v>
      </c>
      <c r="B377" s="105" t="n">
        <v>43922</v>
      </c>
      <c r="C377" s="100" t="n">
        <v>750</v>
      </c>
      <c r="D377" s="92" t="s">
        <v>34</v>
      </c>
      <c r="E377" s="101" t="e">
        <f aca="false">_xlfn.iferror(VLOOKUP($A377,Clientes!$A:$F,6,0),"")</f>
        <v>#N/A</v>
      </c>
      <c r="F377" s="102" t="n">
        <f aca="false">IF(B377="","",EOMONTH(B377,-1)+1)</f>
        <v>43922</v>
      </c>
      <c r="G377" s="103" t="n">
        <f aca="false">_xlfn.iferror(VLOOKUP(D377,Cadastros!$M$1:$N$12,2,0),0)*C377</f>
        <v>750</v>
      </c>
      <c r="H377" s="103" t="n">
        <f aca="false">SUMIF(A:A,A377,G:G)</f>
        <v>0</v>
      </c>
      <c r="I377" s="8"/>
    </row>
    <row r="378" customFormat="false" ht="15" hidden="true" customHeight="true" outlineLevel="0" collapsed="false">
      <c r="A378" s="92" t="s">
        <v>1207</v>
      </c>
      <c r="B378" s="105" t="n">
        <v>43922</v>
      </c>
      <c r="C378" s="100" t="n">
        <v>1100</v>
      </c>
      <c r="D378" s="92" t="s">
        <v>34</v>
      </c>
      <c r="E378" s="101" t="e">
        <f aca="false">_xlfn.iferror(VLOOKUP($A378,Clientes!$A:$F,6,0),"")</f>
        <v>#N/A</v>
      </c>
      <c r="F378" s="102" t="n">
        <f aca="false">IF(B378="","",EOMONTH(B378,-1)+1)</f>
        <v>43922</v>
      </c>
      <c r="G378" s="103" t="n">
        <f aca="false">_xlfn.iferror(VLOOKUP(D378,Cadastros!$M$1:$N$12,2,0),0)*C378</f>
        <v>1100</v>
      </c>
      <c r="H378" s="103" t="n">
        <f aca="false">SUMIF(A:A,A378,G:G)</f>
        <v>0</v>
      </c>
      <c r="I378" s="8"/>
    </row>
    <row r="379" customFormat="false" ht="15" hidden="true" customHeight="true" outlineLevel="0" collapsed="false">
      <c r="A379" s="92" t="s">
        <v>1208</v>
      </c>
      <c r="B379" s="105" t="n">
        <v>43922</v>
      </c>
      <c r="C379" s="100" t="n">
        <v>1200</v>
      </c>
      <c r="D379" s="92" t="s">
        <v>34</v>
      </c>
      <c r="E379" s="101" t="e">
        <f aca="false">_xlfn.iferror(VLOOKUP($A379,Clientes!$A:$F,6,0),"")</f>
        <v>#N/A</v>
      </c>
      <c r="F379" s="102" t="n">
        <f aca="false">IF(B379="","",EOMONTH(B379,-1)+1)</f>
        <v>43922</v>
      </c>
      <c r="G379" s="103" t="n">
        <f aca="false">_xlfn.iferror(VLOOKUP(D379,Cadastros!$M$1:$N$12,2,0),0)*C379</f>
        <v>1200</v>
      </c>
      <c r="H379" s="103" t="n">
        <f aca="false">SUMIF(A:A,A379,G:G)</f>
        <v>0</v>
      </c>
      <c r="I379" s="8"/>
    </row>
    <row r="380" customFormat="false" ht="15" hidden="true" customHeight="true" outlineLevel="0" collapsed="false">
      <c r="A380" s="92" t="s">
        <v>1209</v>
      </c>
      <c r="B380" s="105" t="n">
        <v>43922</v>
      </c>
      <c r="C380" s="100" t="n">
        <v>22000</v>
      </c>
      <c r="D380" s="92" t="s">
        <v>34</v>
      </c>
      <c r="E380" s="101" t="e">
        <f aca="false">_xlfn.iferror(VLOOKUP($A380,Clientes!$A:$F,6,0),"")</f>
        <v>#N/A</v>
      </c>
      <c r="F380" s="102" t="n">
        <f aca="false">IF(B380="","",EOMONTH(B380,-1)+1)</f>
        <v>43922</v>
      </c>
      <c r="G380" s="103" t="n">
        <f aca="false">_xlfn.iferror(VLOOKUP(D380,Cadastros!$M$1:$N$12,2,0),0)*C380</f>
        <v>22000</v>
      </c>
      <c r="H380" s="103" t="n">
        <f aca="false">SUMIF(A:A,A380,G:G)</f>
        <v>23920.6</v>
      </c>
      <c r="I380" s="8"/>
    </row>
    <row r="381" customFormat="false" ht="15" hidden="true" customHeight="true" outlineLevel="0" collapsed="false">
      <c r="A381" s="92" t="s">
        <v>1210</v>
      </c>
      <c r="B381" s="105" t="n">
        <v>43922</v>
      </c>
      <c r="C381" s="100" t="n">
        <v>4200</v>
      </c>
      <c r="D381" s="92" t="s">
        <v>34</v>
      </c>
      <c r="E381" s="101" t="e">
        <f aca="false">_xlfn.iferror(VLOOKUP($A381,Clientes!$A:$F,6,0),"")</f>
        <v>#N/A</v>
      </c>
      <c r="F381" s="102" t="n">
        <f aca="false">IF(B381="","",EOMONTH(B381,-1)+1)</f>
        <v>43922</v>
      </c>
      <c r="G381" s="103" t="n">
        <f aca="false">_xlfn.iferror(VLOOKUP(D381,Cadastros!$M$1:$N$12,2,0),0)*C381</f>
        <v>4200</v>
      </c>
      <c r="H381" s="103" t="n">
        <f aca="false">SUMIF(A:A,A381,G:G)</f>
        <v>0</v>
      </c>
      <c r="I381" s="8"/>
    </row>
    <row r="382" customFormat="false" ht="15" hidden="true" customHeight="true" outlineLevel="0" collapsed="false">
      <c r="A382" s="92" t="s">
        <v>1211</v>
      </c>
      <c r="B382" s="105" t="n">
        <v>43922</v>
      </c>
      <c r="C382" s="100" t="n">
        <v>1430</v>
      </c>
      <c r="D382" s="92" t="s">
        <v>34</v>
      </c>
      <c r="E382" s="101" t="e">
        <f aca="false">_xlfn.iferror(VLOOKUP($A382,Clientes!$A:$F,6,0),"")</f>
        <v>#N/A</v>
      </c>
      <c r="F382" s="102" t="n">
        <f aca="false">IF(B382="","",EOMONTH(B382,-1)+1)</f>
        <v>43922</v>
      </c>
      <c r="G382" s="103" t="n">
        <f aca="false">_xlfn.iferror(VLOOKUP(D382,Cadastros!$M$1:$N$12,2,0),0)*C382</f>
        <v>1430</v>
      </c>
      <c r="H382" s="103" t="n">
        <f aca="false">SUMIF(A:A,A382,G:G)</f>
        <v>0</v>
      </c>
      <c r="I382" s="8"/>
    </row>
    <row r="383" customFormat="false" ht="15" hidden="true" customHeight="true" outlineLevel="0" collapsed="false">
      <c r="A383" s="92" t="s">
        <v>1212</v>
      </c>
      <c r="B383" s="105" t="n">
        <v>43922</v>
      </c>
      <c r="C383" s="100" t="n">
        <v>3200</v>
      </c>
      <c r="D383" s="92" t="s">
        <v>34</v>
      </c>
      <c r="E383" s="101" t="e">
        <f aca="false">_xlfn.iferror(VLOOKUP($A383,Clientes!$A:$F,6,0),"")</f>
        <v>#N/A</v>
      </c>
      <c r="F383" s="102" t="n">
        <f aca="false">IF(B383="","",EOMONTH(B383,-1)+1)</f>
        <v>43922</v>
      </c>
      <c r="G383" s="103" t="n">
        <f aca="false">_xlfn.iferror(VLOOKUP(D383,Cadastros!$M$1:$N$12,2,0),0)*C383</f>
        <v>3200</v>
      </c>
      <c r="H383" s="103" t="n">
        <f aca="false">SUMIF(A:A,A383,G:G)</f>
        <v>0</v>
      </c>
      <c r="I383" s="8"/>
    </row>
    <row r="384" customFormat="false" ht="15" hidden="true" customHeight="true" outlineLevel="0" collapsed="false">
      <c r="A384" s="92" t="s">
        <v>1213</v>
      </c>
      <c r="B384" s="105" t="n">
        <v>43922</v>
      </c>
      <c r="C384" s="100" t="n">
        <v>700</v>
      </c>
      <c r="D384" s="92" t="s">
        <v>34</v>
      </c>
      <c r="E384" s="101" t="e">
        <f aca="false">_xlfn.iferror(VLOOKUP($A384,Clientes!$A:$F,6,0),"")</f>
        <v>#N/A</v>
      </c>
      <c r="F384" s="102" t="n">
        <f aca="false">IF(B384="","",EOMONTH(B384,-1)+1)</f>
        <v>43922</v>
      </c>
      <c r="G384" s="103" t="n">
        <f aca="false">_xlfn.iferror(VLOOKUP(D384,Cadastros!$M$1:$N$12,2,0),0)*C384</f>
        <v>700</v>
      </c>
      <c r="H384" s="103" t="n">
        <f aca="false">SUMIF(A:A,A384,G:G)</f>
        <v>834.98</v>
      </c>
      <c r="I384" s="8"/>
    </row>
    <row r="385" customFormat="false" ht="15" hidden="true" customHeight="true" outlineLevel="0" collapsed="false">
      <c r="A385" s="92" t="s">
        <v>1214</v>
      </c>
      <c r="B385" s="105" t="n">
        <v>43922</v>
      </c>
      <c r="C385" s="100" t="n">
        <v>6000</v>
      </c>
      <c r="D385" s="92" t="s">
        <v>34</v>
      </c>
      <c r="E385" s="101" t="e">
        <f aca="false">_xlfn.iferror(VLOOKUP($A385,Clientes!$A:$F,6,0),"")</f>
        <v>#N/A</v>
      </c>
      <c r="F385" s="102" t="n">
        <f aca="false">IF(B385="","",EOMONTH(B385,-1)+1)</f>
        <v>43922</v>
      </c>
      <c r="G385" s="103" t="n">
        <f aca="false">_xlfn.iferror(VLOOKUP(D385,Cadastros!$M$1:$N$12,2,0),0)*C385</f>
        <v>6000</v>
      </c>
      <c r="H385" s="103" t="n">
        <f aca="false">SUMIF(A:A,A385,G:G)</f>
        <v>0</v>
      </c>
      <c r="I385" s="8"/>
    </row>
    <row r="386" customFormat="false" ht="15" hidden="true" customHeight="true" outlineLevel="0" collapsed="false">
      <c r="A386" s="92" t="s">
        <v>957</v>
      </c>
      <c r="B386" s="105" t="n">
        <v>43922</v>
      </c>
      <c r="C386" s="100" t="n">
        <v>8843.67</v>
      </c>
      <c r="D386" s="92" t="s">
        <v>44</v>
      </c>
      <c r="E386" s="101" t="e">
        <f aca="false">_xlfn.iferror(VLOOKUP($A386,Clientes!$A:$F,6,0),"")</f>
        <v>#N/A</v>
      </c>
      <c r="F386" s="102" t="n">
        <f aca="false">IF(B386="","",EOMONTH(B386,-1)+1)</f>
        <v>43922</v>
      </c>
      <c r="G386" s="103" t="n">
        <f aca="false">_xlfn.iferror(VLOOKUP(D386,Cadastros!$M$1:$N$12,2,0),0)*C386</f>
        <v>-8843.67</v>
      </c>
      <c r="H386" s="103" t="n">
        <f aca="false">SUMIF(A:A,A386,G:G)</f>
        <v>885.92</v>
      </c>
      <c r="I386" s="8"/>
    </row>
    <row r="387" customFormat="false" ht="15" hidden="true" customHeight="true" outlineLevel="0" collapsed="false">
      <c r="A387" s="92" t="s">
        <v>1009</v>
      </c>
      <c r="B387" s="105" t="n">
        <v>43922</v>
      </c>
      <c r="C387" s="100" t="n">
        <v>2146</v>
      </c>
      <c r="D387" s="92" t="s">
        <v>44</v>
      </c>
      <c r="E387" s="101" t="e">
        <f aca="false">_xlfn.iferror(VLOOKUP($A387,Clientes!$A:$F,6,0),"")</f>
        <v>#N/A</v>
      </c>
      <c r="F387" s="102" t="n">
        <f aca="false">IF(B387="","",EOMONTH(B387,-1)+1)</f>
        <v>43922</v>
      </c>
      <c r="G387" s="103" t="n">
        <f aca="false">_xlfn.iferror(VLOOKUP(D387,Cadastros!$M$1:$N$12,2,0),0)*C387</f>
        <v>-2146</v>
      </c>
      <c r="H387" s="103" t="n">
        <f aca="false">SUMIF(A:A,A387,G:G)</f>
        <v>0</v>
      </c>
      <c r="I387" s="8"/>
    </row>
    <row r="388" customFormat="false" ht="15" hidden="true" customHeight="true" outlineLevel="0" collapsed="false">
      <c r="A388" s="92" t="s">
        <v>1057</v>
      </c>
      <c r="B388" s="105" t="n">
        <v>43922</v>
      </c>
      <c r="C388" s="100" t="n">
        <v>4779</v>
      </c>
      <c r="D388" s="92" t="s">
        <v>44</v>
      </c>
      <c r="E388" s="101" t="e">
        <f aca="false">_xlfn.iferror(VLOOKUP($A388,Clientes!$A:$F,6,0),"")</f>
        <v>#N/A</v>
      </c>
      <c r="F388" s="102" t="n">
        <f aca="false">IF(B388="","",EOMONTH(B388,-1)+1)</f>
        <v>43922</v>
      </c>
      <c r="G388" s="103" t="n">
        <f aca="false">_xlfn.iferror(VLOOKUP(D388,Cadastros!$M$1:$N$12,2,0),0)*C388</f>
        <v>-4779</v>
      </c>
      <c r="H388" s="103" t="n">
        <f aca="false">SUMIF(A:A,A388,G:G)</f>
        <v>0</v>
      </c>
      <c r="I388" s="8"/>
    </row>
    <row r="389" customFormat="false" ht="15" hidden="true" customHeight="true" outlineLevel="0" collapsed="false">
      <c r="A389" s="92" t="s">
        <v>1058</v>
      </c>
      <c r="B389" s="105" t="n">
        <v>43922</v>
      </c>
      <c r="C389" s="100" t="n">
        <v>1721</v>
      </c>
      <c r="D389" s="92" t="s">
        <v>44</v>
      </c>
      <c r="E389" s="101" t="e">
        <f aca="false">_xlfn.iferror(VLOOKUP($A389,Clientes!$A:$F,6,0),"")</f>
        <v>#N/A</v>
      </c>
      <c r="F389" s="102" t="n">
        <f aca="false">IF(B389="","",EOMONTH(B389,-1)+1)</f>
        <v>43922</v>
      </c>
      <c r="G389" s="103" t="n">
        <f aca="false">_xlfn.iferror(VLOOKUP(D389,Cadastros!$M$1:$N$12,2,0),0)*C389</f>
        <v>-1721</v>
      </c>
      <c r="H389" s="103" t="n">
        <f aca="false">SUMIF(A:A,A389,G:G)</f>
        <v>0</v>
      </c>
      <c r="I389" s="8"/>
    </row>
    <row r="390" customFormat="false" ht="15" hidden="true" customHeight="true" outlineLevel="0" collapsed="false">
      <c r="A390" s="92" t="s">
        <v>1065</v>
      </c>
      <c r="B390" s="105" t="n">
        <v>43922</v>
      </c>
      <c r="C390" s="100" t="n">
        <v>400</v>
      </c>
      <c r="D390" s="92" t="s">
        <v>44</v>
      </c>
      <c r="E390" s="101" t="e">
        <f aca="false">_xlfn.iferror(VLOOKUP($A390,Clientes!$A:$F,6,0),"")</f>
        <v>#N/A</v>
      </c>
      <c r="F390" s="102" t="n">
        <f aca="false">IF(B390="","",EOMONTH(B390,-1)+1)</f>
        <v>43922</v>
      </c>
      <c r="G390" s="103" t="n">
        <f aca="false">_xlfn.iferror(VLOOKUP(D390,Cadastros!$M$1:$N$12,2,0),0)*C390</f>
        <v>-400</v>
      </c>
      <c r="H390" s="103" t="n">
        <f aca="false">SUMIF(A:A,A390,G:G)</f>
        <v>469.97</v>
      </c>
      <c r="I390" s="8"/>
    </row>
    <row r="391" customFormat="false" ht="15" hidden="true" customHeight="true" outlineLevel="0" collapsed="false">
      <c r="A391" s="92" t="s">
        <v>1084</v>
      </c>
      <c r="B391" s="105" t="n">
        <v>43922</v>
      </c>
      <c r="C391" s="100" t="n">
        <v>2125</v>
      </c>
      <c r="D391" s="92" t="s">
        <v>44</v>
      </c>
      <c r="E391" s="101" t="e">
        <f aca="false">_xlfn.iferror(VLOOKUP($A391,Clientes!$A:$F,6,0),"")</f>
        <v>#N/A</v>
      </c>
      <c r="F391" s="102" t="n">
        <f aca="false">IF(B391="","",EOMONTH(B391,-1)+1)</f>
        <v>43922</v>
      </c>
      <c r="G391" s="103" t="n">
        <f aca="false">_xlfn.iferror(VLOOKUP(D391,Cadastros!$M$1:$N$12,2,0),0)*C391</f>
        <v>-2125</v>
      </c>
      <c r="H391" s="103" t="n">
        <f aca="false">SUMIF(A:A,A391,G:G)</f>
        <v>0</v>
      </c>
      <c r="I391" s="8"/>
    </row>
    <row r="392" customFormat="false" ht="15" hidden="true" customHeight="true" outlineLevel="0" collapsed="false">
      <c r="A392" s="92" t="s">
        <v>1087</v>
      </c>
      <c r="B392" s="105" t="n">
        <v>43922</v>
      </c>
      <c r="C392" s="100" t="n">
        <v>4250</v>
      </c>
      <c r="D392" s="92" t="s">
        <v>44</v>
      </c>
      <c r="E392" s="101" t="e">
        <f aca="false">_xlfn.iferror(VLOOKUP($A392,Clientes!$A:$F,6,0),"")</f>
        <v>#N/A</v>
      </c>
      <c r="F392" s="102" t="n">
        <f aca="false">IF(B392="","",EOMONTH(B392,-1)+1)</f>
        <v>43922</v>
      </c>
      <c r="G392" s="103" t="n">
        <f aca="false">_xlfn.iferror(VLOOKUP(D392,Cadastros!$M$1:$N$12,2,0),0)*C392</f>
        <v>-4250</v>
      </c>
      <c r="H392" s="103" t="n">
        <f aca="false">SUMIF(A:A,A392,G:G)</f>
        <v>0</v>
      </c>
      <c r="I392" s="8"/>
    </row>
    <row r="393" customFormat="false" ht="15" hidden="true" customHeight="true" outlineLevel="0" collapsed="false">
      <c r="A393" s="92" t="s">
        <v>1109</v>
      </c>
      <c r="B393" s="105" t="n">
        <v>43922</v>
      </c>
      <c r="C393" s="100" t="n">
        <v>1500</v>
      </c>
      <c r="D393" s="92" t="s">
        <v>44</v>
      </c>
      <c r="E393" s="101" t="e">
        <f aca="false">_xlfn.iferror(VLOOKUP($A393,Clientes!$A:$F,6,0),"")</f>
        <v>#N/A</v>
      </c>
      <c r="F393" s="102" t="n">
        <f aca="false">IF(B393="","",EOMONTH(B393,-1)+1)</f>
        <v>43922</v>
      </c>
      <c r="G393" s="103" t="n">
        <f aca="false">_xlfn.iferror(VLOOKUP(D393,Cadastros!$M$1:$N$12,2,0),0)*C393</f>
        <v>-1500</v>
      </c>
      <c r="H393" s="103" t="n">
        <f aca="false">SUMIF(A:A,A393,G:G)</f>
        <v>0</v>
      </c>
      <c r="I393" s="8"/>
    </row>
    <row r="394" customFormat="false" ht="15" hidden="true" customHeight="true" outlineLevel="0" collapsed="false">
      <c r="A394" s="92" t="s">
        <v>1124</v>
      </c>
      <c r="B394" s="105" t="n">
        <v>43922</v>
      </c>
      <c r="C394" s="100" t="n">
        <v>1500</v>
      </c>
      <c r="D394" s="92" t="s">
        <v>44</v>
      </c>
      <c r="E394" s="101" t="e">
        <f aca="false">_xlfn.iferror(VLOOKUP($A394,Clientes!$A:$F,6,0),"")</f>
        <v>#N/A</v>
      </c>
      <c r="F394" s="102" t="n">
        <f aca="false">IF(B394="","",EOMONTH(B394,-1)+1)</f>
        <v>43922</v>
      </c>
      <c r="G394" s="103" t="n">
        <f aca="false">_xlfn.iferror(VLOOKUP(D394,Cadastros!$M$1:$N$12,2,0),0)*C394</f>
        <v>-1500</v>
      </c>
      <c r="H394" s="103" t="n">
        <f aca="false">SUMIF(A:A,A394,G:G)</f>
        <v>4215.2</v>
      </c>
      <c r="I394" s="8"/>
    </row>
    <row r="395" customFormat="false" ht="15" hidden="true" customHeight="true" outlineLevel="0" collapsed="false">
      <c r="A395" s="92" t="s">
        <v>1126</v>
      </c>
      <c r="B395" s="105" t="n">
        <v>43922</v>
      </c>
      <c r="C395" s="100" t="n">
        <v>1500</v>
      </c>
      <c r="D395" s="92" t="s">
        <v>44</v>
      </c>
      <c r="E395" s="101" t="e">
        <f aca="false">_xlfn.iferror(VLOOKUP($A395,Clientes!$A:$F,6,0),"")</f>
        <v>#N/A</v>
      </c>
      <c r="F395" s="102" t="n">
        <f aca="false">IF(B395="","",EOMONTH(B395,-1)+1)</f>
        <v>43922</v>
      </c>
      <c r="G395" s="103" t="n">
        <f aca="false">_xlfn.iferror(VLOOKUP(D395,Cadastros!$M$1:$N$12,2,0),0)*C395</f>
        <v>-1500</v>
      </c>
      <c r="H395" s="103" t="n">
        <f aca="false">SUMIF(A:A,A395,G:G)</f>
        <v>0</v>
      </c>
      <c r="I395" s="8"/>
    </row>
    <row r="396" customFormat="false" ht="15" hidden="true" customHeight="true" outlineLevel="0" collapsed="false">
      <c r="A396" s="92" t="s">
        <v>1168</v>
      </c>
      <c r="B396" s="105" t="n">
        <v>43922</v>
      </c>
      <c r="C396" s="100" t="n">
        <v>12000</v>
      </c>
      <c r="D396" s="92" t="s">
        <v>44</v>
      </c>
      <c r="E396" s="101" t="e">
        <f aca="false">_xlfn.iferror(VLOOKUP($A396,Clientes!$A:$F,6,0),"")</f>
        <v>#N/A</v>
      </c>
      <c r="F396" s="102" t="n">
        <f aca="false">IF(B396="","",EOMONTH(B396,-1)+1)</f>
        <v>43922</v>
      </c>
      <c r="G396" s="103" t="n">
        <f aca="false">_xlfn.iferror(VLOOKUP(D396,Cadastros!$M$1:$N$12,2,0),0)*C396</f>
        <v>-12000</v>
      </c>
      <c r="H396" s="103" t="n">
        <f aca="false">SUMIF(A:A,A396,G:G)</f>
        <v>0</v>
      </c>
      <c r="I396" s="8"/>
    </row>
    <row r="397" customFormat="false" ht="15" hidden="true" customHeight="true" outlineLevel="0" collapsed="false">
      <c r="A397" s="92" t="s">
        <v>1181</v>
      </c>
      <c r="B397" s="105" t="n">
        <v>43922</v>
      </c>
      <c r="C397" s="100" t="n">
        <v>1915</v>
      </c>
      <c r="D397" s="92" t="s">
        <v>44</v>
      </c>
      <c r="E397" s="101" t="e">
        <f aca="false">_xlfn.iferror(VLOOKUP($A397,Clientes!$A:$F,6,0),"")</f>
        <v>#N/A</v>
      </c>
      <c r="F397" s="102" t="n">
        <f aca="false">IF(B397="","",EOMONTH(B397,-1)+1)</f>
        <v>43922</v>
      </c>
      <c r="G397" s="103" t="n">
        <f aca="false">_xlfn.iferror(VLOOKUP(D397,Cadastros!$M$1:$N$12,2,0),0)*C397</f>
        <v>-1915</v>
      </c>
      <c r="H397" s="103" t="n">
        <f aca="false">SUMIF(A:A,A397,G:G)</f>
        <v>0</v>
      </c>
      <c r="I397" s="8"/>
    </row>
    <row r="398" customFormat="false" ht="15" hidden="true" customHeight="true" outlineLevel="0" collapsed="false">
      <c r="A398" s="92" t="s">
        <v>1019</v>
      </c>
      <c r="B398" s="105" t="n">
        <v>43922</v>
      </c>
      <c r="C398" s="100" t="n">
        <v>-44</v>
      </c>
      <c r="D398" s="92" t="s">
        <v>46</v>
      </c>
      <c r="E398" s="101" t="e">
        <f aca="false">_xlfn.iferror(VLOOKUP($A398,Clientes!$A:$F,6,0),"")</f>
        <v>#N/A</v>
      </c>
      <c r="F398" s="102" t="n">
        <f aca="false">IF(B398="","",EOMONTH(B398,-1)+1)</f>
        <v>43922</v>
      </c>
      <c r="G398" s="103" t="n">
        <f aca="false">_xlfn.iferror(VLOOKUP(D398,Cadastros!$M$1:$N$12,2,0),0)*C398</f>
        <v>44</v>
      </c>
      <c r="H398" s="103" t="n">
        <f aca="false">SUMIF(A:A,A398,G:G)</f>
        <v>0</v>
      </c>
      <c r="I398" s="8"/>
    </row>
    <row r="399" customFormat="false" ht="15" hidden="true" customHeight="true" outlineLevel="0" collapsed="false">
      <c r="A399" s="92" t="s">
        <v>1055</v>
      </c>
      <c r="B399" s="105" t="n">
        <v>43922</v>
      </c>
      <c r="C399" s="100" t="n">
        <v>-29</v>
      </c>
      <c r="D399" s="92" t="s">
        <v>46</v>
      </c>
      <c r="E399" s="101" t="e">
        <f aca="false">_xlfn.iferror(VLOOKUP($A399,Clientes!$A:$F,6,0),"")</f>
        <v>#N/A</v>
      </c>
      <c r="F399" s="102" t="n">
        <f aca="false">IF(B399="","",EOMONTH(B399,-1)+1)</f>
        <v>43922</v>
      </c>
      <c r="G399" s="103" t="n">
        <f aca="false">_xlfn.iferror(VLOOKUP(D399,Cadastros!$M$1:$N$12,2,0),0)*C399</f>
        <v>29</v>
      </c>
      <c r="H399" s="103" t="n">
        <f aca="false">SUMIF(A:A,A399,G:G)</f>
        <v>511.19</v>
      </c>
      <c r="I399" s="8"/>
    </row>
    <row r="400" customFormat="false" ht="15" hidden="true" customHeight="true" outlineLevel="0" collapsed="false">
      <c r="A400" s="92" t="s">
        <v>1215</v>
      </c>
      <c r="B400" s="105" t="n">
        <v>43952</v>
      </c>
      <c r="C400" s="100" t="n">
        <v>6500</v>
      </c>
      <c r="D400" s="92" t="s">
        <v>34</v>
      </c>
      <c r="E400" s="101" t="e">
        <f aca="false">_xlfn.iferror(VLOOKUP($A400,Clientes!$A:$F,6,0),"")</f>
        <v>#N/A</v>
      </c>
      <c r="F400" s="102" t="n">
        <f aca="false">IF(B400="","",EOMONTH(B400,-1)+1)</f>
        <v>43952</v>
      </c>
      <c r="G400" s="103" t="n">
        <f aca="false">_xlfn.iferror(VLOOKUP(D400,Cadastros!$M$1:$N$12,2,0),0)*C400</f>
        <v>6500</v>
      </c>
      <c r="H400" s="103" t="n">
        <f aca="false">SUMIF(A:A,A400,G:G)</f>
        <v>0</v>
      </c>
      <c r="I400" s="8"/>
    </row>
    <row r="401" customFormat="false" ht="15" hidden="true" customHeight="true" outlineLevel="0" collapsed="false">
      <c r="A401" s="92" t="s">
        <v>1216</v>
      </c>
      <c r="B401" s="105" t="n">
        <v>43952</v>
      </c>
      <c r="C401" s="100" t="n">
        <v>1200</v>
      </c>
      <c r="D401" s="92" t="s">
        <v>34</v>
      </c>
      <c r="E401" s="101" t="e">
        <f aca="false">_xlfn.iferror(VLOOKUP($A401,Clientes!$A:$F,6,0),"")</f>
        <v>#N/A</v>
      </c>
      <c r="F401" s="102" t="n">
        <f aca="false">IF(B401="","",EOMONTH(B401,-1)+1)</f>
        <v>43952</v>
      </c>
      <c r="G401" s="103" t="n">
        <f aca="false">_xlfn.iferror(VLOOKUP(D401,Cadastros!$M$1:$N$12,2,0),0)*C401</f>
        <v>1200</v>
      </c>
      <c r="H401" s="103" t="n">
        <f aca="false">SUMIF(A:A,A401,G:G)</f>
        <v>-2.27373675443232E-013</v>
      </c>
      <c r="I401" s="8"/>
    </row>
    <row r="402" customFormat="false" ht="15" hidden="true" customHeight="true" outlineLevel="0" collapsed="false">
      <c r="A402" s="92" t="s">
        <v>1217</v>
      </c>
      <c r="B402" s="105" t="n">
        <v>43952</v>
      </c>
      <c r="C402" s="100" t="n">
        <v>700</v>
      </c>
      <c r="D402" s="92" t="s">
        <v>34</v>
      </c>
      <c r="E402" s="101" t="e">
        <f aca="false">_xlfn.iferror(VLOOKUP($A402,Clientes!$A:$F,6,0),"")</f>
        <v>#N/A</v>
      </c>
      <c r="F402" s="102" t="n">
        <f aca="false">IF(B402="","",EOMONTH(B402,-1)+1)</f>
        <v>43952</v>
      </c>
      <c r="G402" s="103" t="n">
        <f aca="false">_xlfn.iferror(VLOOKUP(D402,Cadastros!$M$1:$N$12,2,0),0)*C402</f>
        <v>700</v>
      </c>
      <c r="H402" s="103" t="n">
        <f aca="false">SUMIF(A:A,A402,G:G)</f>
        <v>0</v>
      </c>
      <c r="I402" s="8"/>
    </row>
    <row r="403" customFormat="false" ht="15" hidden="true" customHeight="true" outlineLevel="0" collapsed="false">
      <c r="A403" s="92" t="s">
        <v>1218</v>
      </c>
      <c r="B403" s="105" t="n">
        <v>43952</v>
      </c>
      <c r="C403" s="100" t="n">
        <v>750</v>
      </c>
      <c r="D403" s="92" t="s">
        <v>34</v>
      </c>
      <c r="E403" s="101" t="e">
        <f aca="false">_xlfn.iferror(VLOOKUP($A403,Clientes!$A:$F,6,0),"")</f>
        <v>#N/A</v>
      </c>
      <c r="F403" s="102" t="n">
        <f aca="false">IF(B403="","",EOMONTH(B403,-1)+1)</f>
        <v>43952</v>
      </c>
      <c r="G403" s="103" t="n">
        <f aca="false">_xlfn.iferror(VLOOKUP(D403,Cadastros!$M$1:$N$12,2,0),0)*C403</f>
        <v>750</v>
      </c>
      <c r="H403" s="103" t="n">
        <f aca="false">SUMIF(A:A,A403,G:G)</f>
        <v>0</v>
      </c>
      <c r="I403" s="8"/>
    </row>
    <row r="404" customFormat="false" ht="15" hidden="true" customHeight="true" outlineLevel="0" collapsed="false">
      <c r="A404" s="92" t="s">
        <v>1219</v>
      </c>
      <c r="B404" s="105" t="n">
        <v>43952</v>
      </c>
      <c r="C404" s="100" t="n">
        <v>3200</v>
      </c>
      <c r="D404" s="92" t="s">
        <v>34</v>
      </c>
      <c r="E404" s="101" t="e">
        <f aca="false">_xlfn.iferror(VLOOKUP($A404,Clientes!$A:$F,6,0),"")</f>
        <v>#N/A</v>
      </c>
      <c r="F404" s="102" t="n">
        <f aca="false">IF(B404="","",EOMONTH(B404,-1)+1)</f>
        <v>43952</v>
      </c>
      <c r="G404" s="103" t="n">
        <f aca="false">_xlfn.iferror(VLOOKUP(D404,Cadastros!$M$1:$N$12,2,0),0)*C404</f>
        <v>3200</v>
      </c>
      <c r="H404" s="103" t="n">
        <f aca="false">SUMIF(A:A,A404,G:G)</f>
        <v>0</v>
      </c>
      <c r="I404" s="8"/>
    </row>
    <row r="405" customFormat="false" ht="15" hidden="true" customHeight="true" outlineLevel="0" collapsed="false">
      <c r="A405" s="92" t="s">
        <v>1220</v>
      </c>
      <c r="B405" s="105" t="n">
        <v>43952</v>
      </c>
      <c r="C405" s="100" t="n">
        <v>750</v>
      </c>
      <c r="D405" s="92" t="s">
        <v>34</v>
      </c>
      <c r="E405" s="101" t="e">
        <f aca="false">_xlfn.iferror(VLOOKUP($A405,Clientes!$A:$F,6,0),"")</f>
        <v>#N/A</v>
      </c>
      <c r="F405" s="102" t="n">
        <f aca="false">IF(B405="","",EOMONTH(B405,-1)+1)</f>
        <v>43952</v>
      </c>
      <c r="G405" s="103" t="n">
        <f aca="false">_xlfn.iferror(VLOOKUP(D405,Cadastros!$M$1:$N$12,2,0),0)*C405</f>
        <v>750</v>
      </c>
      <c r="H405" s="103" t="n">
        <f aca="false">SUMIF(A:A,A405,G:G)</f>
        <v>906.81</v>
      </c>
      <c r="I405" s="8"/>
    </row>
    <row r="406" customFormat="false" ht="15" hidden="true" customHeight="true" outlineLevel="0" collapsed="false">
      <c r="A406" s="92" t="s">
        <v>1221</v>
      </c>
      <c r="B406" s="105" t="n">
        <v>43952</v>
      </c>
      <c r="C406" s="100" t="n">
        <v>500</v>
      </c>
      <c r="D406" s="92" t="s">
        <v>34</v>
      </c>
      <c r="E406" s="101" t="e">
        <f aca="false">_xlfn.iferror(VLOOKUP($A406,Clientes!$A:$F,6,0),"")</f>
        <v>#N/A</v>
      </c>
      <c r="F406" s="102" t="n">
        <f aca="false">IF(B406="","",EOMONTH(B406,-1)+1)</f>
        <v>43952</v>
      </c>
      <c r="G406" s="103" t="n">
        <f aca="false">_xlfn.iferror(VLOOKUP(D406,Cadastros!$M$1:$N$12,2,0),0)*C406</f>
        <v>500</v>
      </c>
      <c r="H406" s="103" t="n">
        <f aca="false">SUMIF(A:A,A406,G:G)</f>
        <v>0</v>
      </c>
      <c r="I406" s="8"/>
    </row>
    <row r="407" customFormat="false" ht="15" hidden="true" customHeight="true" outlineLevel="0" collapsed="false">
      <c r="A407" s="92" t="s">
        <v>1222</v>
      </c>
      <c r="B407" s="105" t="n">
        <v>43952</v>
      </c>
      <c r="C407" s="100" t="n">
        <v>1500</v>
      </c>
      <c r="D407" s="92" t="s">
        <v>34</v>
      </c>
      <c r="E407" s="101" t="e">
        <f aca="false">_xlfn.iferror(VLOOKUP($A407,Clientes!$A:$F,6,0),"")</f>
        <v>#N/A</v>
      </c>
      <c r="F407" s="102" t="n">
        <f aca="false">IF(B407="","",EOMONTH(B407,-1)+1)</f>
        <v>43952</v>
      </c>
      <c r="G407" s="103" t="n">
        <f aca="false">_xlfn.iferror(VLOOKUP(D407,Cadastros!$M$1:$N$12,2,0),0)*C407</f>
        <v>1500</v>
      </c>
      <c r="H407" s="103" t="n">
        <f aca="false">SUMIF(A:A,A407,G:G)</f>
        <v>0</v>
      </c>
      <c r="I407" s="8"/>
    </row>
    <row r="408" customFormat="false" ht="15" hidden="true" customHeight="true" outlineLevel="0" collapsed="false">
      <c r="A408" s="92" t="s">
        <v>1223</v>
      </c>
      <c r="B408" s="105" t="n">
        <v>43952</v>
      </c>
      <c r="C408" s="100" t="n">
        <v>3200</v>
      </c>
      <c r="D408" s="92" t="s">
        <v>34</v>
      </c>
      <c r="E408" s="101" t="e">
        <f aca="false">_xlfn.iferror(VLOOKUP($A408,Clientes!$A:$F,6,0),"")</f>
        <v>#N/A</v>
      </c>
      <c r="F408" s="102" t="n">
        <f aca="false">IF(B408="","",EOMONTH(B408,-1)+1)</f>
        <v>43952</v>
      </c>
      <c r="G408" s="103" t="n">
        <f aca="false">_xlfn.iferror(VLOOKUP(D408,Cadastros!$M$1:$N$12,2,0),0)*C408</f>
        <v>3200</v>
      </c>
      <c r="H408" s="103" t="n">
        <f aca="false">SUMIF(A:A,A408,G:G)</f>
        <v>3456</v>
      </c>
      <c r="I408" s="8"/>
    </row>
    <row r="409" customFormat="false" ht="15" hidden="true" customHeight="true" outlineLevel="0" collapsed="false">
      <c r="A409" s="92" t="s">
        <v>1224</v>
      </c>
      <c r="B409" s="105" t="n">
        <v>43952</v>
      </c>
      <c r="C409" s="100" t="n">
        <v>500</v>
      </c>
      <c r="D409" s="92" t="s">
        <v>34</v>
      </c>
      <c r="E409" s="101" t="e">
        <f aca="false">_xlfn.iferror(VLOOKUP($A409,Clientes!$A:$F,6,0),"")</f>
        <v>#N/A</v>
      </c>
      <c r="F409" s="102" t="n">
        <f aca="false">IF(B409="","",EOMONTH(B409,-1)+1)</f>
        <v>43952</v>
      </c>
      <c r="G409" s="103" t="n">
        <f aca="false">_xlfn.iferror(VLOOKUP(D409,Cadastros!$M$1:$N$12,2,0),0)*C409</f>
        <v>500</v>
      </c>
      <c r="H409" s="103" t="n">
        <f aca="false">SUMIF(A:A,A409,G:G)</f>
        <v>0</v>
      </c>
      <c r="I409" s="8"/>
    </row>
    <row r="410" customFormat="false" ht="15" hidden="true" customHeight="true" outlineLevel="0" collapsed="false">
      <c r="A410" s="92" t="s">
        <v>1225</v>
      </c>
      <c r="B410" s="105" t="n">
        <v>43952</v>
      </c>
      <c r="C410" s="100" t="n">
        <v>3000</v>
      </c>
      <c r="D410" s="92" t="s">
        <v>34</v>
      </c>
      <c r="E410" s="101" t="e">
        <f aca="false">_xlfn.iferror(VLOOKUP($A410,Clientes!$A:$F,6,0),"")</f>
        <v>#N/A</v>
      </c>
      <c r="F410" s="102" t="n">
        <f aca="false">IF(B410="","",EOMONTH(B410,-1)+1)</f>
        <v>43952</v>
      </c>
      <c r="G410" s="103" t="n">
        <f aca="false">_xlfn.iferror(VLOOKUP(D410,Cadastros!$M$1:$N$12,2,0),0)*C410</f>
        <v>3000</v>
      </c>
      <c r="H410" s="103" t="n">
        <f aca="false">SUMIF(A:A,A410,G:G)</f>
        <v>3290.4</v>
      </c>
      <c r="I410" s="8"/>
    </row>
    <row r="411" customFormat="false" ht="15" hidden="true" customHeight="true" outlineLevel="0" collapsed="false">
      <c r="A411" s="92" t="s">
        <v>1226</v>
      </c>
      <c r="B411" s="105" t="n">
        <v>43952</v>
      </c>
      <c r="C411" s="100" t="n">
        <v>1500</v>
      </c>
      <c r="D411" s="92" t="s">
        <v>34</v>
      </c>
      <c r="E411" s="101" t="e">
        <f aca="false">_xlfn.iferror(VLOOKUP($A411,Clientes!$A:$F,6,0),"")</f>
        <v>#N/A</v>
      </c>
      <c r="F411" s="102" t="n">
        <f aca="false">IF(B411="","",EOMONTH(B411,-1)+1)</f>
        <v>43952</v>
      </c>
      <c r="G411" s="103" t="n">
        <f aca="false">_xlfn.iferror(VLOOKUP(D411,Cadastros!$M$1:$N$12,2,0),0)*C411</f>
        <v>1500</v>
      </c>
      <c r="H411" s="103" t="n">
        <f aca="false">SUMIF(A:A,A411,G:G)</f>
        <v>0</v>
      </c>
      <c r="I411" s="8"/>
    </row>
    <row r="412" customFormat="false" ht="15" hidden="true" customHeight="true" outlineLevel="0" collapsed="false">
      <c r="A412" s="92" t="s">
        <v>1227</v>
      </c>
      <c r="B412" s="105" t="n">
        <v>43952</v>
      </c>
      <c r="C412" s="100" t="n">
        <v>1100</v>
      </c>
      <c r="D412" s="92" t="s">
        <v>34</v>
      </c>
      <c r="E412" s="101" t="e">
        <f aca="false">_xlfn.iferror(VLOOKUP($A412,Clientes!$A:$F,6,0),"")</f>
        <v>#N/A</v>
      </c>
      <c r="F412" s="102" t="n">
        <f aca="false">IF(B412="","",EOMONTH(B412,-1)+1)</f>
        <v>43952</v>
      </c>
      <c r="G412" s="103" t="n">
        <f aca="false">_xlfn.iferror(VLOOKUP(D412,Cadastros!$M$1:$N$12,2,0),0)*C412</f>
        <v>1100</v>
      </c>
      <c r="H412" s="103" t="n">
        <f aca="false">SUMIF(A:A,A412,G:G)</f>
        <v>1746.73</v>
      </c>
      <c r="I412" s="8"/>
    </row>
    <row r="413" customFormat="false" ht="15" hidden="true" customHeight="true" outlineLevel="0" collapsed="false">
      <c r="A413" s="92" t="s">
        <v>1228</v>
      </c>
      <c r="B413" s="105" t="n">
        <v>43952</v>
      </c>
      <c r="C413" s="100" t="n">
        <v>500</v>
      </c>
      <c r="D413" s="92" t="s">
        <v>34</v>
      </c>
      <c r="E413" s="101" t="e">
        <f aca="false">_xlfn.iferror(VLOOKUP($A413,Clientes!$A:$F,6,0),"")</f>
        <v>#N/A</v>
      </c>
      <c r="F413" s="102" t="n">
        <f aca="false">IF(B413="","",EOMONTH(B413,-1)+1)</f>
        <v>43952</v>
      </c>
      <c r="G413" s="103" t="n">
        <f aca="false">_xlfn.iferror(VLOOKUP(D413,Cadastros!$M$1:$N$12,2,0),0)*C413</f>
        <v>500</v>
      </c>
      <c r="H413" s="103" t="n">
        <f aca="false">SUMIF(A:A,A413,G:G)</f>
        <v>596.28</v>
      </c>
      <c r="I413" s="8"/>
    </row>
    <row r="414" customFormat="false" ht="15" hidden="true" customHeight="true" outlineLevel="0" collapsed="false">
      <c r="A414" s="92" t="s">
        <v>1229</v>
      </c>
      <c r="B414" s="105" t="n">
        <v>43952</v>
      </c>
      <c r="C414" s="100" t="n">
        <v>700</v>
      </c>
      <c r="D414" s="92" t="s">
        <v>34</v>
      </c>
      <c r="E414" s="101" t="e">
        <f aca="false">_xlfn.iferror(VLOOKUP($A414,Clientes!$A:$F,6,0),"")</f>
        <v>#N/A</v>
      </c>
      <c r="F414" s="102" t="n">
        <f aca="false">IF(B414="","",EOMONTH(B414,-1)+1)</f>
        <v>43952</v>
      </c>
      <c r="G414" s="103" t="n">
        <f aca="false">_xlfn.iferror(VLOOKUP(D414,Cadastros!$M$1:$N$12,2,0),0)*C414</f>
        <v>700</v>
      </c>
      <c r="H414" s="103" t="n">
        <f aca="false">SUMIF(A:A,A414,G:G)</f>
        <v>0</v>
      </c>
      <c r="I414" s="8"/>
    </row>
    <row r="415" customFormat="false" ht="15" hidden="true" customHeight="true" outlineLevel="0" collapsed="false">
      <c r="A415" s="92" t="s">
        <v>1230</v>
      </c>
      <c r="B415" s="105" t="n">
        <v>43952</v>
      </c>
      <c r="C415" s="100" t="n">
        <v>700</v>
      </c>
      <c r="D415" s="92" t="s">
        <v>34</v>
      </c>
      <c r="E415" s="101" t="e">
        <f aca="false">_xlfn.iferror(VLOOKUP($A415,Clientes!$A:$F,6,0),"")</f>
        <v>#N/A</v>
      </c>
      <c r="F415" s="102" t="n">
        <f aca="false">IF(B415="","",EOMONTH(B415,-1)+1)</f>
        <v>43952</v>
      </c>
      <c r="G415" s="103" t="n">
        <f aca="false">_xlfn.iferror(VLOOKUP(D415,Cadastros!$M$1:$N$12,2,0),0)*C415</f>
        <v>700</v>
      </c>
      <c r="H415" s="103" t="n">
        <f aca="false">SUMIF(A:A,A415,G:G)</f>
        <v>3515</v>
      </c>
      <c r="I415" s="8"/>
    </row>
    <row r="416" customFormat="false" ht="15" hidden="true" customHeight="true" outlineLevel="0" collapsed="false">
      <c r="A416" s="92" t="s">
        <v>1231</v>
      </c>
      <c r="B416" s="105" t="n">
        <v>43952</v>
      </c>
      <c r="C416" s="100" t="n">
        <v>500</v>
      </c>
      <c r="D416" s="92" t="s">
        <v>34</v>
      </c>
      <c r="E416" s="101" t="e">
        <f aca="false">_xlfn.iferror(VLOOKUP($A416,Clientes!$A:$F,6,0),"")</f>
        <v>#N/A</v>
      </c>
      <c r="F416" s="102" t="n">
        <f aca="false">IF(B416="","",EOMONTH(B416,-1)+1)</f>
        <v>43952</v>
      </c>
      <c r="G416" s="103" t="n">
        <f aca="false">_xlfn.iferror(VLOOKUP(D416,Cadastros!$M$1:$N$12,2,0),0)*C416</f>
        <v>500</v>
      </c>
      <c r="H416" s="103" t="n">
        <f aca="false">SUMIF(A:A,A416,G:G)</f>
        <v>0</v>
      </c>
      <c r="I416" s="8"/>
    </row>
    <row r="417" customFormat="false" ht="15" hidden="true" customHeight="true" outlineLevel="0" collapsed="false">
      <c r="A417" s="92" t="s">
        <v>1232</v>
      </c>
      <c r="B417" s="105" t="n">
        <v>43952</v>
      </c>
      <c r="C417" s="100" t="n">
        <v>500</v>
      </c>
      <c r="D417" s="92" t="s">
        <v>34</v>
      </c>
      <c r="E417" s="101" t="e">
        <f aca="false">_xlfn.iferror(VLOOKUP($A417,Clientes!$A:$F,6,0),"")</f>
        <v>#N/A</v>
      </c>
      <c r="F417" s="102" t="n">
        <f aca="false">IF(B417="","",EOMONTH(B417,-1)+1)</f>
        <v>43952</v>
      </c>
      <c r="G417" s="103" t="n">
        <f aca="false">_xlfn.iferror(VLOOKUP(D417,Cadastros!$M$1:$N$12,2,0),0)*C417</f>
        <v>500</v>
      </c>
      <c r="H417" s="103" t="n">
        <f aca="false">SUMIF(A:A,A417,G:G)</f>
        <v>0</v>
      </c>
      <c r="I417" s="8"/>
    </row>
    <row r="418" customFormat="false" ht="15" hidden="true" customHeight="true" outlineLevel="0" collapsed="false">
      <c r="A418" s="92" t="s">
        <v>1233</v>
      </c>
      <c r="B418" s="105" t="n">
        <v>43952</v>
      </c>
      <c r="C418" s="100" t="n">
        <v>1300</v>
      </c>
      <c r="D418" s="92" t="s">
        <v>34</v>
      </c>
      <c r="E418" s="101" t="e">
        <f aca="false">_xlfn.iferror(VLOOKUP($A418,Clientes!$A:$F,6,0),"")</f>
        <v>#N/A</v>
      </c>
      <c r="F418" s="102" t="n">
        <f aca="false">IF(B418="","",EOMONTH(B418,-1)+1)</f>
        <v>43952</v>
      </c>
      <c r="G418" s="103" t="n">
        <f aca="false">_xlfn.iferror(VLOOKUP(D418,Cadastros!$M$1:$N$12,2,0),0)*C418</f>
        <v>1300</v>
      </c>
      <c r="H418" s="103" t="n">
        <f aca="false">SUMIF(A:A,A418,G:G)</f>
        <v>0</v>
      </c>
      <c r="I418" s="8"/>
    </row>
    <row r="419" customFormat="false" ht="15" hidden="true" customHeight="true" outlineLevel="0" collapsed="false">
      <c r="A419" s="92" t="s">
        <v>1234</v>
      </c>
      <c r="B419" s="105" t="n">
        <v>43952</v>
      </c>
      <c r="C419" s="100" t="n">
        <v>750</v>
      </c>
      <c r="D419" s="92" t="s">
        <v>34</v>
      </c>
      <c r="E419" s="101" t="e">
        <f aca="false">_xlfn.iferror(VLOOKUP($A419,Clientes!$A:$F,6,0),"")</f>
        <v>#N/A</v>
      </c>
      <c r="F419" s="102" t="n">
        <f aca="false">IF(B419="","",EOMONTH(B419,-1)+1)</f>
        <v>43952</v>
      </c>
      <c r="G419" s="103" t="n">
        <f aca="false">_xlfn.iferror(VLOOKUP(D419,Cadastros!$M$1:$N$12,2,0),0)*C419</f>
        <v>750</v>
      </c>
      <c r="H419" s="103" t="n">
        <f aca="false">SUMIF(A:A,A419,G:G)</f>
        <v>0</v>
      </c>
      <c r="I419" s="8"/>
    </row>
    <row r="420" customFormat="false" ht="15" hidden="true" customHeight="true" outlineLevel="0" collapsed="false">
      <c r="A420" s="92" t="s">
        <v>1235</v>
      </c>
      <c r="B420" s="105" t="n">
        <v>43952</v>
      </c>
      <c r="C420" s="100" t="n">
        <v>4200</v>
      </c>
      <c r="D420" s="92" t="s">
        <v>34</v>
      </c>
      <c r="E420" s="101" t="e">
        <f aca="false">_xlfn.iferror(VLOOKUP($A420,Clientes!$A:$F,6,0),"")</f>
        <v>#N/A</v>
      </c>
      <c r="F420" s="102" t="n">
        <f aca="false">IF(B420="","",EOMONTH(B420,-1)+1)</f>
        <v>43952</v>
      </c>
      <c r="G420" s="103" t="n">
        <f aca="false">_xlfn.iferror(VLOOKUP(D420,Cadastros!$M$1:$N$12,2,0),0)*C420</f>
        <v>4200</v>
      </c>
      <c r="H420" s="103" t="n">
        <f aca="false">SUMIF(A:A,A420,G:G)</f>
        <v>0</v>
      </c>
      <c r="I420" s="8"/>
    </row>
    <row r="421" customFormat="false" ht="15" hidden="true" customHeight="true" outlineLevel="0" collapsed="false">
      <c r="A421" s="92" t="s">
        <v>1236</v>
      </c>
      <c r="B421" s="105" t="n">
        <v>43952</v>
      </c>
      <c r="C421" s="100" t="n">
        <v>1500</v>
      </c>
      <c r="D421" s="92" t="s">
        <v>34</v>
      </c>
      <c r="E421" s="101" t="e">
        <f aca="false">_xlfn.iferror(VLOOKUP($A421,Clientes!$A:$F,6,0),"")</f>
        <v>#N/A</v>
      </c>
      <c r="F421" s="102" t="n">
        <f aca="false">IF(B421="","",EOMONTH(B421,-1)+1)</f>
        <v>43952</v>
      </c>
      <c r="G421" s="103" t="n">
        <f aca="false">_xlfn.iferror(VLOOKUP(D421,Cadastros!$M$1:$N$12,2,0),0)*C421</f>
        <v>1500</v>
      </c>
      <c r="H421" s="103" t="n">
        <f aca="false">SUMIF(A:A,A421,G:G)</f>
        <v>0</v>
      </c>
      <c r="I421" s="8"/>
    </row>
    <row r="422" customFormat="false" ht="15" hidden="true" customHeight="true" outlineLevel="0" collapsed="false">
      <c r="A422" s="92" t="s">
        <v>1237</v>
      </c>
      <c r="B422" s="105" t="n">
        <v>43952</v>
      </c>
      <c r="C422" s="100" t="n">
        <v>750</v>
      </c>
      <c r="D422" s="92" t="s">
        <v>34</v>
      </c>
      <c r="E422" s="101" t="e">
        <f aca="false">_xlfn.iferror(VLOOKUP($A422,Clientes!$A:$F,6,0),"")</f>
        <v>#N/A</v>
      </c>
      <c r="F422" s="102" t="n">
        <f aca="false">IF(B422="","",EOMONTH(B422,-1)+1)</f>
        <v>43952</v>
      </c>
      <c r="G422" s="103" t="n">
        <f aca="false">_xlfn.iferror(VLOOKUP(D422,Cadastros!$M$1:$N$12,2,0),0)*C422</f>
        <v>750</v>
      </c>
      <c r="H422" s="103" t="n">
        <f aca="false">SUMIF(A:A,A422,G:G)</f>
        <v>0</v>
      </c>
      <c r="I422" s="8"/>
    </row>
    <row r="423" customFormat="false" ht="15" hidden="true" customHeight="true" outlineLevel="0" collapsed="false">
      <c r="A423" s="92" t="s">
        <v>990</v>
      </c>
      <c r="B423" s="105" t="n">
        <v>43952</v>
      </c>
      <c r="C423" s="100" t="n">
        <v>1615.94</v>
      </c>
      <c r="D423" s="92" t="s">
        <v>44</v>
      </c>
      <c r="E423" s="101" t="e">
        <f aca="false">_xlfn.iferror(VLOOKUP($A423,Clientes!$A:$F,6,0),"")</f>
        <v>#N/A</v>
      </c>
      <c r="F423" s="102" t="n">
        <f aca="false">IF(B423="","",EOMONTH(B423,-1)+1)</f>
        <v>43952</v>
      </c>
      <c r="G423" s="103" t="n">
        <f aca="false">_xlfn.iferror(VLOOKUP(D423,Cadastros!$M$1:$N$12,2,0),0)*C423</f>
        <v>-1615.94</v>
      </c>
      <c r="H423" s="103" t="n">
        <f aca="false">SUMIF(A:A,A423,G:G)</f>
        <v>0</v>
      </c>
      <c r="I423" s="8"/>
    </row>
    <row r="424" customFormat="false" ht="15" hidden="true" customHeight="true" outlineLevel="0" collapsed="false">
      <c r="A424" s="92" t="s">
        <v>1035</v>
      </c>
      <c r="B424" s="105" t="n">
        <v>43952</v>
      </c>
      <c r="C424" s="100" t="n">
        <v>500</v>
      </c>
      <c r="D424" s="92" t="s">
        <v>44</v>
      </c>
      <c r="E424" s="101" t="e">
        <f aca="false">_xlfn.iferror(VLOOKUP($A424,Clientes!$A:$F,6,0),"")</f>
        <v>#N/A</v>
      </c>
      <c r="F424" s="102" t="n">
        <f aca="false">IF(B424="","",EOMONTH(B424,-1)+1)</f>
        <v>43952</v>
      </c>
      <c r="G424" s="103" t="n">
        <f aca="false">_xlfn.iferror(VLOOKUP(D424,Cadastros!$M$1:$N$12,2,0),0)*C424</f>
        <v>-500</v>
      </c>
      <c r="H424" s="103" t="n">
        <f aca="false">SUMIF(A:A,A424,G:G)</f>
        <v>0</v>
      </c>
      <c r="I424" s="8"/>
    </row>
    <row r="425" customFormat="false" ht="15" hidden="true" customHeight="true" outlineLevel="0" collapsed="false">
      <c r="A425" s="92" t="s">
        <v>1036</v>
      </c>
      <c r="B425" s="105" t="n">
        <v>43952</v>
      </c>
      <c r="C425" s="100" t="n">
        <v>500</v>
      </c>
      <c r="D425" s="92" t="s">
        <v>44</v>
      </c>
      <c r="E425" s="101" t="e">
        <f aca="false">_xlfn.iferror(VLOOKUP($A425,Clientes!$A:$F,6,0),"")</f>
        <v>#N/A</v>
      </c>
      <c r="F425" s="102" t="n">
        <f aca="false">IF(B425="","",EOMONTH(B425,-1)+1)</f>
        <v>43952</v>
      </c>
      <c r="G425" s="103" t="n">
        <f aca="false">_xlfn.iferror(VLOOKUP(D425,Cadastros!$M$1:$N$12,2,0),0)*C425</f>
        <v>-500</v>
      </c>
      <c r="H425" s="103" t="n">
        <f aca="false">SUMIF(A:A,A425,G:G)</f>
        <v>0</v>
      </c>
      <c r="I425" s="8"/>
    </row>
    <row r="426" customFormat="false" ht="15" hidden="true" customHeight="true" outlineLevel="0" collapsed="false">
      <c r="A426" s="92" t="s">
        <v>1037</v>
      </c>
      <c r="B426" s="105" t="n">
        <v>43952</v>
      </c>
      <c r="C426" s="100" t="n">
        <v>500</v>
      </c>
      <c r="D426" s="92" t="s">
        <v>44</v>
      </c>
      <c r="E426" s="101" t="e">
        <f aca="false">_xlfn.iferror(VLOOKUP($A426,Clientes!$A:$F,6,0),"")</f>
        <v>#N/A</v>
      </c>
      <c r="F426" s="102" t="n">
        <f aca="false">IF(B426="","",EOMONTH(B426,-1)+1)</f>
        <v>43952</v>
      </c>
      <c r="G426" s="103" t="n">
        <f aca="false">_xlfn.iferror(VLOOKUP(D426,Cadastros!$M$1:$N$12,2,0),0)*C426</f>
        <v>-500</v>
      </c>
      <c r="H426" s="103" t="n">
        <f aca="false">SUMIF(A:A,A426,G:G)</f>
        <v>0</v>
      </c>
      <c r="I426" s="8"/>
    </row>
    <row r="427" customFormat="false" ht="15" hidden="true" customHeight="true" outlineLevel="0" collapsed="false">
      <c r="A427" s="92" t="s">
        <v>1038</v>
      </c>
      <c r="B427" s="105" t="n">
        <v>43952</v>
      </c>
      <c r="C427" s="100" t="n">
        <v>500</v>
      </c>
      <c r="D427" s="92" t="s">
        <v>44</v>
      </c>
      <c r="E427" s="101" t="e">
        <f aca="false">_xlfn.iferror(VLOOKUP($A427,Clientes!$A:$F,6,0),"")</f>
        <v>#N/A</v>
      </c>
      <c r="F427" s="102" t="n">
        <f aca="false">IF(B427="","",EOMONTH(B427,-1)+1)</f>
        <v>43952</v>
      </c>
      <c r="G427" s="103" t="n">
        <f aca="false">_xlfn.iferror(VLOOKUP(D427,Cadastros!$M$1:$N$12,2,0),0)*C427</f>
        <v>-500</v>
      </c>
      <c r="H427" s="103" t="n">
        <f aca="false">SUMIF(A:A,A427,G:G)</f>
        <v>0</v>
      </c>
      <c r="I427" s="8"/>
    </row>
    <row r="428" customFormat="false" ht="15" hidden="true" customHeight="true" outlineLevel="0" collapsed="false">
      <c r="A428" s="92" t="s">
        <v>1090</v>
      </c>
      <c r="B428" s="105" t="n">
        <v>43952</v>
      </c>
      <c r="C428" s="100" t="n">
        <v>600</v>
      </c>
      <c r="D428" s="92" t="s">
        <v>44</v>
      </c>
      <c r="E428" s="101" t="e">
        <f aca="false">_xlfn.iferror(VLOOKUP($A428,Clientes!$A:$F,6,0),"")</f>
        <v>#N/A</v>
      </c>
      <c r="F428" s="102" t="n">
        <f aca="false">IF(B428="","",EOMONTH(B428,-1)+1)</f>
        <v>43952</v>
      </c>
      <c r="G428" s="103" t="n">
        <f aca="false">_xlfn.iferror(VLOOKUP(D428,Cadastros!$M$1:$N$12,2,0),0)*C428</f>
        <v>-600</v>
      </c>
      <c r="H428" s="103" t="n">
        <f aca="false">SUMIF(A:A,A428,G:G)</f>
        <v>0</v>
      </c>
      <c r="I428" s="8"/>
    </row>
    <row r="429" customFormat="false" ht="15" hidden="true" customHeight="true" outlineLevel="0" collapsed="false">
      <c r="A429" s="92" t="s">
        <v>1107</v>
      </c>
      <c r="B429" s="105" t="n">
        <v>43952</v>
      </c>
      <c r="C429" s="100" t="n">
        <v>2000</v>
      </c>
      <c r="D429" s="92" t="s">
        <v>44</v>
      </c>
      <c r="E429" s="101" t="e">
        <f aca="false">_xlfn.iferror(VLOOKUP($A429,Clientes!$A:$F,6,0),"")</f>
        <v>#N/A</v>
      </c>
      <c r="F429" s="102" t="n">
        <f aca="false">IF(B429="","",EOMONTH(B429,-1)+1)</f>
        <v>43952</v>
      </c>
      <c r="G429" s="103" t="n">
        <f aca="false">_xlfn.iferror(VLOOKUP(D429,Cadastros!$M$1:$N$12,2,0),0)*C429</f>
        <v>-2000</v>
      </c>
      <c r="H429" s="103" t="n">
        <f aca="false">SUMIF(A:A,A429,G:G)</f>
        <v>0</v>
      </c>
      <c r="I429" s="8"/>
    </row>
    <row r="430" customFormat="false" ht="15" hidden="true" customHeight="true" outlineLevel="0" collapsed="false">
      <c r="A430" s="92" t="s">
        <v>1188</v>
      </c>
      <c r="B430" s="105" t="n">
        <v>43952</v>
      </c>
      <c r="C430" s="100" t="n">
        <v>500</v>
      </c>
      <c r="D430" s="92" t="s">
        <v>36</v>
      </c>
      <c r="E430" s="101" t="e">
        <f aca="false">_xlfn.iferror(VLOOKUP($A430,Clientes!$A:$F,6,0),"")</f>
        <v>#N/A</v>
      </c>
      <c r="F430" s="102" t="n">
        <f aca="false">IF(B430="","",EOMONTH(B430,-1)+1)</f>
        <v>43952</v>
      </c>
      <c r="G430" s="103" t="n">
        <f aca="false">_xlfn.iferror(VLOOKUP(D430,Cadastros!$M$1:$N$12,2,0),0)*C430</f>
        <v>500</v>
      </c>
      <c r="H430" s="103" t="n">
        <f aca="false">SUMIF(A:A,A430,G:G)</f>
        <v>0</v>
      </c>
      <c r="I430" s="8"/>
    </row>
    <row r="431" customFormat="false" ht="15" hidden="true" customHeight="true" outlineLevel="0" collapsed="false">
      <c r="A431" s="92" t="s">
        <v>961</v>
      </c>
      <c r="B431" s="105" t="n">
        <v>43952</v>
      </c>
      <c r="C431" s="100" t="n">
        <v>-150</v>
      </c>
      <c r="D431" s="92" t="s">
        <v>46</v>
      </c>
      <c r="E431" s="101" t="e">
        <f aca="false">_xlfn.iferror(VLOOKUP($A431,Clientes!$A:$F,6,0),"")</f>
        <v>#N/A</v>
      </c>
      <c r="F431" s="102" t="n">
        <f aca="false">IF(B431="","",EOMONTH(B431,-1)+1)</f>
        <v>43952</v>
      </c>
      <c r="G431" s="103" t="n">
        <f aca="false">_xlfn.iferror(VLOOKUP(D431,Cadastros!$M$1:$N$12,2,0),0)*C431</f>
        <v>150</v>
      </c>
      <c r="H431" s="103" t="n">
        <f aca="false">SUMIF(A:A,A431,G:G)</f>
        <v>0</v>
      </c>
      <c r="I431" s="8"/>
    </row>
    <row r="432" customFormat="false" ht="15" hidden="true" customHeight="true" outlineLevel="0" collapsed="false">
      <c r="A432" s="92" t="s">
        <v>1238</v>
      </c>
      <c r="B432" s="105" t="n">
        <v>43983</v>
      </c>
      <c r="C432" s="100" t="n">
        <v>1000</v>
      </c>
      <c r="D432" s="92" t="s">
        <v>34</v>
      </c>
      <c r="E432" s="101" t="e">
        <f aca="false">_xlfn.iferror(VLOOKUP($A432,Clientes!$A:$F,6,0),"")</f>
        <v>#N/A</v>
      </c>
      <c r="F432" s="102" t="n">
        <f aca="false">IF(B432="","",EOMONTH(B432,-1)+1)</f>
        <v>43983</v>
      </c>
      <c r="G432" s="103" t="n">
        <f aca="false">_xlfn.iferror(VLOOKUP(D432,Cadastros!$M$1:$N$12,2,0),0)*C432</f>
        <v>1000</v>
      </c>
      <c r="H432" s="103" t="n">
        <f aca="false">SUMIF(A:A,A432,G:G)</f>
        <v>0</v>
      </c>
      <c r="I432" s="8"/>
    </row>
    <row r="433" customFormat="false" ht="15" hidden="true" customHeight="true" outlineLevel="0" collapsed="false">
      <c r="A433" s="92" t="s">
        <v>1239</v>
      </c>
      <c r="B433" s="105" t="n">
        <v>43983</v>
      </c>
      <c r="C433" s="100" t="n">
        <v>3000</v>
      </c>
      <c r="D433" s="92" t="s">
        <v>34</v>
      </c>
      <c r="E433" s="101" t="e">
        <f aca="false">_xlfn.iferror(VLOOKUP($A433,Clientes!$A:$F,6,0),"")</f>
        <v>#N/A</v>
      </c>
      <c r="F433" s="102" t="n">
        <f aca="false">IF(B433="","",EOMONTH(B433,-1)+1)</f>
        <v>43983</v>
      </c>
      <c r="G433" s="103" t="n">
        <f aca="false">_xlfn.iferror(VLOOKUP(D433,Cadastros!$M$1:$N$12,2,0),0)*C433</f>
        <v>3000</v>
      </c>
      <c r="H433" s="103" t="n">
        <f aca="false">SUMIF(A:A,A433,G:G)</f>
        <v>0</v>
      </c>
      <c r="I433" s="8"/>
    </row>
    <row r="434" customFormat="false" ht="15" hidden="true" customHeight="true" outlineLevel="0" collapsed="false">
      <c r="A434" s="92" t="s">
        <v>1240</v>
      </c>
      <c r="B434" s="105" t="n">
        <v>43983</v>
      </c>
      <c r="C434" s="100" t="n">
        <v>5200</v>
      </c>
      <c r="D434" s="92" t="s">
        <v>34</v>
      </c>
      <c r="E434" s="101" t="e">
        <f aca="false">_xlfn.iferror(VLOOKUP($A434,Clientes!$A:$F,6,0),"")</f>
        <v>#N/A</v>
      </c>
      <c r="F434" s="102" t="n">
        <f aca="false">IF(B434="","",EOMONTH(B434,-1)+1)</f>
        <v>43983</v>
      </c>
      <c r="G434" s="103" t="n">
        <f aca="false">_xlfn.iferror(VLOOKUP(D434,Cadastros!$M$1:$N$12,2,0),0)*C434</f>
        <v>5200</v>
      </c>
      <c r="H434" s="103" t="n">
        <f aca="false">SUMIF(A:A,A434,G:G)</f>
        <v>5758.5</v>
      </c>
      <c r="I434" s="8"/>
    </row>
    <row r="435" customFormat="false" ht="15" hidden="true" customHeight="true" outlineLevel="0" collapsed="false">
      <c r="A435" s="92" t="s">
        <v>1241</v>
      </c>
      <c r="B435" s="105" t="n">
        <v>43983</v>
      </c>
      <c r="C435" s="100" t="n">
        <v>1500</v>
      </c>
      <c r="D435" s="92" t="s">
        <v>34</v>
      </c>
      <c r="E435" s="101" t="e">
        <f aca="false">_xlfn.iferror(VLOOKUP($A435,Clientes!$A:$F,6,0),"")</f>
        <v>#N/A</v>
      </c>
      <c r="F435" s="102" t="n">
        <f aca="false">IF(B435="","",EOMONTH(B435,-1)+1)</f>
        <v>43983</v>
      </c>
      <c r="G435" s="103" t="n">
        <f aca="false">_xlfn.iferror(VLOOKUP(D435,Cadastros!$M$1:$N$12,2,0),0)*C435</f>
        <v>1500</v>
      </c>
      <c r="H435" s="103" t="n">
        <f aca="false">SUMIF(A:A,A435,G:G)</f>
        <v>0</v>
      </c>
      <c r="I435" s="8"/>
    </row>
    <row r="436" customFormat="false" ht="15" hidden="true" customHeight="true" outlineLevel="0" collapsed="false">
      <c r="A436" s="92" t="s">
        <v>1242</v>
      </c>
      <c r="B436" s="105" t="n">
        <v>43983</v>
      </c>
      <c r="C436" s="100" t="n">
        <v>3400</v>
      </c>
      <c r="D436" s="92" t="s">
        <v>34</v>
      </c>
      <c r="E436" s="101" t="e">
        <f aca="false">_xlfn.iferror(VLOOKUP($A436,Clientes!$A:$F,6,0),"")</f>
        <v>#N/A</v>
      </c>
      <c r="F436" s="102" t="n">
        <f aca="false">IF(B436="","",EOMONTH(B436,-1)+1)</f>
        <v>43983</v>
      </c>
      <c r="G436" s="103" t="n">
        <f aca="false">_xlfn.iferror(VLOOKUP(D436,Cadastros!$M$1:$N$12,2,0),0)*C436</f>
        <v>3400</v>
      </c>
      <c r="H436" s="103" t="n">
        <f aca="false">SUMIF(A:A,A436,G:G)</f>
        <v>0</v>
      </c>
      <c r="I436" s="8"/>
    </row>
    <row r="437" customFormat="false" ht="15" hidden="true" customHeight="true" outlineLevel="0" collapsed="false">
      <c r="A437" s="92" t="s">
        <v>1243</v>
      </c>
      <c r="B437" s="105" t="n">
        <v>43983</v>
      </c>
      <c r="C437" s="100" t="n">
        <v>1000</v>
      </c>
      <c r="D437" s="92" t="s">
        <v>34</v>
      </c>
      <c r="E437" s="101" t="e">
        <f aca="false">_xlfn.iferror(VLOOKUP($A437,Clientes!$A:$F,6,0),"")</f>
        <v>#N/A</v>
      </c>
      <c r="F437" s="102" t="n">
        <f aca="false">IF(B437="","",EOMONTH(B437,-1)+1)</f>
        <v>43983</v>
      </c>
      <c r="G437" s="103" t="n">
        <f aca="false">_xlfn.iferror(VLOOKUP(D437,Cadastros!$M$1:$N$12,2,0),0)*C437</f>
        <v>1000</v>
      </c>
      <c r="H437" s="103" t="n">
        <f aca="false">SUMIF(A:A,A437,G:G)</f>
        <v>0</v>
      </c>
      <c r="I437" s="8"/>
    </row>
    <row r="438" customFormat="false" ht="15" hidden="true" customHeight="true" outlineLevel="0" collapsed="false">
      <c r="A438" s="92" t="s">
        <v>1244</v>
      </c>
      <c r="B438" s="105" t="n">
        <v>43983</v>
      </c>
      <c r="C438" s="100" t="n">
        <v>1100</v>
      </c>
      <c r="D438" s="92" t="s">
        <v>34</v>
      </c>
      <c r="E438" s="101" t="e">
        <f aca="false">_xlfn.iferror(VLOOKUP($A438,Clientes!$A:$F,6,0),"")</f>
        <v>#N/A</v>
      </c>
      <c r="F438" s="102" t="n">
        <f aca="false">IF(B438="","",EOMONTH(B438,-1)+1)</f>
        <v>43983</v>
      </c>
      <c r="G438" s="103" t="n">
        <f aca="false">_xlfn.iferror(VLOOKUP(D438,Cadastros!$M$1:$N$12,2,0),0)*C438</f>
        <v>1100</v>
      </c>
      <c r="H438" s="103" t="n">
        <f aca="false">SUMIF(A:A,A438,G:G)</f>
        <v>0</v>
      </c>
      <c r="I438" s="8"/>
    </row>
    <row r="439" customFormat="false" ht="15" hidden="true" customHeight="true" outlineLevel="0" collapsed="false">
      <c r="A439" s="92" t="s">
        <v>1245</v>
      </c>
      <c r="B439" s="105" t="n">
        <v>43983</v>
      </c>
      <c r="C439" s="100" t="n">
        <v>1800</v>
      </c>
      <c r="D439" s="92" t="s">
        <v>34</v>
      </c>
      <c r="E439" s="101" t="e">
        <f aca="false">_xlfn.iferror(VLOOKUP($A439,Clientes!$A:$F,6,0),"")</f>
        <v>#N/A</v>
      </c>
      <c r="F439" s="102" t="n">
        <f aca="false">IF(B439="","",EOMONTH(B439,-1)+1)</f>
        <v>43983</v>
      </c>
      <c r="G439" s="103" t="n">
        <f aca="false">_xlfn.iferror(VLOOKUP(D439,Cadastros!$M$1:$N$12,2,0),0)*C439</f>
        <v>1800</v>
      </c>
      <c r="H439" s="103" t="n">
        <f aca="false">SUMIF(A:A,A439,G:G)</f>
        <v>1401.6</v>
      </c>
      <c r="I439" s="8"/>
    </row>
    <row r="440" customFormat="false" ht="15" hidden="true" customHeight="true" outlineLevel="0" collapsed="false">
      <c r="A440" s="92" t="s">
        <v>1246</v>
      </c>
      <c r="B440" s="105" t="n">
        <v>43983</v>
      </c>
      <c r="C440" s="100" t="n">
        <v>6200</v>
      </c>
      <c r="D440" s="92" t="s">
        <v>34</v>
      </c>
      <c r="E440" s="101" t="e">
        <f aca="false">_xlfn.iferror(VLOOKUP($A440,Clientes!$A:$F,6,0),"")</f>
        <v>#N/A</v>
      </c>
      <c r="F440" s="102" t="n">
        <f aca="false">IF(B440="","",EOMONTH(B440,-1)+1)</f>
        <v>43983</v>
      </c>
      <c r="G440" s="103" t="n">
        <f aca="false">_xlfn.iferror(VLOOKUP(D440,Cadastros!$M$1:$N$12,2,0),0)*C440</f>
        <v>6200</v>
      </c>
      <c r="H440" s="103" t="n">
        <f aca="false">SUMIF(A:A,A440,G:G)</f>
        <v>6865.88</v>
      </c>
      <c r="I440" s="8"/>
    </row>
    <row r="441" customFormat="false" ht="15" hidden="true" customHeight="true" outlineLevel="0" collapsed="false">
      <c r="A441" s="92" t="s">
        <v>1247</v>
      </c>
      <c r="B441" s="105" t="n">
        <v>43983</v>
      </c>
      <c r="C441" s="100" t="n">
        <v>2800</v>
      </c>
      <c r="D441" s="92" t="s">
        <v>34</v>
      </c>
      <c r="E441" s="101" t="e">
        <f aca="false">_xlfn.iferror(VLOOKUP($A441,Clientes!$A:$F,6,0),"")</f>
        <v>#N/A</v>
      </c>
      <c r="F441" s="102" t="n">
        <f aca="false">IF(B441="","",EOMONTH(B441,-1)+1)</f>
        <v>43983</v>
      </c>
      <c r="G441" s="103" t="n">
        <f aca="false">_xlfn.iferror(VLOOKUP(D441,Cadastros!$M$1:$N$12,2,0),0)*C441</f>
        <v>2800</v>
      </c>
      <c r="H441" s="103" t="n">
        <f aca="false">SUMIF(A:A,A441,G:G)</f>
        <v>3100.72</v>
      </c>
      <c r="I441" s="8"/>
    </row>
    <row r="442" customFormat="false" ht="15" hidden="true" customHeight="true" outlineLevel="0" collapsed="false">
      <c r="A442" s="92" t="s">
        <v>1248</v>
      </c>
      <c r="B442" s="105" t="n">
        <v>43983</v>
      </c>
      <c r="C442" s="100" t="n">
        <v>6200</v>
      </c>
      <c r="D442" s="92" t="s">
        <v>34</v>
      </c>
      <c r="E442" s="101" t="e">
        <f aca="false">_xlfn.iferror(VLOOKUP($A442,Clientes!$A:$F,6,0),"")</f>
        <v>#N/A</v>
      </c>
      <c r="F442" s="102" t="n">
        <f aca="false">IF(B442="","",EOMONTH(B442,-1)+1)</f>
        <v>43983</v>
      </c>
      <c r="G442" s="103" t="n">
        <f aca="false">_xlfn.iferror(VLOOKUP(D442,Cadastros!$M$1:$N$12,2,0),0)*C442</f>
        <v>6200</v>
      </c>
      <c r="H442" s="103" t="n">
        <f aca="false">SUMIF(A:A,A442,G:G)</f>
        <v>0</v>
      </c>
      <c r="I442" s="8"/>
    </row>
    <row r="443" customFormat="false" ht="15" hidden="true" customHeight="true" outlineLevel="0" collapsed="false">
      <c r="A443" s="92" t="s">
        <v>1249</v>
      </c>
      <c r="B443" s="105" t="n">
        <v>43983</v>
      </c>
      <c r="C443" s="100" t="n">
        <v>1300</v>
      </c>
      <c r="D443" s="92" t="s">
        <v>34</v>
      </c>
      <c r="E443" s="101" t="e">
        <f aca="false">_xlfn.iferror(VLOOKUP($A443,Clientes!$A:$F,6,0),"")</f>
        <v>#N/A</v>
      </c>
      <c r="F443" s="102" t="n">
        <f aca="false">IF(B443="","",EOMONTH(B443,-1)+1)</f>
        <v>43983</v>
      </c>
      <c r="G443" s="103" t="n">
        <f aca="false">_xlfn.iferror(VLOOKUP(D443,Cadastros!$M$1:$N$12,2,0),0)*C443</f>
        <v>1300</v>
      </c>
      <c r="H443" s="103" t="n">
        <f aca="false">SUMIF(A:A,A443,G:G)</f>
        <v>0</v>
      </c>
      <c r="I443" s="8"/>
    </row>
    <row r="444" customFormat="false" ht="15" hidden="true" customHeight="true" outlineLevel="0" collapsed="false">
      <c r="A444" s="92" t="s">
        <v>1250</v>
      </c>
      <c r="B444" s="105" t="n">
        <v>43983</v>
      </c>
      <c r="C444" s="100" t="n">
        <v>7500</v>
      </c>
      <c r="D444" s="92" t="s">
        <v>34</v>
      </c>
      <c r="E444" s="101" t="e">
        <f aca="false">_xlfn.iferror(VLOOKUP($A444,Clientes!$A:$F,6,0),"")</f>
        <v>#N/A</v>
      </c>
      <c r="F444" s="102" t="n">
        <f aca="false">IF(B444="","",EOMONTH(B444,-1)+1)</f>
        <v>43983</v>
      </c>
      <c r="G444" s="103" t="n">
        <f aca="false">_xlfn.iferror(VLOOKUP(D444,Cadastros!$M$1:$N$12,2,0),0)*C444</f>
        <v>7500</v>
      </c>
      <c r="H444" s="103" t="n">
        <f aca="false">SUMIF(A:A,A444,G:G)</f>
        <v>0</v>
      </c>
      <c r="I444" s="8"/>
    </row>
    <row r="445" customFormat="false" ht="15" hidden="true" customHeight="true" outlineLevel="0" collapsed="false">
      <c r="A445" s="92" t="s">
        <v>1251</v>
      </c>
      <c r="B445" s="105" t="n">
        <v>43983</v>
      </c>
      <c r="C445" s="100" t="n">
        <v>1300</v>
      </c>
      <c r="D445" s="92" t="s">
        <v>34</v>
      </c>
      <c r="E445" s="101" t="e">
        <f aca="false">_xlfn.iferror(VLOOKUP($A445,Clientes!$A:$F,6,0),"")</f>
        <v>#N/A</v>
      </c>
      <c r="F445" s="102" t="n">
        <f aca="false">IF(B445="","",EOMONTH(B445,-1)+1)</f>
        <v>43983</v>
      </c>
      <c r="G445" s="103" t="n">
        <f aca="false">_xlfn.iferror(VLOOKUP(D445,Cadastros!$M$1:$N$12,2,0),0)*C445</f>
        <v>1300</v>
      </c>
      <c r="H445" s="103" t="n">
        <f aca="false">SUMIF(A:A,A445,G:G)</f>
        <v>0</v>
      </c>
      <c r="I445" s="8"/>
    </row>
    <row r="446" customFormat="false" ht="15" hidden="true" customHeight="true" outlineLevel="0" collapsed="false">
      <c r="A446" s="92" t="s">
        <v>1252</v>
      </c>
      <c r="B446" s="105" t="n">
        <v>43983</v>
      </c>
      <c r="C446" s="100" t="n">
        <v>1000</v>
      </c>
      <c r="D446" s="92" t="s">
        <v>34</v>
      </c>
      <c r="E446" s="101" t="e">
        <f aca="false">_xlfn.iferror(VLOOKUP($A446,Clientes!$A:$F,6,0),"")</f>
        <v>#N/A</v>
      </c>
      <c r="F446" s="102" t="n">
        <f aca="false">IF(B446="","",EOMONTH(B446,-1)+1)</f>
        <v>43983</v>
      </c>
      <c r="G446" s="103" t="n">
        <f aca="false">_xlfn.iferror(VLOOKUP(D446,Cadastros!$M$1:$N$12,2,0),0)*C446</f>
        <v>1000</v>
      </c>
      <c r="H446" s="103" t="n">
        <f aca="false">SUMIF(A:A,A446,G:G)</f>
        <v>0</v>
      </c>
      <c r="I446" s="8"/>
    </row>
    <row r="447" customFormat="false" ht="15" hidden="true" customHeight="true" outlineLevel="0" collapsed="false">
      <c r="A447" s="92" t="s">
        <v>1253</v>
      </c>
      <c r="B447" s="105" t="n">
        <v>43983</v>
      </c>
      <c r="C447" s="100" t="n">
        <v>1000</v>
      </c>
      <c r="D447" s="92" t="s">
        <v>34</v>
      </c>
      <c r="E447" s="101" t="e">
        <f aca="false">_xlfn.iferror(VLOOKUP($A447,Clientes!$A:$F,6,0),"")</f>
        <v>#N/A</v>
      </c>
      <c r="F447" s="102" t="n">
        <f aca="false">IF(B447="","",EOMONTH(B447,-1)+1)</f>
        <v>43983</v>
      </c>
      <c r="G447" s="103" t="n">
        <f aca="false">_xlfn.iferror(VLOOKUP(D447,Cadastros!$M$1:$N$12,2,0),0)*C447</f>
        <v>1000</v>
      </c>
      <c r="H447" s="103" t="n">
        <f aca="false">SUMIF(A:A,A447,G:G)</f>
        <v>0</v>
      </c>
      <c r="I447" s="8"/>
    </row>
    <row r="448" customFormat="false" ht="15" hidden="true" customHeight="true" outlineLevel="0" collapsed="false">
      <c r="A448" s="92" t="s">
        <v>1254</v>
      </c>
      <c r="B448" s="105" t="n">
        <v>43983</v>
      </c>
      <c r="C448" s="100" t="n">
        <v>450</v>
      </c>
      <c r="D448" s="92" t="s">
        <v>34</v>
      </c>
      <c r="E448" s="101" t="e">
        <f aca="false">_xlfn.iferror(VLOOKUP($A448,Clientes!$A:$F,6,0),"")</f>
        <v>#N/A</v>
      </c>
      <c r="F448" s="102" t="n">
        <f aca="false">IF(B448="","",EOMONTH(B448,-1)+1)</f>
        <v>43983</v>
      </c>
      <c r="G448" s="103" t="n">
        <f aca="false">_xlfn.iferror(VLOOKUP(D448,Cadastros!$M$1:$N$12,2,0),0)*C448</f>
        <v>450</v>
      </c>
      <c r="H448" s="103" t="n">
        <f aca="false">SUMIF(A:A,A448,G:G)</f>
        <v>535.96</v>
      </c>
      <c r="I448" s="8"/>
    </row>
    <row r="449" customFormat="false" ht="15" hidden="true" customHeight="true" outlineLevel="0" collapsed="false">
      <c r="A449" s="92" t="s">
        <v>1255</v>
      </c>
      <c r="B449" s="105" t="n">
        <v>43983</v>
      </c>
      <c r="C449" s="100" t="n">
        <v>1500</v>
      </c>
      <c r="D449" s="92" t="s">
        <v>34</v>
      </c>
      <c r="E449" s="101" t="e">
        <f aca="false">_xlfn.iferror(VLOOKUP($A449,Clientes!$A:$F,6,0),"")</f>
        <v>#N/A</v>
      </c>
      <c r="F449" s="102" t="n">
        <f aca="false">IF(B449="","",EOMONTH(B449,-1)+1)</f>
        <v>43983</v>
      </c>
      <c r="G449" s="103" t="n">
        <f aca="false">_xlfn.iferror(VLOOKUP(D449,Cadastros!$M$1:$N$12,2,0),0)*C449</f>
        <v>1500</v>
      </c>
      <c r="H449" s="103" t="n">
        <f aca="false">SUMIF(A:A,A449,G:G)</f>
        <v>0</v>
      </c>
      <c r="I449" s="8"/>
    </row>
    <row r="450" customFormat="false" ht="15" hidden="true" customHeight="true" outlineLevel="0" collapsed="false">
      <c r="A450" s="92" t="s">
        <v>1256</v>
      </c>
      <c r="B450" s="105" t="n">
        <v>43983</v>
      </c>
      <c r="C450" s="100" t="n">
        <v>500</v>
      </c>
      <c r="D450" s="92" t="s">
        <v>34</v>
      </c>
      <c r="E450" s="101" t="e">
        <f aca="false">_xlfn.iferror(VLOOKUP($A450,Clientes!$A:$F,6,0),"")</f>
        <v>#N/A</v>
      </c>
      <c r="F450" s="102" t="n">
        <f aca="false">IF(B450="","",EOMONTH(B450,-1)+1)</f>
        <v>43983</v>
      </c>
      <c r="G450" s="103" t="n">
        <f aca="false">_xlfn.iferror(VLOOKUP(D450,Cadastros!$M$1:$N$12,2,0),0)*C450</f>
        <v>500</v>
      </c>
      <c r="H450" s="103" t="n">
        <f aca="false">SUMIF(A:A,A450,G:G)</f>
        <v>0</v>
      </c>
      <c r="I450" s="8"/>
    </row>
    <row r="451" customFormat="false" ht="15" hidden="true" customHeight="true" outlineLevel="0" collapsed="false">
      <c r="A451" s="92" t="s">
        <v>1257</v>
      </c>
      <c r="B451" s="105" t="n">
        <v>43983</v>
      </c>
      <c r="C451" s="100" t="n">
        <v>500</v>
      </c>
      <c r="D451" s="92" t="s">
        <v>34</v>
      </c>
      <c r="E451" s="101" t="e">
        <f aca="false">_xlfn.iferror(VLOOKUP($A451,Clientes!$A:$F,6,0),"")</f>
        <v>#N/A</v>
      </c>
      <c r="F451" s="102" t="n">
        <f aca="false">IF(B451="","",EOMONTH(B451,-1)+1)</f>
        <v>43983</v>
      </c>
      <c r="G451" s="103" t="n">
        <f aca="false">_xlfn.iferror(VLOOKUP(D451,Cadastros!$M$1:$N$12,2,0),0)*C451</f>
        <v>500</v>
      </c>
      <c r="H451" s="103" t="n">
        <f aca="false">SUMIF(A:A,A451,G:G)</f>
        <v>0</v>
      </c>
      <c r="I451" s="8"/>
    </row>
    <row r="452" customFormat="false" ht="15" hidden="true" customHeight="true" outlineLevel="0" collapsed="false">
      <c r="A452" s="92" t="s">
        <v>1258</v>
      </c>
      <c r="B452" s="105" t="n">
        <v>43983</v>
      </c>
      <c r="C452" s="100" t="n">
        <v>1500</v>
      </c>
      <c r="D452" s="92" t="s">
        <v>34</v>
      </c>
      <c r="E452" s="101" t="e">
        <f aca="false">_xlfn.iferror(VLOOKUP($A452,Clientes!$A:$F,6,0),"")</f>
        <v>#N/A</v>
      </c>
      <c r="F452" s="102" t="n">
        <f aca="false">IF(B452="","",EOMONTH(B452,-1)+1)</f>
        <v>43983</v>
      </c>
      <c r="G452" s="103" t="n">
        <f aca="false">_xlfn.iferror(VLOOKUP(D452,Cadastros!$M$1:$N$12,2,0),0)*C452</f>
        <v>1500</v>
      </c>
      <c r="H452" s="103" t="n">
        <f aca="false">SUMIF(A:A,A452,G:G)</f>
        <v>0</v>
      </c>
      <c r="I452" s="8"/>
    </row>
    <row r="453" customFormat="false" ht="15" hidden="true" customHeight="true" outlineLevel="0" collapsed="false">
      <c r="A453" s="92" t="s">
        <v>1043</v>
      </c>
      <c r="B453" s="105" t="n">
        <v>43983</v>
      </c>
      <c r="C453" s="100" t="n">
        <v>600</v>
      </c>
      <c r="D453" s="92" t="s">
        <v>44</v>
      </c>
      <c r="E453" s="101" t="e">
        <f aca="false">_xlfn.iferror(VLOOKUP($A453,Clientes!$A:$F,6,0),"")</f>
        <v>#N/A</v>
      </c>
      <c r="F453" s="102" t="n">
        <f aca="false">IF(B453="","",EOMONTH(B453,-1)+1)</f>
        <v>43983</v>
      </c>
      <c r="G453" s="103" t="n">
        <f aca="false">_xlfn.iferror(VLOOKUP(D453,Cadastros!$M$1:$N$12,2,0),0)*C453</f>
        <v>-600</v>
      </c>
      <c r="H453" s="103" t="n">
        <f aca="false">SUMIF(A:A,A453,G:G)</f>
        <v>0</v>
      </c>
      <c r="I453" s="8"/>
    </row>
    <row r="454" customFormat="false" ht="15" hidden="true" customHeight="true" outlineLevel="0" collapsed="false">
      <c r="A454" s="92" t="s">
        <v>1061</v>
      </c>
      <c r="B454" s="105" t="n">
        <v>43983</v>
      </c>
      <c r="C454" s="100" t="n">
        <v>1600</v>
      </c>
      <c r="D454" s="92" t="s">
        <v>44</v>
      </c>
      <c r="E454" s="101" t="e">
        <f aca="false">_xlfn.iferror(VLOOKUP($A454,Clientes!$A:$F,6,0),"")</f>
        <v>#N/A</v>
      </c>
      <c r="F454" s="102" t="n">
        <f aca="false">IF(B454="","",EOMONTH(B454,-1)+1)</f>
        <v>43983</v>
      </c>
      <c r="G454" s="103" t="n">
        <f aca="false">_xlfn.iferror(VLOOKUP(D454,Cadastros!$M$1:$N$12,2,0),0)*C454</f>
        <v>-1600</v>
      </c>
      <c r="H454" s="103" t="n">
        <f aca="false">SUMIF(A:A,A454,G:G)</f>
        <v>0</v>
      </c>
      <c r="I454" s="8"/>
    </row>
    <row r="455" customFormat="false" ht="15" hidden="true" customHeight="true" outlineLevel="0" collapsed="false">
      <c r="A455" s="92" t="s">
        <v>1095</v>
      </c>
      <c r="B455" s="105" t="n">
        <v>43983</v>
      </c>
      <c r="C455" s="100" t="n">
        <v>3800</v>
      </c>
      <c r="D455" s="92" t="s">
        <v>44</v>
      </c>
      <c r="E455" s="101" t="e">
        <f aca="false">_xlfn.iferror(VLOOKUP($A455,Clientes!$A:$F,6,0),"")</f>
        <v>#N/A</v>
      </c>
      <c r="F455" s="102" t="n">
        <f aca="false">IF(B455="","",EOMONTH(B455,-1)+1)</f>
        <v>43983</v>
      </c>
      <c r="G455" s="103" t="n">
        <f aca="false">_xlfn.iferror(VLOOKUP(D455,Cadastros!$M$1:$N$12,2,0),0)*C455</f>
        <v>-3800</v>
      </c>
      <c r="H455" s="103" t="n">
        <f aca="false">SUMIF(A:A,A455,G:G)</f>
        <v>0</v>
      </c>
      <c r="I455" s="8"/>
    </row>
    <row r="456" customFormat="false" ht="15" hidden="true" customHeight="true" outlineLevel="0" collapsed="false">
      <c r="A456" s="92" t="s">
        <v>1142</v>
      </c>
      <c r="B456" s="105" t="n">
        <v>43983</v>
      </c>
      <c r="C456" s="100" t="n">
        <v>1550</v>
      </c>
      <c r="D456" s="92" t="s">
        <v>44</v>
      </c>
      <c r="E456" s="101" t="e">
        <f aca="false">_xlfn.iferror(VLOOKUP($A456,Clientes!$A:$F,6,0),"")</f>
        <v>#N/A</v>
      </c>
      <c r="F456" s="102" t="n">
        <f aca="false">IF(B456="","",EOMONTH(B456,-1)+1)</f>
        <v>43983</v>
      </c>
      <c r="G456" s="103" t="n">
        <f aca="false">_xlfn.iferror(VLOOKUP(D456,Cadastros!$M$1:$N$12,2,0),0)*C456</f>
        <v>-1550</v>
      </c>
      <c r="H456" s="103" t="n">
        <f aca="false">SUMIF(A:A,A456,G:G)</f>
        <v>0</v>
      </c>
      <c r="I456" s="8"/>
    </row>
    <row r="457" customFormat="false" ht="15" hidden="true" customHeight="true" outlineLevel="0" collapsed="false">
      <c r="A457" s="92" t="s">
        <v>1159</v>
      </c>
      <c r="B457" s="105" t="n">
        <v>43983</v>
      </c>
      <c r="C457" s="100" t="n">
        <v>900</v>
      </c>
      <c r="D457" s="92" t="s">
        <v>44</v>
      </c>
      <c r="E457" s="101" t="e">
        <f aca="false">_xlfn.iferror(VLOOKUP($A457,Clientes!$A:$F,6,0),"")</f>
        <v>#N/A</v>
      </c>
      <c r="F457" s="102" t="n">
        <f aca="false">IF(B457="","",EOMONTH(B457,-1)+1)</f>
        <v>43983</v>
      </c>
      <c r="G457" s="103" t="n">
        <f aca="false">_xlfn.iferror(VLOOKUP(D457,Cadastros!$M$1:$N$12,2,0),0)*C457</f>
        <v>-900</v>
      </c>
      <c r="H457" s="103" t="n">
        <f aca="false">SUMIF(A:A,A457,G:G)</f>
        <v>0</v>
      </c>
      <c r="I457" s="8"/>
    </row>
    <row r="458" customFormat="false" ht="15" hidden="true" customHeight="true" outlineLevel="0" collapsed="false">
      <c r="A458" s="92" t="s">
        <v>1184</v>
      </c>
      <c r="B458" s="105" t="n">
        <v>43983</v>
      </c>
      <c r="C458" s="100" t="n">
        <v>500</v>
      </c>
      <c r="D458" s="92" t="s">
        <v>44</v>
      </c>
      <c r="E458" s="101" t="e">
        <f aca="false">_xlfn.iferror(VLOOKUP($A458,Clientes!$A:$F,6,0),"")</f>
        <v>#N/A</v>
      </c>
      <c r="F458" s="102" t="n">
        <f aca="false">IF(B458="","",EOMONTH(B458,-1)+1)</f>
        <v>43983</v>
      </c>
      <c r="G458" s="103" t="n">
        <f aca="false">_xlfn.iferror(VLOOKUP(D458,Cadastros!$M$1:$N$12,2,0),0)*C458</f>
        <v>-500</v>
      </c>
      <c r="H458" s="103" t="n">
        <f aca="false">SUMIF(A:A,A458,G:G)</f>
        <v>0</v>
      </c>
      <c r="I458" s="8"/>
    </row>
    <row r="459" customFormat="false" ht="15" hidden="true" customHeight="true" outlineLevel="0" collapsed="false">
      <c r="A459" s="92" t="s">
        <v>1195</v>
      </c>
      <c r="B459" s="105" t="n">
        <v>43983</v>
      </c>
      <c r="C459" s="100" t="n">
        <v>750</v>
      </c>
      <c r="D459" s="92" t="s">
        <v>44</v>
      </c>
      <c r="E459" s="101" t="e">
        <f aca="false">_xlfn.iferror(VLOOKUP($A459,Clientes!$A:$F,6,0),"")</f>
        <v>#N/A</v>
      </c>
      <c r="F459" s="102" t="n">
        <f aca="false">IF(B459="","",EOMONTH(B459,-1)+1)</f>
        <v>43983</v>
      </c>
      <c r="G459" s="103" t="n">
        <f aca="false">_xlfn.iferror(VLOOKUP(D459,Cadastros!$M$1:$N$12,2,0),0)*C459</f>
        <v>-750</v>
      </c>
      <c r="H459" s="103" t="n">
        <f aca="false">SUMIF(A:A,A459,G:G)</f>
        <v>0</v>
      </c>
      <c r="I459" s="8"/>
    </row>
    <row r="460" customFormat="false" ht="15" hidden="true" customHeight="true" outlineLevel="0" collapsed="false">
      <c r="A460" s="92" t="s">
        <v>1196</v>
      </c>
      <c r="B460" s="105" t="n">
        <v>43983</v>
      </c>
      <c r="C460" s="100" t="n">
        <v>500</v>
      </c>
      <c r="D460" s="92" t="s">
        <v>44</v>
      </c>
      <c r="E460" s="101" t="e">
        <f aca="false">_xlfn.iferror(VLOOKUP($A460,Clientes!$A:$F,6,0),"")</f>
        <v>#N/A</v>
      </c>
      <c r="F460" s="102" t="n">
        <f aca="false">IF(B460="","",EOMONTH(B460,-1)+1)</f>
        <v>43983</v>
      </c>
      <c r="G460" s="103" t="n">
        <f aca="false">_xlfn.iferror(VLOOKUP(D460,Cadastros!$M$1:$N$12,2,0),0)*C460</f>
        <v>-500</v>
      </c>
      <c r="H460" s="103" t="n">
        <f aca="false">SUMIF(A:A,A460,G:G)</f>
        <v>0</v>
      </c>
      <c r="I460" s="8"/>
    </row>
    <row r="461" customFormat="false" ht="15" hidden="true" customHeight="true" outlineLevel="0" collapsed="false">
      <c r="A461" s="92" t="s">
        <v>1203</v>
      </c>
      <c r="B461" s="105" t="n">
        <v>43983</v>
      </c>
      <c r="C461" s="100" t="n">
        <v>1800</v>
      </c>
      <c r="D461" s="92" t="s">
        <v>44</v>
      </c>
      <c r="E461" s="101" t="e">
        <f aca="false">_xlfn.iferror(VLOOKUP($A461,Clientes!$A:$F,6,0),"")</f>
        <v>#N/A</v>
      </c>
      <c r="F461" s="102" t="n">
        <f aca="false">IF(B461="","",EOMONTH(B461,-1)+1)</f>
        <v>43983</v>
      </c>
      <c r="G461" s="103" t="n">
        <f aca="false">_xlfn.iferror(VLOOKUP(D461,Cadastros!$M$1:$N$12,2,0),0)*C461</f>
        <v>-1800</v>
      </c>
      <c r="H461" s="103" t="n">
        <f aca="false">SUMIF(A:A,A461,G:G)</f>
        <v>0</v>
      </c>
      <c r="I461" s="8"/>
    </row>
    <row r="462" customFormat="false" ht="15" hidden="true" customHeight="true" outlineLevel="0" collapsed="false">
      <c r="A462" s="92" t="s">
        <v>1200</v>
      </c>
      <c r="B462" s="105" t="n">
        <v>43983</v>
      </c>
      <c r="C462" s="100" t="n">
        <v>250</v>
      </c>
      <c r="D462" s="92" t="s">
        <v>46</v>
      </c>
      <c r="E462" s="101" t="e">
        <f aca="false">_xlfn.iferror(VLOOKUP($A462,Clientes!$A:$F,6,0),"")</f>
        <v>#N/A</v>
      </c>
      <c r="F462" s="102" t="n">
        <f aca="false">IF(B462="","",EOMONTH(B462,-1)+1)</f>
        <v>43983</v>
      </c>
      <c r="G462" s="103" t="n">
        <f aca="false">_xlfn.iferror(VLOOKUP(D462,Cadastros!$M$1:$N$12,2,0),0)*C462</f>
        <v>-250</v>
      </c>
      <c r="H462" s="103" t="n">
        <f aca="false">SUMIF(A:A,A462,G:G)</f>
        <v>0</v>
      </c>
      <c r="I462" s="8"/>
    </row>
    <row r="463" customFormat="false" ht="15" hidden="true" customHeight="true" outlineLevel="0" collapsed="false">
      <c r="A463" s="92" t="s">
        <v>1199</v>
      </c>
      <c r="B463" s="105" t="n">
        <v>43983</v>
      </c>
      <c r="C463" s="100" t="n">
        <v>250</v>
      </c>
      <c r="D463" s="92" t="s">
        <v>46</v>
      </c>
      <c r="E463" s="101" t="e">
        <f aca="false">_xlfn.iferror(VLOOKUP($A463,Clientes!$A:$F,6,0),"")</f>
        <v>#N/A</v>
      </c>
      <c r="F463" s="102" t="n">
        <f aca="false">IF(B463="","",EOMONTH(B463,-1)+1)</f>
        <v>43983</v>
      </c>
      <c r="G463" s="103" t="n">
        <f aca="false">_xlfn.iferror(VLOOKUP(D463,Cadastros!$M$1:$N$12,2,0),0)*C463</f>
        <v>-250</v>
      </c>
      <c r="H463" s="103" t="n">
        <f aca="false">SUMIF(A:A,A463,G:G)</f>
        <v>0</v>
      </c>
      <c r="I463" s="8"/>
    </row>
    <row r="464" customFormat="false" ht="15" hidden="true" customHeight="true" outlineLevel="0" collapsed="false">
      <c r="A464" s="92" t="s">
        <v>1259</v>
      </c>
      <c r="B464" s="105" t="n">
        <v>44013</v>
      </c>
      <c r="C464" s="100" t="n">
        <v>4000</v>
      </c>
      <c r="D464" s="92" t="s">
        <v>34</v>
      </c>
      <c r="E464" s="101" t="e">
        <f aca="false">_xlfn.iferror(VLOOKUP($A464,Clientes!$A:$F,6,0),"")</f>
        <v>#N/A</v>
      </c>
      <c r="F464" s="102" t="n">
        <f aca="false">IF(B464="","",EOMONTH(B464,-1)+1)</f>
        <v>44013</v>
      </c>
      <c r="G464" s="103" t="n">
        <f aca="false">_xlfn.iferror(VLOOKUP(D464,Cadastros!$M$1:$N$12,2,0),0)*C464</f>
        <v>4000</v>
      </c>
      <c r="H464" s="103" t="n">
        <f aca="false">SUMIF(A:A,A464,G:G)</f>
        <v>0</v>
      </c>
      <c r="I464" s="8"/>
    </row>
    <row r="465" customFormat="false" ht="15" hidden="true" customHeight="true" outlineLevel="0" collapsed="false">
      <c r="A465" s="92" t="s">
        <v>1260</v>
      </c>
      <c r="B465" s="105" t="n">
        <v>44013</v>
      </c>
      <c r="C465" s="100" t="n">
        <v>2000</v>
      </c>
      <c r="D465" s="92" t="s">
        <v>34</v>
      </c>
      <c r="E465" s="101" t="e">
        <f aca="false">_xlfn.iferror(VLOOKUP($A465,Clientes!$A:$F,6,0),"")</f>
        <v>#N/A</v>
      </c>
      <c r="F465" s="102" t="n">
        <f aca="false">IF(B465="","",EOMONTH(B465,-1)+1)</f>
        <v>44013</v>
      </c>
      <c r="G465" s="103" t="n">
        <f aca="false">_xlfn.iferror(VLOOKUP(D465,Cadastros!$M$1:$N$12,2,0),0)*C465</f>
        <v>2000</v>
      </c>
      <c r="H465" s="103" t="n">
        <f aca="false">SUMIF(A:A,A465,G:G)</f>
        <v>0</v>
      </c>
      <c r="I465" s="8"/>
    </row>
    <row r="466" customFormat="false" ht="15" hidden="true" customHeight="true" outlineLevel="0" collapsed="false">
      <c r="A466" s="92" t="s">
        <v>1261</v>
      </c>
      <c r="B466" s="105" t="n">
        <v>44013</v>
      </c>
      <c r="C466" s="100" t="n">
        <v>500</v>
      </c>
      <c r="D466" s="92" t="s">
        <v>34</v>
      </c>
      <c r="E466" s="101" t="e">
        <f aca="false">_xlfn.iferror(VLOOKUP($A466,Clientes!$A:$F,6,0),"")</f>
        <v>#N/A</v>
      </c>
      <c r="F466" s="102" t="n">
        <f aca="false">IF(B466="","",EOMONTH(B466,-1)+1)</f>
        <v>44013</v>
      </c>
      <c r="G466" s="103" t="n">
        <f aca="false">_xlfn.iferror(VLOOKUP(D466,Cadastros!$M$1:$N$12,2,0),0)*C466</f>
        <v>500</v>
      </c>
      <c r="H466" s="103" t="n">
        <f aca="false">SUMIF(A:A,A466,G:G)</f>
        <v>0</v>
      </c>
      <c r="I466" s="8"/>
    </row>
    <row r="467" customFormat="false" ht="15" hidden="true" customHeight="true" outlineLevel="0" collapsed="false">
      <c r="A467" s="92" t="s">
        <v>1262</v>
      </c>
      <c r="B467" s="105" t="n">
        <v>44013</v>
      </c>
      <c r="C467" s="100" t="n">
        <v>1200</v>
      </c>
      <c r="D467" s="92" t="s">
        <v>34</v>
      </c>
      <c r="E467" s="101" t="e">
        <f aca="false">_xlfn.iferror(VLOOKUP($A467,Clientes!$A:$F,6,0),"")</f>
        <v>#N/A</v>
      </c>
      <c r="F467" s="102" t="n">
        <f aca="false">IF(B467="","",EOMONTH(B467,-1)+1)</f>
        <v>44013</v>
      </c>
      <c r="G467" s="103" t="n">
        <f aca="false">_xlfn.iferror(VLOOKUP(D467,Cadastros!$M$1:$N$12,2,0),0)*C467</f>
        <v>1200</v>
      </c>
      <c r="H467" s="103" t="n">
        <f aca="false">SUMIF(A:A,A467,G:G)</f>
        <v>0</v>
      </c>
      <c r="I467" s="8"/>
    </row>
    <row r="468" customFormat="false" ht="15" hidden="true" customHeight="true" outlineLevel="0" collapsed="false">
      <c r="A468" s="92" t="s">
        <v>1263</v>
      </c>
      <c r="B468" s="105" t="n">
        <v>44013</v>
      </c>
      <c r="C468" s="100" t="n">
        <v>5200</v>
      </c>
      <c r="D468" s="92" t="s">
        <v>34</v>
      </c>
      <c r="E468" s="101" t="e">
        <f aca="false">_xlfn.iferror(VLOOKUP($A468,Clientes!$A:$F,6,0),"")</f>
        <v>#N/A</v>
      </c>
      <c r="F468" s="102" t="n">
        <f aca="false">IF(B468="","",EOMONTH(B468,-1)+1)</f>
        <v>44013</v>
      </c>
      <c r="G468" s="103" t="n">
        <f aca="false">_xlfn.iferror(VLOOKUP(D468,Cadastros!$M$1:$N$12,2,0),0)*C468</f>
        <v>5200</v>
      </c>
      <c r="H468" s="103" t="n">
        <f aca="false">SUMIF(A:A,A468,G:G)</f>
        <v>0</v>
      </c>
      <c r="I468" s="8"/>
    </row>
    <row r="469" customFormat="false" ht="15" hidden="true" customHeight="true" outlineLevel="0" collapsed="false">
      <c r="A469" s="92" t="s">
        <v>1264</v>
      </c>
      <c r="B469" s="105" t="n">
        <v>44013</v>
      </c>
      <c r="C469" s="100" t="n">
        <v>500</v>
      </c>
      <c r="D469" s="92" t="s">
        <v>34</v>
      </c>
      <c r="E469" s="101" t="e">
        <f aca="false">_xlfn.iferror(VLOOKUP($A469,Clientes!$A:$F,6,0),"")</f>
        <v>#N/A</v>
      </c>
      <c r="F469" s="102" t="n">
        <f aca="false">IF(B469="","",EOMONTH(B469,-1)+1)</f>
        <v>44013</v>
      </c>
      <c r="G469" s="103" t="n">
        <f aca="false">_xlfn.iferror(VLOOKUP(D469,Cadastros!$M$1:$N$12,2,0),0)*C469</f>
        <v>500</v>
      </c>
      <c r="H469" s="103" t="n">
        <f aca="false">SUMIF(A:A,A469,G:G)</f>
        <v>0</v>
      </c>
      <c r="I469" s="8"/>
    </row>
    <row r="470" customFormat="false" ht="15" hidden="true" customHeight="true" outlineLevel="0" collapsed="false">
      <c r="A470" s="92" t="s">
        <v>1265</v>
      </c>
      <c r="B470" s="105" t="n">
        <v>44013</v>
      </c>
      <c r="C470" s="100" t="n">
        <v>2050</v>
      </c>
      <c r="D470" s="92" t="s">
        <v>34</v>
      </c>
      <c r="E470" s="101" t="e">
        <f aca="false">_xlfn.iferror(VLOOKUP($A470,Clientes!$A:$F,6,0),"")</f>
        <v>#N/A</v>
      </c>
      <c r="F470" s="102" t="n">
        <f aca="false">IF(B470="","",EOMONTH(B470,-1)+1)</f>
        <v>44013</v>
      </c>
      <c r="G470" s="103" t="n">
        <f aca="false">_xlfn.iferror(VLOOKUP(D470,Cadastros!$M$1:$N$12,2,0),0)*C470</f>
        <v>2050</v>
      </c>
      <c r="H470" s="103" t="n">
        <f aca="false">SUMIF(A:A,A470,G:G)</f>
        <v>0</v>
      </c>
      <c r="I470" s="8"/>
    </row>
    <row r="471" customFormat="false" ht="15" hidden="true" customHeight="true" outlineLevel="0" collapsed="false">
      <c r="A471" s="92" t="s">
        <v>1266</v>
      </c>
      <c r="B471" s="105" t="n">
        <v>44013</v>
      </c>
      <c r="C471" s="100" t="n">
        <v>2100</v>
      </c>
      <c r="D471" s="92" t="s">
        <v>34</v>
      </c>
      <c r="E471" s="101" t="e">
        <f aca="false">_xlfn.iferror(VLOOKUP($A471,Clientes!$A:$F,6,0),"")</f>
        <v>#N/A</v>
      </c>
      <c r="F471" s="102" t="n">
        <f aca="false">IF(B471="","",EOMONTH(B471,-1)+1)</f>
        <v>44013</v>
      </c>
      <c r="G471" s="103" t="n">
        <f aca="false">_xlfn.iferror(VLOOKUP(D471,Cadastros!$M$1:$N$12,2,0),0)*C471</f>
        <v>2100</v>
      </c>
      <c r="H471" s="103" t="n">
        <f aca="false">SUMIF(A:A,A471,G:G)</f>
        <v>2501.13</v>
      </c>
      <c r="I471" s="8"/>
    </row>
    <row r="472" customFormat="false" ht="15" hidden="true" customHeight="true" outlineLevel="0" collapsed="false">
      <c r="A472" s="92" t="s">
        <v>1267</v>
      </c>
      <c r="B472" s="105" t="n">
        <v>44013</v>
      </c>
      <c r="C472" s="100" t="n">
        <v>2590</v>
      </c>
      <c r="D472" s="92" t="s">
        <v>34</v>
      </c>
      <c r="E472" s="101" t="e">
        <f aca="false">_xlfn.iferror(VLOOKUP($A472,Clientes!$A:$F,6,0),"")</f>
        <v>#N/A</v>
      </c>
      <c r="F472" s="102" t="n">
        <f aca="false">IF(B472="","",EOMONTH(B472,-1)+1)</f>
        <v>44013</v>
      </c>
      <c r="G472" s="103" t="n">
        <f aca="false">_xlfn.iferror(VLOOKUP(D472,Cadastros!$M$1:$N$12,2,0),0)*C472</f>
        <v>2590</v>
      </c>
      <c r="H472" s="103" t="n">
        <f aca="false">SUMIF(A:A,A472,G:G)</f>
        <v>0</v>
      </c>
      <c r="I472" s="8"/>
    </row>
    <row r="473" customFormat="false" ht="15" hidden="true" customHeight="true" outlineLevel="0" collapsed="false">
      <c r="A473" s="92" t="s">
        <v>1268</v>
      </c>
      <c r="B473" s="105" t="n">
        <v>44013</v>
      </c>
      <c r="C473" s="100" t="n">
        <v>4000</v>
      </c>
      <c r="D473" s="92" t="s">
        <v>34</v>
      </c>
      <c r="E473" s="101" t="e">
        <f aca="false">_xlfn.iferror(VLOOKUP($A473,Clientes!$A:$F,6,0),"")</f>
        <v>#N/A</v>
      </c>
      <c r="F473" s="102" t="n">
        <f aca="false">IF(B473="","",EOMONTH(B473,-1)+1)</f>
        <v>44013</v>
      </c>
      <c r="G473" s="103" t="n">
        <f aca="false">_xlfn.iferror(VLOOKUP(D473,Cadastros!$M$1:$N$12,2,0),0)*C473</f>
        <v>4000</v>
      </c>
      <c r="H473" s="103" t="n">
        <f aca="false">SUMIF(A:A,A473,G:G)</f>
        <v>4343.6</v>
      </c>
      <c r="I473" s="8"/>
    </row>
    <row r="474" customFormat="false" ht="15" hidden="true" customHeight="true" outlineLevel="0" collapsed="false">
      <c r="A474" s="92" t="s">
        <v>1269</v>
      </c>
      <c r="B474" s="105" t="n">
        <v>44013</v>
      </c>
      <c r="C474" s="100" t="n">
        <v>1700</v>
      </c>
      <c r="D474" s="92" t="s">
        <v>34</v>
      </c>
      <c r="E474" s="101" t="e">
        <f aca="false">_xlfn.iferror(VLOOKUP($A474,Clientes!$A:$F,6,0),"")</f>
        <v>#N/A</v>
      </c>
      <c r="F474" s="102" t="n">
        <f aca="false">IF(B474="","",EOMONTH(B474,-1)+1)</f>
        <v>44013</v>
      </c>
      <c r="G474" s="103" t="n">
        <f aca="false">_xlfn.iferror(VLOOKUP(D474,Cadastros!$M$1:$N$12,2,0),0)*C474</f>
        <v>1700</v>
      </c>
      <c r="H474" s="103" t="n">
        <f aca="false">SUMIF(A:A,A474,G:G)</f>
        <v>4.54747350886464E-013</v>
      </c>
      <c r="I474" s="8"/>
    </row>
    <row r="475" customFormat="false" ht="15" hidden="true" customHeight="true" outlineLevel="0" collapsed="false">
      <c r="A475" s="92" t="s">
        <v>1270</v>
      </c>
      <c r="B475" s="105" t="n">
        <v>44013</v>
      </c>
      <c r="C475" s="100" t="n">
        <v>4950</v>
      </c>
      <c r="D475" s="92" t="s">
        <v>34</v>
      </c>
      <c r="E475" s="101" t="e">
        <f aca="false">_xlfn.iferror(VLOOKUP($A475,Clientes!$A:$F,6,0),"")</f>
        <v>#N/A</v>
      </c>
      <c r="F475" s="102" t="n">
        <f aca="false">IF(B475="","",EOMONTH(B475,-1)+1)</f>
        <v>44013</v>
      </c>
      <c r="G475" s="103" t="n">
        <f aca="false">_xlfn.iferror(VLOOKUP(D475,Cadastros!$M$1:$N$12,2,0),0)*C475</f>
        <v>4950</v>
      </c>
      <c r="H475" s="103" t="n">
        <f aca="false">SUMIF(A:A,A475,G:G)</f>
        <v>0</v>
      </c>
      <c r="I475" s="8"/>
    </row>
    <row r="476" customFormat="false" ht="15" hidden="true" customHeight="true" outlineLevel="0" collapsed="false">
      <c r="A476" s="92" t="s">
        <v>1271</v>
      </c>
      <c r="B476" s="105" t="n">
        <v>44013</v>
      </c>
      <c r="C476" s="100" t="n">
        <v>500</v>
      </c>
      <c r="D476" s="92" t="s">
        <v>34</v>
      </c>
      <c r="E476" s="101" t="e">
        <f aca="false">_xlfn.iferror(VLOOKUP($A476,Clientes!$A:$F,6,0),"")</f>
        <v>#N/A</v>
      </c>
      <c r="F476" s="102" t="n">
        <f aca="false">IF(B476="","",EOMONTH(B476,-1)+1)</f>
        <v>44013</v>
      </c>
      <c r="G476" s="103" t="n">
        <f aca="false">_xlfn.iferror(VLOOKUP(D476,Cadastros!$M$1:$N$12,2,0),0)*C476</f>
        <v>500</v>
      </c>
      <c r="H476" s="103" t="n">
        <f aca="false">SUMIF(A:A,A476,G:G)</f>
        <v>0</v>
      </c>
      <c r="I476" s="8"/>
    </row>
    <row r="477" customFormat="false" ht="15" hidden="true" customHeight="true" outlineLevel="0" collapsed="false">
      <c r="A477" s="92" t="s">
        <v>1272</v>
      </c>
      <c r="B477" s="105" t="n">
        <v>44013</v>
      </c>
      <c r="C477" s="100" t="n">
        <v>500</v>
      </c>
      <c r="D477" s="92" t="s">
        <v>34</v>
      </c>
      <c r="E477" s="101" t="e">
        <f aca="false">_xlfn.iferror(VLOOKUP($A477,Clientes!$A:$F,6,0),"")</f>
        <v>#N/A</v>
      </c>
      <c r="F477" s="102" t="n">
        <f aca="false">IF(B477="","",EOMONTH(B477,-1)+1)</f>
        <v>44013</v>
      </c>
      <c r="G477" s="103" t="n">
        <f aca="false">_xlfn.iferror(VLOOKUP(D477,Cadastros!$M$1:$N$12,2,0),0)*C477</f>
        <v>500</v>
      </c>
      <c r="H477" s="103" t="n">
        <f aca="false">SUMIF(A:A,A477,G:G)</f>
        <v>0</v>
      </c>
      <c r="I477" s="8"/>
    </row>
    <row r="478" customFormat="false" ht="15" hidden="true" customHeight="true" outlineLevel="0" collapsed="false">
      <c r="A478" s="92" t="s">
        <v>1273</v>
      </c>
      <c r="B478" s="105" t="n">
        <v>44013</v>
      </c>
      <c r="C478" s="100" t="n">
        <v>4600</v>
      </c>
      <c r="D478" s="92" t="s">
        <v>34</v>
      </c>
      <c r="E478" s="101" t="e">
        <f aca="false">_xlfn.iferror(VLOOKUP($A478,Clientes!$A:$F,6,0),"")</f>
        <v>#N/A</v>
      </c>
      <c r="F478" s="102" t="n">
        <f aca="false">IF(B478="","",EOMONTH(B478,-1)+1)</f>
        <v>44013</v>
      </c>
      <c r="G478" s="103" t="n">
        <f aca="false">_xlfn.iferror(VLOOKUP(D478,Cadastros!$M$1:$N$12,2,0),0)*C478</f>
        <v>4600</v>
      </c>
      <c r="H478" s="103" t="n">
        <f aca="false">SUMIF(A:A,A478,G:G)</f>
        <v>0</v>
      </c>
      <c r="I478" s="8"/>
    </row>
    <row r="479" customFormat="false" ht="15" hidden="true" customHeight="true" outlineLevel="0" collapsed="false">
      <c r="A479" s="92" t="s">
        <v>1274</v>
      </c>
      <c r="B479" s="105" t="n">
        <v>44013</v>
      </c>
      <c r="C479" s="100" t="n">
        <v>1000</v>
      </c>
      <c r="D479" s="92" t="s">
        <v>34</v>
      </c>
      <c r="E479" s="101" t="e">
        <f aca="false">_xlfn.iferror(VLOOKUP($A479,Clientes!$A:$F,6,0),"")</f>
        <v>#N/A</v>
      </c>
      <c r="F479" s="102" t="n">
        <f aca="false">IF(B479="","",EOMONTH(B479,-1)+1)</f>
        <v>44013</v>
      </c>
      <c r="G479" s="103" t="n">
        <f aca="false">_xlfn.iferror(VLOOKUP(D479,Cadastros!$M$1:$N$12,2,0),0)*C479</f>
        <v>1000</v>
      </c>
      <c r="H479" s="103" t="n">
        <f aca="false">SUMIF(A:A,A479,G:G)</f>
        <v>0</v>
      </c>
      <c r="I479" s="8"/>
    </row>
    <row r="480" customFormat="false" ht="15" hidden="true" customHeight="true" outlineLevel="0" collapsed="false">
      <c r="A480" s="92" t="s">
        <v>1275</v>
      </c>
      <c r="B480" s="105" t="n">
        <v>44013</v>
      </c>
      <c r="C480" s="100" t="n">
        <v>4200</v>
      </c>
      <c r="D480" s="92" t="s">
        <v>34</v>
      </c>
      <c r="E480" s="101" t="e">
        <f aca="false">_xlfn.iferror(VLOOKUP($A480,Clientes!$A:$F,6,0),"")</f>
        <v>#N/A</v>
      </c>
      <c r="F480" s="102" t="n">
        <f aca="false">IF(B480="","",EOMONTH(B480,-1)+1)</f>
        <v>44013</v>
      </c>
      <c r="G480" s="103" t="n">
        <f aca="false">_xlfn.iferror(VLOOKUP(D480,Cadastros!$M$1:$N$12,2,0),0)*C480</f>
        <v>4200</v>
      </c>
      <c r="H480" s="103" t="n">
        <f aca="false">SUMIF(A:A,A480,G:G)</f>
        <v>0</v>
      </c>
      <c r="I480" s="8"/>
    </row>
    <row r="481" customFormat="false" ht="15" hidden="true" customHeight="true" outlineLevel="0" collapsed="false">
      <c r="A481" s="92" t="s">
        <v>1276</v>
      </c>
      <c r="B481" s="105" t="n">
        <v>44013</v>
      </c>
      <c r="C481" s="100" t="n">
        <v>3150</v>
      </c>
      <c r="D481" s="92" t="s">
        <v>34</v>
      </c>
      <c r="E481" s="101" t="e">
        <f aca="false">_xlfn.iferror(VLOOKUP($A481,Clientes!$A:$F,6,0),"")</f>
        <v>#N/A</v>
      </c>
      <c r="F481" s="102" t="n">
        <f aca="false">IF(B481="","",EOMONTH(B481,-1)+1)</f>
        <v>44013</v>
      </c>
      <c r="G481" s="103" t="n">
        <f aca="false">_xlfn.iferror(VLOOKUP(D481,Cadastros!$M$1:$N$12,2,0),0)*C481</f>
        <v>3150</v>
      </c>
      <c r="H481" s="103" t="n">
        <f aca="false">SUMIF(A:A,A481,G:G)</f>
        <v>3466.89</v>
      </c>
      <c r="I481" s="8"/>
    </row>
    <row r="482" customFormat="false" ht="15" hidden="true" customHeight="true" outlineLevel="0" collapsed="false">
      <c r="A482" s="92" t="s">
        <v>1277</v>
      </c>
      <c r="B482" s="105" t="n">
        <v>44013</v>
      </c>
      <c r="C482" s="100" t="n">
        <v>1080</v>
      </c>
      <c r="D482" s="92" t="s">
        <v>34</v>
      </c>
      <c r="E482" s="101" t="e">
        <f aca="false">_xlfn.iferror(VLOOKUP($A482,Clientes!$A:$F,6,0),"")</f>
        <v>#N/A</v>
      </c>
      <c r="F482" s="102" t="n">
        <f aca="false">IF(B482="","",EOMONTH(B482,-1)+1)</f>
        <v>44013</v>
      </c>
      <c r="G482" s="103" t="n">
        <f aca="false">_xlfn.iferror(VLOOKUP(D482,Cadastros!$M$1:$N$12,2,0),0)*C482</f>
        <v>1080</v>
      </c>
      <c r="H482" s="103" t="n">
        <f aca="false">SUMIF(A:A,A482,G:G)</f>
        <v>0</v>
      </c>
      <c r="I482" s="8"/>
    </row>
    <row r="483" customFormat="false" ht="15" hidden="true" customHeight="true" outlineLevel="0" collapsed="false">
      <c r="A483" s="92" t="s">
        <v>1278</v>
      </c>
      <c r="B483" s="105" t="n">
        <v>44013</v>
      </c>
      <c r="C483" s="100" t="n">
        <v>5500</v>
      </c>
      <c r="D483" s="92" t="s">
        <v>34</v>
      </c>
      <c r="E483" s="101" t="e">
        <f aca="false">_xlfn.iferror(VLOOKUP($A483,Clientes!$A:$F,6,0),"")</f>
        <v>#N/A</v>
      </c>
      <c r="F483" s="102" t="n">
        <f aca="false">IF(B483="","",EOMONTH(B483,-1)+1)</f>
        <v>44013</v>
      </c>
      <c r="G483" s="103" t="n">
        <f aca="false">_xlfn.iferror(VLOOKUP(D483,Cadastros!$M$1:$N$12,2,0),0)*C483</f>
        <v>5500</v>
      </c>
      <c r="H483" s="103" t="n">
        <f aca="false">SUMIF(A:A,A483,G:G)</f>
        <v>0</v>
      </c>
      <c r="I483" s="8"/>
    </row>
    <row r="484" customFormat="false" ht="15" hidden="true" customHeight="true" outlineLevel="0" collapsed="false">
      <c r="A484" s="92" t="s">
        <v>992</v>
      </c>
      <c r="B484" s="105" t="n">
        <v>44013</v>
      </c>
      <c r="C484" s="100" t="n">
        <v>2683</v>
      </c>
      <c r="D484" s="92" t="s">
        <v>44</v>
      </c>
      <c r="E484" s="101" t="e">
        <f aca="false">_xlfn.iferror(VLOOKUP($A484,Clientes!$A:$F,6,0),"")</f>
        <v>#N/A</v>
      </c>
      <c r="F484" s="102" t="n">
        <f aca="false">IF(B484="","",EOMONTH(B484,-1)+1)</f>
        <v>44013</v>
      </c>
      <c r="G484" s="103" t="n">
        <f aca="false">_xlfn.iferror(VLOOKUP(D484,Cadastros!$M$1:$N$12,2,0),0)*C484</f>
        <v>-2683</v>
      </c>
      <c r="H484" s="103" t="n">
        <f aca="false">SUMIF(A:A,A484,G:G)</f>
        <v>0</v>
      </c>
      <c r="I484" s="8"/>
    </row>
    <row r="485" customFormat="false" ht="15" hidden="true" customHeight="true" outlineLevel="0" collapsed="false">
      <c r="A485" s="92" t="s">
        <v>1026</v>
      </c>
      <c r="B485" s="105" t="n">
        <v>44013</v>
      </c>
      <c r="C485" s="100" t="n">
        <v>900</v>
      </c>
      <c r="D485" s="92" t="s">
        <v>44</v>
      </c>
      <c r="E485" s="101" t="e">
        <f aca="false">_xlfn.iferror(VLOOKUP($A485,Clientes!$A:$F,6,0),"")</f>
        <v>#N/A</v>
      </c>
      <c r="F485" s="102" t="n">
        <f aca="false">IF(B485="","",EOMONTH(B485,-1)+1)</f>
        <v>44013</v>
      </c>
      <c r="G485" s="103" t="n">
        <f aca="false">_xlfn.iferror(VLOOKUP(D485,Cadastros!$M$1:$N$12,2,0),0)*C485</f>
        <v>-900</v>
      </c>
      <c r="H485" s="103" t="n">
        <f aca="false">SUMIF(A:A,A485,G:G)</f>
        <v>0</v>
      </c>
      <c r="I485" s="8"/>
    </row>
    <row r="486" customFormat="false" ht="15" hidden="true" customHeight="true" outlineLevel="0" collapsed="false">
      <c r="A486" s="92" t="s">
        <v>1042</v>
      </c>
      <c r="B486" s="105" t="n">
        <v>44013</v>
      </c>
      <c r="C486" s="100" t="n">
        <v>450</v>
      </c>
      <c r="D486" s="92" t="s">
        <v>44</v>
      </c>
      <c r="E486" s="101" t="e">
        <f aca="false">_xlfn.iferror(VLOOKUP($A486,Clientes!$A:$F,6,0),"")</f>
        <v>#N/A</v>
      </c>
      <c r="F486" s="102" t="n">
        <f aca="false">IF(B486="","",EOMONTH(B486,-1)+1)</f>
        <v>44013</v>
      </c>
      <c r="G486" s="103" t="n">
        <f aca="false">_xlfn.iferror(VLOOKUP(D486,Cadastros!$M$1:$N$12,2,0),0)*C486</f>
        <v>-450</v>
      </c>
      <c r="H486" s="103" t="n">
        <f aca="false">SUMIF(A:A,A486,G:G)</f>
        <v>0</v>
      </c>
      <c r="I486" s="8"/>
    </row>
    <row r="487" customFormat="false" ht="15" hidden="true" customHeight="true" outlineLevel="0" collapsed="false">
      <c r="A487" s="92" t="s">
        <v>1086</v>
      </c>
      <c r="B487" s="105" t="n">
        <v>44013</v>
      </c>
      <c r="C487" s="100" t="n">
        <v>700</v>
      </c>
      <c r="D487" s="92" t="s">
        <v>44</v>
      </c>
      <c r="E487" s="101" t="e">
        <f aca="false">_xlfn.iferror(VLOOKUP($A487,Clientes!$A:$F,6,0),"")</f>
        <v>#N/A</v>
      </c>
      <c r="F487" s="102" t="n">
        <f aca="false">IF(B487="","",EOMONTH(B487,-1)+1)</f>
        <v>44013</v>
      </c>
      <c r="G487" s="103" t="n">
        <f aca="false">_xlfn.iferror(VLOOKUP(D487,Cadastros!$M$1:$N$12,2,0),0)*C487</f>
        <v>-700</v>
      </c>
      <c r="H487" s="103" t="n">
        <f aca="false">SUMIF(A:A,A487,G:G)</f>
        <v>0</v>
      </c>
      <c r="I487" s="8"/>
    </row>
    <row r="488" customFormat="false" ht="15" hidden="true" customHeight="true" outlineLevel="0" collapsed="false">
      <c r="A488" s="92" t="s">
        <v>1139</v>
      </c>
      <c r="B488" s="105" t="n">
        <v>44013</v>
      </c>
      <c r="C488" s="100" t="n">
        <v>2000</v>
      </c>
      <c r="D488" s="92" t="s">
        <v>44</v>
      </c>
      <c r="E488" s="101" t="e">
        <f aca="false">_xlfn.iferror(VLOOKUP($A488,Clientes!$A:$F,6,0),"")</f>
        <v>#N/A</v>
      </c>
      <c r="F488" s="102" t="n">
        <f aca="false">IF(B488="","",EOMONTH(B488,-1)+1)</f>
        <v>44013</v>
      </c>
      <c r="G488" s="103" t="n">
        <f aca="false">_xlfn.iferror(VLOOKUP(D488,Cadastros!$M$1:$N$12,2,0),0)*C488</f>
        <v>-2000</v>
      </c>
      <c r="H488" s="103" t="n">
        <f aca="false">SUMIF(A:A,A488,G:G)</f>
        <v>0</v>
      </c>
      <c r="I488" s="8"/>
    </row>
    <row r="489" customFormat="false" ht="15" hidden="true" customHeight="true" outlineLevel="0" collapsed="false">
      <c r="A489" s="92" t="s">
        <v>1164</v>
      </c>
      <c r="B489" s="105" t="n">
        <v>44013</v>
      </c>
      <c r="C489" s="100" t="n">
        <v>1000</v>
      </c>
      <c r="D489" s="92" t="s">
        <v>44</v>
      </c>
      <c r="E489" s="101" t="e">
        <f aca="false">_xlfn.iferror(VLOOKUP($A489,Clientes!$A:$F,6,0),"")</f>
        <v>#N/A</v>
      </c>
      <c r="F489" s="102" t="n">
        <f aca="false">IF(B489="","",EOMONTH(B489,-1)+1)</f>
        <v>44013</v>
      </c>
      <c r="G489" s="103" t="n">
        <f aca="false">_xlfn.iferror(VLOOKUP(D489,Cadastros!$M$1:$N$12,2,0),0)*C489</f>
        <v>-1000</v>
      </c>
      <c r="H489" s="103" t="n">
        <f aca="false">SUMIF(A:A,A489,G:G)</f>
        <v>0</v>
      </c>
      <c r="I489" s="8"/>
    </row>
    <row r="490" customFormat="false" ht="15" hidden="true" customHeight="true" outlineLevel="0" collapsed="false">
      <c r="A490" s="92" t="s">
        <v>1183</v>
      </c>
      <c r="B490" s="105" t="n">
        <v>44013</v>
      </c>
      <c r="C490" s="100" t="n">
        <v>750</v>
      </c>
      <c r="D490" s="92" t="s">
        <v>44</v>
      </c>
      <c r="E490" s="101" t="e">
        <f aca="false">_xlfn.iferror(VLOOKUP($A490,Clientes!$A:$F,6,0),"")</f>
        <v>#N/A</v>
      </c>
      <c r="F490" s="102" t="n">
        <f aca="false">IF(B490="","",EOMONTH(B490,-1)+1)</f>
        <v>44013</v>
      </c>
      <c r="G490" s="103" t="n">
        <f aca="false">_xlfn.iferror(VLOOKUP(D490,Cadastros!$M$1:$N$12,2,0),0)*C490</f>
        <v>-750</v>
      </c>
      <c r="H490" s="103" t="n">
        <f aca="false">SUMIF(A:A,A490,G:G)</f>
        <v>0</v>
      </c>
      <c r="I490" s="8"/>
    </row>
    <row r="491" customFormat="false" ht="15" hidden="true" customHeight="true" outlineLevel="0" collapsed="false">
      <c r="A491" s="92" t="s">
        <v>1187</v>
      </c>
      <c r="B491" s="105" t="n">
        <v>44013</v>
      </c>
      <c r="C491" s="100" t="n">
        <v>1500</v>
      </c>
      <c r="D491" s="92" t="s">
        <v>44</v>
      </c>
      <c r="E491" s="101" t="e">
        <f aca="false">_xlfn.iferror(VLOOKUP($A491,Clientes!$A:$F,6,0),"")</f>
        <v>#N/A</v>
      </c>
      <c r="F491" s="102" t="n">
        <f aca="false">IF(B491="","",EOMONTH(B491,-1)+1)</f>
        <v>44013</v>
      </c>
      <c r="G491" s="103" t="n">
        <f aca="false">_xlfn.iferror(VLOOKUP(D491,Cadastros!$M$1:$N$12,2,0),0)*C491</f>
        <v>-1500</v>
      </c>
      <c r="H491" s="103" t="n">
        <f aca="false">SUMIF(A:A,A491,G:G)</f>
        <v>0</v>
      </c>
      <c r="I491" s="8"/>
    </row>
    <row r="492" customFormat="false" ht="15" hidden="true" customHeight="true" outlineLevel="0" collapsed="false">
      <c r="A492" s="92" t="s">
        <v>1189</v>
      </c>
      <c r="B492" s="105" t="n">
        <v>44013</v>
      </c>
      <c r="C492" s="100" t="n">
        <v>750</v>
      </c>
      <c r="D492" s="92" t="s">
        <v>44</v>
      </c>
      <c r="E492" s="101" t="e">
        <f aca="false">_xlfn.iferror(VLOOKUP($A492,Clientes!$A:$F,6,0),"")</f>
        <v>#N/A</v>
      </c>
      <c r="F492" s="102" t="n">
        <f aca="false">IF(B492="","",EOMONTH(B492,-1)+1)</f>
        <v>44013</v>
      </c>
      <c r="G492" s="103" t="n">
        <f aca="false">_xlfn.iferror(VLOOKUP(D492,Cadastros!$M$1:$N$12,2,0),0)*C492</f>
        <v>-750</v>
      </c>
      <c r="H492" s="103" t="n">
        <f aca="false">SUMIF(A:A,A492,G:G)</f>
        <v>0</v>
      </c>
      <c r="I492" s="8"/>
    </row>
    <row r="493" customFormat="false" ht="15" hidden="true" customHeight="true" outlineLevel="0" collapsed="false">
      <c r="A493" s="92" t="s">
        <v>1206</v>
      </c>
      <c r="B493" s="105" t="n">
        <v>44013</v>
      </c>
      <c r="C493" s="100" t="n">
        <v>750</v>
      </c>
      <c r="D493" s="92" t="s">
        <v>44</v>
      </c>
      <c r="E493" s="101" t="e">
        <f aca="false">_xlfn.iferror(VLOOKUP($A493,Clientes!$A:$F,6,0),"")</f>
        <v>#N/A</v>
      </c>
      <c r="F493" s="102" t="n">
        <f aca="false">IF(B493="","",EOMONTH(B493,-1)+1)</f>
        <v>44013</v>
      </c>
      <c r="G493" s="103" t="n">
        <f aca="false">_xlfn.iferror(VLOOKUP(D493,Cadastros!$M$1:$N$12,2,0),0)*C493</f>
        <v>-750</v>
      </c>
      <c r="H493" s="103" t="n">
        <f aca="false">SUMIF(A:A,A493,G:G)</f>
        <v>0</v>
      </c>
      <c r="I493" s="8"/>
    </row>
    <row r="494" customFormat="false" ht="15" hidden="true" customHeight="true" outlineLevel="0" collapsed="false">
      <c r="A494" s="92" t="s">
        <v>1207</v>
      </c>
      <c r="B494" s="105" t="n">
        <v>44013</v>
      </c>
      <c r="C494" s="100" t="n">
        <v>1100</v>
      </c>
      <c r="D494" s="92" t="s">
        <v>44</v>
      </c>
      <c r="E494" s="101" t="e">
        <f aca="false">_xlfn.iferror(VLOOKUP($A494,Clientes!$A:$F,6,0),"")</f>
        <v>#N/A</v>
      </c>
      <c r="F494" s="102" t="n">
        <f aca="false">IF(B494="","",EOMONTH(B494,-1)+1)</f>
        <v>44013</v>
      </c>
      <c r="G494" s="103" t="n">
        <f aca="false">_xlfn.iferror(VLOOKUP(D494,Cadastros!$M$1:$N$12,2,0),0)*C494</f>
        <v>-1100</v>
      </c>
      <c r="H494" s="103" t="n">
        <f aca="false">SUMIF(A:A,A494,G:G)</f>
        <v>0</v>
      </c>
      <c r="I494" s="8"/>
    </row>
    <row r="495" customFormat="false" ht="15" hidden="true" customHeight="true" outlineLevel="0" collapsed="false">
      <c r="A495" s="92" t="s">
        <v>1067</v>
      </c>
      <c r="B495" s="105" t="n">
        <v>44013</v>
      </c>
      <c r="C495" s="100" t="n">
        <v>900</v>
      </c>
      <c r="D495" s="92" t="s">
        <v>36</v>
      </c>
      <c r="E495" s="101" t="e">
        <f aca="false">_xlfn.iferror(VLOOKUP($A495,Clientes!$A:$F,6,0),"")</f>
        <v>#N/A</v>
      </c>
      <c r="F495" s="102" t="n">
        <f aca="false">IF(B495="","",EOMONTH(B495,-1)+1)</f>
        <v>44013</v>
      </c>
      <c r="G495" s="103" t="n">
        <f aca="false">_xlfn.iferror(VLOOKUP(D495,Cadastros!$M$1:$N$12,2,0),0)*C495</f>
        <v>900</v>
      </c>
      <c r="H495" s="103" t="n">
        <f aca="false">SUMIF(A:A,A495,G:G)</f>
        <v>3018.39</v>
      </c>
      <c r="I495" s="8"/>
    </row>
    <row r="496" customFormat="false" ht="15" hidden="true" customHeight="true" outlineLevel="0" collapsed="false">
      <c r="A496" s="92" t="s">
        <v>1186</v>
      </c>
      <c r="B496" s="105" t="n">
        <v>44013</v>
      </c>
      <c r="C496" s="100" t="n">
        <v>1000</v>
      </c>
      <c r="D496" s="92" t="s">
        <v>36</v>
      </c>
      <c r="E496" s="101" t="e">
        <f aca="false">_xlfn.iferror(VLOOKUP($A496,Clientes!$A:$F,6,0),"")</f>
        <v>#N/A</v>
      </c>
      <c r="F496" s="102" t="n">
        <f aca="false">IF(B496="","",EOMONTH(B496,-1)+1)</f>
        <v>44013</v>
      </c>
      <c r="G496" s="103" t="n">
        <f aca="false">_xlfn.iferror(VLOOKUP(D496,Cadastros!$M$1:$N$12,2,0),0)*C496</f>
        <v>1000</v>
      </c>
      <c r="H496" s="103" t="n">
        <f aca="false">SUMIF(A:A,A496,G:G)</f>
        <v>11130.18</v>
      </c>
      <c r="I496" s="8"/>
    </row>
    <row r="497" customFormat="false" ht="15" hidden="true" customHeight="true" outlineLevel="0" collapsed="false">
      <c r="A497" s="92" t="s">
        <v>1239</v>
      </c>
      <c r="B497" s="105" t="n">
        <v>44013</v>
      </c>
      <c r="C497" s="100" t="n">
        <v>600</v>
      </c>
      <c r="D497" s="92" t="s">
        <v>36</v>
      </c>
      <c r="E497" s="101" t="e">
        <f aca="false">_xlfn.iferror(VLOOKUP($A497,Clientes!$A:$F,6,0),"")</f>
        <v>#N/A</v>
      </c>
      <c r="F497" s="102" t="n">
        <f aca="false">IF(B497="","",EOMONTH(B497,-1)+1)</f>
        <v>44013</v>
      </c>
      <c r="G497" s="103" t="n">
        <f aca="false">_xlfn.iferror(VLOOKUP(D497,Cadastros!$M$1:$N$12,2,0),0)*C497</f>
        <v>600</v>
      </c>
      <c r="H497" s="103" t="n">
        <f aca="false">SUMIF(A:A,A497,G:G)</f>
        <v>0</v>
      </c>
      <c r="I497" s="8"/>
    </row>
    <row r="498" customFormat="false" ht="15" hidden="true" customHeight="true" outlineLevel="0" collapsed="false">
      <c r="A498" s="92" t="s">
        <v>1279</v>
      </c>
      <c r="B498" s="105" t="n">
        <v>44044</v>
      </c>
      <c r="C498" s="100" t="n">
        <v>720.18</v>
      </c>
      <c r="D498" s="92" t="s">
        <v>34</v>
      </c>
      <c r="E498" s="101" t="e">
        <f aca="false">_xlfn.iferror(VLOOKUP($A498,Clientes!$A:$F,6,0),"")</f>
        <v>#N/A</v>
      </c>
      <c r="F498" s="102" t="n">
        <f aca="false">IF(B498="","",EOMONTH(B498,-1)+1)</f>
        <v>44044</v>
      </c>
      <c r="G498" s="103" t="n">
        <f aca="false">_xlfn.iferror(VLOOKUP(D498,Cadastros!$M$1:$N$12,2,0),0)*C498</f>
        <v>720.18</v>
      </c>
      <c r="H498" s="103" t="n">
        <f aca="false">SUMIF(A:A,A498,G:G)</f>
        <v>720.18</v>
      </c>
      <c r="I498" s="8"/>
    </row>
    <row r="499" customFormat="false" ht="15" hidden="true" customHeight="true" outlineLevel="0" collapsed="false">
      <c r="A499" s="92" t="s">
        <v>1280</v>
      </c>
      <c r="B499" s="105" t="n">
        <v>44044</v>
      </c>
      <c r="C499" s="100" t="n">
        <v>2100</v>
      </c>
      <c r="D499" s="92" t="s">
        <v>34</v>
      </c>
      <c r="E499" s="101" t="e">
        <f aca="false">_xlfn.iferror(VLOOKUP($A499,Clientes!$A:$F,6,0),"")</f>
        <v>#N/A</v>
      </c>
      <c r="F499" s="102" t="n">
        <f aca="false">IF(B499="","",EOMONTH(B499,-1)+1)</f>
        <v>44044</v>
      </c>
      <c r="G499" s="103" t="n">
        <f aca="false">_xlfn.iferror(VLOOKUP(D499,Cadastros!$M$1:$N$12,2,0),0)*C499</f>
        <v>2100</v>
      </c>
      <c r="H499" s="103" t="n">
        <f aca="false">SUMIF(A:A,A499,G:G)</f>
        <v>0</v>
      </c>
      <c r="I499" s="8"/>
    </row>
    <row r="500" customFormat="false" ht="15" hidden="true" customHeight="true" outlineLevel="0" collapsed="false">
      <c r="A500" s="92" t="s">
        <v>1281</v>
      </c>
      <c r="B500" s="105" t="n">
        <v>44044</v>
      </c>
      <c r="C500" s="100" t="n">
        <v>3000</v>
      </c>
      <c r="D500" s="92" t="s">
        <v>34</v>
      </c>
      <c r="E500" s="101" t="e">
        <f aca="false">_xlfn.iferror(VLOOKUP($A500,Clientes!$A:$F,6,0),"")</f>
        <v>#N/A</v>
      </c>
      <c r="F500" s="102" t="n">
        <f aca="false">IF(B500="","",EOMONTH(B500,-1)+1)</f>
        <v>44044</v>
      </c>
      <c r="G500" s="103" t="n">
        <f aca="false">_xlfn.iferror(VLOOKUP(D500,Cadastros!$M$1:$N$12,2,0),0)*C500</f>
        <v>3000</v>
      </c>
      <c r="H500" s="103" t="n">
        <f aca="false">SUMIF(A:A,A500,G:G)</f>
        <v>3290.4</v>
      </c>
      <c r="I500" s="8"/>
    </row>
    <row r="501" customFormat="false" ht="15" hidden="true" customHeight="true" outlineLevel="0" collapsed="false">
      <c r="A501" s="92" t="s">
        <v>1282</v>
      </c>
      <c r="B501" s="105" t="n">
        <v>44044</v>
      </c>
      <c r="C501" s="100" t="n">
        <v>4200</v>
      </c>
      <c r="D501" s="92" t="s">
        <v>34</v>
      </c>
      <c r="E501" s="101" t="e">
        <f aca="false">_xlfn.iferror(VLOOKUP($A501,Clientes!$A:$F,6,0),"")</f>
        <v>#N/A</v>
      </c>
      <c r="F501" s="102" t="n">
        <f aca="false">IF(B501="","",EOMONTH(B501,-1)+1)</f>
        <v>44044</v>
      </c>
      <c r="G501" s="103" t="n">
        <f aca="false">_xlfn.iferror(VLOOKUP(D501,Cadastros!$M$1:$N$12,2,0),0)*C501</f>
        <v>4200</v>
      </c>
      <c r="H501" s="103" t="n">
        <f aca="false">SUMIF(A:A,A501,G:G)</f>
        <v>0</v>
      </c>
      <c r="I501" s="8"/>
    </row>
    <row r="502" customFormat="false" ht="15" hidden="true" customHeight="true" outlineLevel="0" collapsed="false">
      <c r="A502" s="92" t="s">
        <v>1283</v>
      </c>
      <c r="B502" s="105" t="n">
        <v>44044</v>
      </c>
      <c r="C502" s="100" t="n">
        <v>2850</v>
      </c>
      <c r="D502" s="92" t="s">
        <v>34</v>
      </c>
      <c r="E502" s="101" t="e">
        <f aca="false">_xlfn.iferror(VLOOKUP($A502,Clientes!$A:$F,6,0),"")</f>
        <v>#N/A</v>
      </c>
      <c r="F502" s="102" t="n">
        <f aca="false">IF(B502="","",EOMONTH(B502,-1)+1)</f>
        <v>44044</v>
      </c>
      <c r="G502" s="103" t="n">
        <f aca="false">_xlfn.iferror(VLOOKUP(D502,Cadastros!$M$1:$N$12,2,0),0)*C502</f>
        <v>2850</v>
      </c>
      <c r="H502" s="103" t="n">
        <f aca="false">SUMIF(A:A,A502,G:G)</f>
        <v>0</v>
      </c>
      <c r="I502" s="8"/>
    </row>
    <row r="503" customFormat="false" ht="15" hidden="true" customHeight="true" outlineLevel="0" collapsed="false">
      <c r="A503" s="92" t="s">
        <v>1284</v>
      </c>
      <c r="B503" s="105" t="n">
        <v>44044</v>
      </c>
      <c r="C503" s="100" t="n">
        <v>8500</v>
      </c>
      <c r="D503" s="92" t="s">
        <v>34</v>
      </c>
      <c r="E503" s="101" t="e">
        <f aca="false">_xlfn.iferror(VLOOKUP($A503,Clientes!$A:$F,6,0),"")</f>
        <v>#N/A</v>
      </c>
      <c r="F503" s="102" t="n">
        <f aca="false">IF(B503="","",EOMONTH(B503,-1)+1)</f>
        <v>44044</v>
      </c>
      <c r="G503" s="103" t="n">
        <f aca="false">_xlfn.iferror(VLOOKUP(D503,Cadastros!$M$1:$N$12,2,0),0)*C503</f>
        <v>8500</v>
      </c>
      <c r="H503" s="103" t="n">
        <f aca="false">SUMIF(A:A,A503,G:G)</f>
        <v>0</v>
      </c>
      <c r="I503" s="8"/>
    </row>
    <row r="504" customFormat="false" ht="15" hidden="true" customHeight="true" outlineLevel="0" collapsed="false">
      <c r="A504" s="92" t="s">
        <v>1285</v>
      </c>
      <c r="B504" s="105" t="n">
        <v>44044</v>
      </c>
      <c r="C504" s="100" t="n">
        <v>2200</v>
      </c>
      <c r="D504" s="92" t="s">
        <v>34</v>
      </c>
      <c r="E504" s="101" t="e">
        <f aca="false">_xlfn.iferror(VLOOKUP($A504,Clientes!$A:$F,6,0),"")</f>
        <v>#N/A</v>
      </c>
      <c r="F504" s="102" t="n">
        <f aca="false">IF(B504="","",EOMONTH(B504,-1)+1)</f>
        <v>44044</v>
      </c>
      <c r="G504" s="103" t="n">
        <f aca="false">_xlfn.iferror(VLOOKUP(D504,Cadastros!$M$1:$N$12,2,0),0)*C504</f>
        <v>2200</v>
      </c>
      <c r="H504" s="103" t="n">
        <f aca="false">SUMIF(A:A,A504,G:G)</f>
        <v>2641.36</v>
      </c>
      <c r="I504" s="8"/>
    </row>
    <row r="505" customFormat="false" ht="15" hidden="true" customHeight="true" outlineLevel="0" collapsed="false">
      <c r="A505" s="92" t="s">
        <v>1286</v>
      </c>
      <c r="B505" s="105" t="n">
        <v>44044</v>
      </c>
      <c r="C505" s="100" t="n">
        <v>4300</v>
      </c>
      <c r="D505" s="92" t="s">
        <v>34</v>
      </c>
      <c r="E505" s="101" t="e">
        <f aca="false">_xlfn.iferror(VLOOKUP($A505,Clientes!$A:$F,6,0),"")</f>
        <v>#N/A</v>
      </c>
      <c r="F505" s="102" t="n">
        <f aca="false">IF(B505="","",EOMONTH(B505,-1)+1)</f>
        <v>44044</v>
      </c>
      <c r="G505" s="103" t="n">
        <f aca="false">_xlfn.iferror(VLOOKUP(D505,Cadastros!$M$1:$N$12,2,0),0)*C505</f>
        <v>4300</v>
      </c>
      <c r="H505" s="103" t="n">
        <f aca="false">SUMIF(A:A,A505,G:G)</f>
        <v>0</v>
      </c>
      <c r="I505" s="8"/>
    </row>
    <row r="506" customFormat="false" ht="15" hidden="true" customHeight="true" outlineLevel="0" collapsed="false">
      <c r="A506" s="92" t="s">
        <v>1287</v>
      </c>
      <c r="B506" s="105" t="n">
        <v>44044</v>
      </c>
      <c r="C506" s="100" t="n">
        <v>7600</v>
      </c>
      <c r="D506" s="92" t="s">
        <v>34</v>
      </c>
      <c r="E506" s="101" t="e">
        <f aca="false">_xlfn.iferror(VLOOKUP($A506,Clientes!$A:$F,6,0),"")</f>
        <v>#N/A</v>
      </c>
      <c r="F506" s="102" t="n">
        <f aca="false">IF(B506="","",EOMONTH(B506,-1)+1)</f>
        <v>44044</v>
      </c>
      <c r="G506" s="103" t="n">
        <f aca="false">_xlfn.iferror(VLOOKUP(D506,Cadastros!$M$1:$N$12,2,0),0)*C506</f>
        <v>7600</v>
      </c>
      <c r="H506" s="103" t="n">
        <f aca="false">SUMIF(A:A,A506,G:G)</f>
        <v>0</v>
      </c>
      <c r="I506" s="8"/>
    </row>
    <row r="507" customFormat="false" ht="15" hidden="true" customHeight="true" outlineLevel="0" collapsed="false">
      <c r="A507" s="92" t="s">
        <v>1288</v>
      </c>
      <c r="B507" s="105" t="n">
        <v>44044</v>
      </c>
      <c r="C507" s="100" t="n">
        <v>4620</v>
      </c>
      <c r="D507" s="92" t="s">
        <v>34</v>
      </c>
      <c r="E507" s="101" t="e">
        <f aca="false">_xlfn.iferror(VLOOKUP($A507,Clientes!$A:$F,6,0),"")</f>
        <v>#N/A</v>
      </c>
      <c r="F507" s="102" t="n">
        <f aca="false">IF(B507="","",EOMONTH(B507,-1)+1)</f>
        <v>44044</v>
      </c>
      <c r="G507" s="103" t="n">
        <f aca="false">_xlfn.iferror(VLOOKUP(D507,Cadastros!$M$1:$N$12,2,0),0)*C507</f>
        <v>4620</v>
      </c>
      <c r="H507" s="103" t="n">
        <f aca="false">SUMIF(A:A,A507,G:G)</f>
        <v>0</v>
      </c>
      <c r="I507" s="8"/>
    </row>
    <row r="508" customFormat="false" ht="15" hidden="true" customHeight="true" outlineLevel="0" collapsed="false">
      <c r="A508" s="92" t="s">
        <v>1289</v>
      </c>
      <c r="B508" s="105" t="n">
        <v>44044</v>
      </c>
      <c r="C508" s="100" t="n">
        <v>650</v>
      </c>
      <c r="D508" s="92" t="s">
        <v>34</v>
      </c>
      <c r="E508" s="101" t="e">
        <f aca="false">_xlfn.iferror(VLOOKUP($A508,Clientes!$A:$F,6,0),"")</f>
        <v>#N/A</v>
      </c>
      <c r="F508" s="102" t="n">
        <f aca="false">IF(B508="","",EOMONTH(B508,-1)+1)</f>
        <v>44044</v>
      </c>
      <c r="G508" s="103" t="n">
        <f aca="false">_xlfn.iferror(VLOOKUP(D508,Cadastros!$M$1:$N$12,2,0),0)*C508</f>
        <v>650</v>
      </c>
      <c r="H508" s="103" t="n">
        <f aca="false">SUMIF(A:A,A508,G:G)</f>
        <v>0</v>
      </c>
      <c r="I508" s="8"/>
    </row>
    <row r="509" customFormat="false" ht="15" hidden="true" customHeight="true" outlineLevel="0" collapsed="false">
      <c r="A509" s="92" t="s">
        <v>1290</v>
      </c>
      <c r="B509" s="105" t="n">
        <v>44044</v>
      </c>
      <c r="C509" s="100" t="n">
        <v>4000</v>
      </c>
      <c r="D509" s="92" t="s">
        <v>34</v>
      </c>
      <c r="E509" s="101" t="e">
        <f aca="false">_xlfn.iferror(VLOOKUP($A509,Clientes!$A:$F,6,0),"")</f>
        <v>#N/A</v>
      </c>
      <c r="F509" s="102" t="n">
        <f aca="false">IF(B509="","",EOMONTH(B509,-1)+1)</f>
        <v>44044</v>
      </c>
      <c r="G509" s="103" t="n">
        <f aca="false">_xlfn.iferror(VLOOKUP(D509,Cadastros!$M$1:$N$12,2,0),0)*C509</f>
        <v>4000</v>
      </c>
      <c r="H509" s="103" t="n">
        <f aca="false">SUMIF(A:A,A509,G:G)</f>
        <v>0</v>
      </c>
      <c r="I509" s="8"/>
    </row>
    <row r="510" customFormat="false" ht="15" hidden="true" customHeight="true" outlineLevel="0" collapsed="false">
      <c r="A510" s="92" t="s">
        <v>1291</v>
      </c>
      <c r="B510" s="105" t="n">
        <v>44044</v>
      </c>
      <c r="C510" s="100" t="n">
        <v>2350</v>
      </c>
      <c r="D510" s="92" t="s">
        <v>34</v>
      </c>
      <c r="E510" s="101" t="e">
        <f aca="false">_xlfn.iferror(VLOOKUP($A510,Clientes!$A:$F,6,0),"")</f>
        <v>#N/A</v>
      </c>
      <c r="F510" s="102" t="n">
        <f aca="false">IF(B510="","",EOMONTH(B510,-1)+1)</f>
        <v>44044</v>
      </c>
      <c r="G510" s="103" t="n">
        <f aca="false">_xlfn.iferror(VLOOKUP(D510,Cadastros!$M$1:$N$12,2,0),0)*C510</f>
        <v>2350</v>
      </c>
      <c r="H510" s="103" t="n">
        <f aca="false">SUMIF(A:A,A510,G:G)</f>
        <v>2798.89</v>
      </c>
      <c r="I510" s="8"/>
    </row>
    <row r="511" customFormat="false" ht="15" hidden="true" customHeight="true" outlineLevel="0" collapsed="false">
      <c r="A511" s="92" t="s">
        <v>1292</v>
      </c>
      <c r="B511" s="105" t="n">
        <v>44044</v>
      </c>
      <c r="C511" s="100" t="n">
        <v>3200</v>
      </c>
      <c r="D511" s="92" t="s">
        <v>34</v>
      </c>
      <c r="E511" s="101" t="e">
        <f aca="false">_xlfn.iferror(VLOOKUP($A511,Clientes!$A:$F,6,0),"")</f>
        <v>#N/A</v>
      </c>
      <c r="F511" s="102" t="n">
        <f aca="false">IF(B511="","",EOMONTH(B511,-1)+1)</f>
        <v>44044</v>
      </c>
      <c r="G511" s="103" t="n">
        <f aca="false">_xlfn.iferror(VLOOKUP(D511,Cadastros!$M$1:$N$12,2,0),0)*C511</f>
        <v>3200</v>
      </c>
      <c r="H511" s="103" t="n">
        <f aca="false">SUMIF(A:A,A511,G:G)</f>
        <v>0</v>
      </c>
      <c r="I511" s="8"/>
    </row>
    <row r="512" customFormat="false" ht="15" hidden="true" customHeight="true" outlineLevel="0" collapsed="false">
      <c r="A512" s="92" t="s">
        <v>1293</v>
      </c>
      <c r="B512" s="105" t="n">
        <v>44044</v>
      </c>
      <c r="C512" s="100" t="n">
        <v>2850</v>
      </c>
      <c r="D512" s="92" t="s">
        <v>34</v>
      </c>
      <c r="E512" s="101" t="e">
        <f aca="false">_xlfn.iferror(VLOOKUP($A512,Clientes!$A:$F,6,0),"")</f>
        <v>#N/A</v>
      </c>
      <c r="F512" s="102" t="n">
        <f aca="false">IF(B512="","",EOMONTH(B512,-1)+1)</f>
        <v>44044</v>
      </c>
      <c r="G512" s="103" t="n">
        <f aca="false">_xlfn.iferror(VLOOKUP(D512,Cadastros!$M$1:$N$12,2,0),0)*C512</f>
        <v>2850</v>
      </c>
      <c r="H512" s="103" t="n">
        <f aca="false">SUMIF(A:A,A512,G:G)</f>
        <v>3263.11</v>
      </c>
      <c r="I512" s="8"/>
    </row>
    <row r="513" customFormat="false" ht="15" hidden="true" customHeight="true" outlineLevel="0" collapsed="false">
      <c r="A513" s="92" t="s">
        <v>1294</v>
      </c>
      <c r="B513" s="105" t="n">
        <v>44044</v>
      </c>
      <c r="C513" s="100" t="n">
        <v>1800</v>
      </c>
      <c r="D513" s="92" t="s">
        <v>34</v>
      </c>
      <c r="E513" s="101" t="e">
        <f aca="false">_xlfn.iferror(VLOOKUP($A513,Clientes!$A:$F,6,0),"")</f>
        <v>#N/A</v>
      </c>
      <c r="F513" s="102" t="n">
        <f aca="false">IF(B513="","",EOMONTH(B513,-1)+1)</f>
        <v>44044</v>
      </c>
      <c r="G513" s="103" t="n">
        <f aca="false">_xlfn.iferror(VLOOKUP(D513,Cadastros!$M$1:$N$12,2,0),0)*C513</f>
        <v>1800</v>
      </c>
      <c r="H513" s="103" t="n">
        <f aca="false">SUMIF(A:A,A513,G:G)</f>
        <v>0</v>
      </c>
      <c r="I513" s="8"/>
    </row>
    <row r="514" customFormat="false" ht="15" hidden="true" customHeight="true" outlineLevel="0" collapsed="false">
      <c r="A514" s="92" t="s">
        <v>1295</v>
      </c>
      <c r="B514" s="105" t="n">
        <v>44044</v>
      </c>
      <c r="C514" s="100" t="n">
        <v>3800</v>
      </c>
      <c r="D514" s="92" t="s">
        <v>34</v>
      </c>
      <c r="E514" s="101" t="e">
        <f aca="false">_xlfn.iferror(VLOOKUP($A514,Clientes!$A:$F,6,0),"")</f>
        <v>#N/A</v>
      </c>
      <c r="F514" s="102" t="n">
        <f aca="false">IF(B514="","",EOMONTH(B514,-1)+1)</f>
        <v>44044</v>
      </c>
      <c r="G514" s="103" t="n">
        <f aca="false">_xlfn.iferror(VLOOKUP(D514,Cadastros!$M$1:$N$12,2,0),0)*C514</f>
        <v>3800</v>
      </c>
      <c r="H514" s="103" t="n">
        <f aca="false">SUMIF(A:A,A514,G:G)</f>
        <v>5186.88</v>
      </c>
      <c r="I514" s="8"/>
    </row>
    <row r="515" customFormat="false" ht="15" hidden="true" customHeight="true" outlineLevel="0" collapsed="false">
      <c r="A515" s="92" t="s">
        <v>1296</v>
      </c>
      <c r="B515" s="105" t="n">
        <v>44044</v>
      </c>
      <c r="C515" s="100" t="n">
        <v>5580</v>
      </c>
      <c r="D515" s="92" t="s">
        <v>34</v>
      </c>
      <c r="E515" s="101" t="e">
        <f aca="false">_xlfn.iferror(VLOOKUP($A515,Clientes!$A:$F,6,0),"")</f>
        <v>#N/A</v>
      </c>
      <c r="F515" s="102" t="n">
        <f aca="false">IF(B515="","",EOMONTH(B515,-1)+1)</f>
        <v>44044</v>
      </c>
      <c r="G515" s="103" t="n">
        <f aca="false">_xlfn.iferror(VLOOKUP(D515,Cadastros!$M$1:$N$12,2,0),0)*C515</f>
        <v>5580</v>
      </c>
      <c r="H515" s="103" t="n">
        <f aca="false">SUMIF(A:A,A515,G:G)</f>
        <v>6480</v>
      </c>
      <c r="I515" s="8"/>
    </row>
    <row r="516" customFormat="false" ht="15" hidden="true" customHeight="true" outlineLevel="0" collapsed="false">
      <c r="A516" s="92" t="s">
        <v>1297</v>
      </c>
      <c r="B516" s="105" t="n">
        <v>44044</v>
      </c>
      <c r="C516" s="100" t="n">
        <v>3500</v>
      </c>
      <c r="D516" s="92" t="s">
        <v>34</v>
      </c>
      <c r="E516" s="101" t="e">
        <f aca="false">_xlfn.iferror(VLOOKUP($A516,Clientes!$A:$F,6,0),"")</f>
        <v>#N/A</v>
      </c>
      <c r="F516" s="102" t="n">
        <f aca="false">IF(B516="","",EOMONTH(B516,-1)+1)</f>
        <v>44044</v>
      </c>
      <c r="G516" s="103" t="n">
        <f aca="false">_xlfn.iferror(VLOOKUP(D516,Cadastros!$M$1:$N$12,2,0),0)*C516</f>
        <v>3500</v>
      </c>
      <c r="H516" s="103" t="n">
        <f aca="false">SUMIF(A:A,A516,G:G)</f>
        <v>4168.55</v>
      </c>
      <c r="I516" s="8"/>
    </row>
    <row r="517" customFormat="false" ht="15" hidden="true" customHeight="true" outlineLevel="0" collapsed="false">
      <c r="A517" s="92" t="s">
        <v>1298</v>
      </c>
      <c r="B517" s="105" t="n">
        <v>44044</v>
      </c>
      <c r="C517" s="100" t="n">
        <v>1500</v>
      </c>
      <c r="D517" s="92" t="s">
        <v>34</v>
      </c>
      <c r="E517" s="101" t="e">
        <f aca="false">_xlfn.iferror(VLOOKUP($A517,Clientes!$A:$F,6,0),"")</f>
        <v>#N/A</v>
      </c>
      <c r="F517" s="102" t="n">
        <f aca="false">IF(B517="","",EOMONTH(B517,-1)+1)</f>
        <v>44044</v>
      </c>
      <c r="G517" s="103" t="n">
        <f aca="false">_xlfn.iferror(VLOOKUP(D517,Cadastros!$M$1:$N$12,2,0),0)*C517</f>
        <v>1500</v>
      </c>
      <c r="H517" s="103" t="n">
        <f aca="false">SUMIF(A:A,A517,G:G)</f>
        <v>0</v>
      </c>
      <c r="I517" s="8"/>
    </row>
    <row r="518" customFormat="false" ht="15" hidden="true" customHeight="true" outlineLevel="0" collapsed="false">
      <c r="A518" s="92" t="s">
        <v>1299</v>
      </c>
      <c r="B518" s="105" t="n">
        <v>44044</v>
      </c>
      <c r="C518" s="100" t="n">
        <v>5250</v>
      </c>
      <c r="D518" s="92" t="s">
        <v>34</v>
      </c>
      <c r="E518" s="101" t="e">
        <f aca="false">_xlfn.iferror(VLOOKUP($A518,Clientes!$A:$F,6,0),"")</f>
        <v>#N/A</v>
      </c>
      <c r="F518" s="102" t="n">
        <f aca="false">IF(B518="","",EOMONTH(B518,-1)+1)</f>
        <v>44044</v>
      </c>
      <c r="G518" s="103" t="n">
        <f aca="false">_xlfn.iferror(VLOOKUP(D518,Cadastros!$M$1:$N$12,2,0),0)*C518</f>
        <v>5250</v>
      </c>
      <c r="H518" s="103" t="n">
        <f aca="false">SUMIF(A:A,A518,G:G)</f>
        <v>0</v>
      </c>
      <c r="I518" s="8"/>
    </row>
    <row r="519" customFormat="false" ht="15" hidden="true" customHeight="true" outlineLevel="0" collapsed="false">
      <c r="A519" s="92" t="s">
        <v>1300</v>
      </c>
      <c r="B519" s="105" t="n">
        <v>44044</v>
      </c>
      <c r="C519" s="100" t="n">
        <v>900</v>
      </c>
      <c r="D519" s="92" t="s">
        <v>34</v>
      </c>
      <c r="E519" s="101" t="e">
        <f aca="false">_xlfn.iferror(VLOOKUP($A519,Clientes!$A:$F,6,0),"")</f>
        <v>#N/A</v>
      </c>
      <c r="F519" s="102" t="n">
        <f aca="false">IF(B519="","",EOMONTH(B519,-1)+1)</f>
        <v>44044</v>
      </c>
      <c r="G519" s="103" t="n">
        <f aca="false">_xlfn.iferror(VLOOKUP(D519,Cadastros!$M$1:$N$12,2,0),0)*C519</f>
        <v>900</v>
      </c>
      <c r="H519" s="103" t="n">
        <f aca="false">SUMIF(A:A,A519,G:G)</f>
        <v>0</v>
      </c>
      <c r="I519" s="8"/>
    </row>
    <row r="520" customFormat="false" ht="15" hidden="true" customHeight="true" outlineLevel="0" collapsed="false">
      <c r="A520" s="92" t="s">
        <v>1301</v>
      </c>
      <c r="B520" s="105" t="n">
        <v>44044</v>
      </c>
      <c r="C520" s="100" t="n">
        <v>1899</v>
      </c>
      <c r="D520" s="92" t="s">
        <v>34</v>
      </c>
      <c r="E520" s="101" t="e">
        <f aca="false">_xlfn.iferror(VLOOKUP($A520,Clientes!$A:$F,6,0),"")</f>
        <v>#N/A</v>
      </c>
      <c r="F520" s="102" t="n">
        <f aca="false">IF(B520="","",EOMONTH(B520,-1)+1)</f>
        <v>44044</v>
      </c>
      <c r="G520" s="103" t="n">
        <f aca="false">_xlfn.iferror(VLOOKUP(D520,Cadastros!$M$1:$N$12,2,0),0)*C520</f>
        <v>1899</v>
      </c>
      <c r="H520" s="103" t="n">
        <f aca="false">SUMIF(A:A,A520,G:G)</f>
        <v>2261.73</v>
      </c>
      <c r="I520" s="8"/>
    </row>
    <row r="521" customFormat="false" ht="15" hidden="true" customHeight="true" outlineLevel="0" collapsed="false">
      <c r="A521" s="92" t="s">
        <v>962</v>
      </c>
      <c r="B521" s="105" t="n">
        <v>44044</v>
      </c>
      <c r="C521" s="100" t="n">
        <v>692.42</v>
      </c>
      <c r="D521" s="92" t="s">
        <v>44</v>
      </c>
      <c r="E521" s="101" t="e">
        <f aca="false">_xlfn.iferror(VLOOKUP($A521,Clientes!$A:$F,6,0),"")</f>
        <v>#N/A</v>
      </c>
      <c r="F521" s="102" t="n">
        <f aca="false">IF(B521="","",EOMONTH(B521,-1)+1)</f>
        <v>44044</v>
      </c>
      <c r="G521" s="103" t="n">
        <f aca="false">_xlfn.iferror(VLOOKUP(D521,Cadastros!$M$1:$N$12,2,0),0)*C521</f>
        <v>-692.42</v>
      </c>
      <c r="H521" s="103" t="n">
        <f aca="false">SUMIF(A:A,A521,G:G)</f>
        <v>0</v>
      </c>
      <c r="I521" s="8"/>
    </row>
    <row r="522" customFormat="false" ht="15" hidden="true" customHeight="true" outlineLevel="0" collapsed="false">
      <c r="A522" s="92" t="s">
        <v>1013</v>
      </c>
      <c r="B522" s="105" t="n">
        <v>44044</v>
      </c>
      <c r="C522" s="100" t="n">
        <v>161</v>
      </c>
      <c r="D522" s="92" t="s">
        <v>44</v>
      </c>
      <c r="E522" s="101" t="e">
        <f aca="false">_xlfn.iferror(VLOOKUP($A522,Clientes!$A:$F,6,0),"")</f>
        <v>#N/A</v>
      </c>
      <c r="F522" s="102" t="n">
        <f aca="false">IF(B522="","",EOMONTH(B522,-1)+1)</f>
        <v>44044</v>
      </c>
      <c r="G522" s="103" t="n">
        <f aca="false">_xlfn.iferror(VLOOKUP(D522,Cadastros!$M$1:$N$12,2,0),0)*C522</f>
        <v>-161</v>
      </c>
      <c r="H522" s="103" t="n">
        <f aca="false">SUMIF(A:A,A522,G:G)</f>
        <v>0</v>
      </c>
      <c r="I522" s="8"/>
    </row>
    <row r="523" customFormat="false" ht="15" hidden="true" customHeight="true" outlineLevel="0" collapsed="false">
      <c r="A523" s="92" t="s">
        <v>1031</v>
      </c>
      <c r="B523" s="105" t="n">
        <v>44044</v>
      </c>
      <c r="C523" s="100" t="n">
        <v>1800</v>
      </c>
      <c r="D523" s="92" t="s">
        <v>44</v>
      </c>
      <c r="E523" s="101" t="e">
        <f aca="false">_xlfn.iferror(VLOOKUP($A523,Clientes!$A:$F,6,0),"")</f>
        <v>#N/A</v>
      </c>
      <c r="F523" s="102" t="n">
        <f aca="false">IF(B523="","",EOMONTH(B523,-1)+1)</f>
        <v>44044</v>
      </c>
      <c r="G523" s="103" t="n">
        <f aca="false">_xlfn.iferror(VLOOKUP(D523,Cadastros!$M$1:$N$12,2,0),0)*C523</f>
        <v>-1800</v>
      </c>
      <c r="H523" s="103" t="n">
        <f aca="false">SUMIF(A:A,A523,G:G)</f>
        <v>0</v>
      </c>
      <c r="I523" s="8"/>
    </row>
    <row r="524" customFormat="false" ht="15" hidden="true" customHeight="true" outlineLevel="0" collapsed="false">
      <c r="A524" s="92" t="s">
        <v>1045</v>
      </c>
      <c r="B524" s="105" t="n">
        <v>44044</v>
      </c>
      <c r="C524" s="100" t="n">
        <v>3000</v>
      </c>
      <c r="D524" s="92" t="s">
        <v>44</v>
      </c>
      <c r="E524" s="101" t="e">
        <f aca="false">_xlfn.iferror(VLOOKUP($A524,Clientes!$A:$F,6,0),"")</f>
        <v>#N/A</v>
      </c>
      <c r="F524" s="102" t="n">
        <f aca="false">IF(B524="","",EOMONTH(B524,-1)+1)</f>
        <v>44044</v>
      </c>
      <c r="G524" s="103" t="n">
        <f aca="false">_xlfn.iferror(VLOOKUP(D524,Cadastros!$M$1:$N$12,2,0),0)*C524</f>
        <v>-3000</v>
      </c>
      <c r="H524" s="103" t="n">
        <f aca="false">SUMIF(A:A,A524,G:G)</f>
        <v>0</v>
      </c>
      <c r="I524" s="8"/>
    </row>
    <row r="525" customFormat="false" ht="15" hidden="true" customHeight="true" outlineLevel="0" collapsed="false">
      <c r="A525" s="92" t="s">
        <v>1046</v>
      </c>
      <c r="B525" s="105" t="n">
        <v>44044</v>
      </c>
      <c r="C525" s="100" t="n">
        <v>1800</v>
      </c>
      <c r="D525" s="92" t="s">
        <v>44</v>
      </c>
      <c r="E525" s="101" t="e">
        <f aca="false">_xlfn.iferror(VLOOKUP($A525,Clientes!$A:$F,6,0),"")</f>
        <v>#N/A</v>
      </c>
      <c r="F525" s="102" t="n">
        <f aca="false">IF(B525="","",EOMONTH(B525,-1)+1)</f>
        <v>44044</v>
      </c>
      <c r="G525" s="103" t="n">
        <f aca="false">_xlfn.iferror(VLOOKUP(D525,Cadastros!$M$1:$N$12,2,0),0)*C525</f>
        <v>-1800</v>
      </c>
      <c r="H525" s="103" t="n">
        <f aca="false">SUMIF(A:A,A525,G:G)</f>
        <v>0</v>
      </c>
      <c r="I525" s="8"/>
    </row>
    <row r="526" customFormat="false" ht="15" hidden="true" customHeight="true" outlineLevel="0" collapsed="false">
      <c r="A526" s="92" t="s">
        <v>1088</v>
      </c>
      <c r="B526" s="105" t="n">
        <v>44044</v>
      </c>
      <c r="C526" s="100" t="n">
        <v>510</v>
      </c>
      <c r="D526" s="92" t="s">
        <v>44</v>
      </c>
      <c r="E526" s="101" t="e">
        <f aca="false">_xlfn.iferror(VLOOKUP($A526,Clientes!$A:$F,6,0),"")</f>
        <v>#N/A</v>
      </c>
      <c r="F526" s="102" t="n">
        <f aca="false">IF(B526="","",EOMONTH(B526,-1)+1)</f>
        <v>44044</v>
      </c>
      <c r="G526" s="103" t="n">
        <f aca="false">_xlfn.iferror(VLOOKUP(D526,Cadastros!$M$1:$N$12,2,0),0)*C526</f>
        <v>-510</v>
      </c>
      <c r="H526" s="103" t="n">
        <f aca="false">SUMIF(A:A,A526,G:G)</f>
        <v>0</v>
      </c>
      <c r="I526" s="8"/>
    </row>
    <row r="527" customFormat="false" ht="15" hidden="true" customHeight="true" outlineLevel="0" collapsed="false">
      <c r="A527" s="92" t="s">
        <v>1116</v>
      </c>
      <c r="B527" s="105" t="n">
        <v>44044</v>
      </c>
      <c r="C527" s="100" t="n">
        <v>350</v>
      </c>
      <c r="D527" s="92" t="s">
        <v>44</v>
      </c>
      <c r="E527" s="101" t="e">
        <f aca="false">_xlfn.iferror(VLOOKUP($A527,Clientes!$A:$F,6,0),"")</f>
        <v>#N/A</v>
      </c>
      <c r="F527" s="102" t="n">
        <f aca="false">IF(B527="","",EOMONTH(B527,-1)+1)</f>
        <v>44044</v>
      </c>
      <c r="G527" s="103" t="n">
        <f aca="false">_xlfn.iferror(VLOOKUP(D527,Cadastros!$M$1:$N$12,2,0),0)*C527</f>
        <v>-350</v>
      </c>
      <c r="H527" s="103" t="n">
        <f aca="false">SUMIF(A:A,A527,G:G)</f>
        <v>0</v>
      </c>
      <c r="I527" s="8"/>
    </row>
    <row r="528" customFormat="false" ht="15" hidden="true" customHeight="true" outlineLevel="0" collapsed="false">
      <c r="A528" s="92" t="s">
        <v>1118</v>
      </c>
      <c r="B528" s="105" t="n">
        <v>44044</v>
      </c>
      <c r="C528" s="100" t="n">
        <v>800</v>
      </c>
      <c r="D528" s="92" t="s">
        <v>44</v>
      </c>
      <c r="E528" s="101" t="e">
        <f aca="false">_xlfn.iferror(VLOOKUP($A528,Clientes!$A:$F,6,0),"")</f>
        <v>#N/A</v>
      </c>
      <c r="F528" s="102" t="n">
        <f aca="false">IF(B528="","",EOMONTH(B528,-1)+1)</f>
        <v>44044</v>
      </c>
      <c r="G528" s="103" t="n">
        <f aca="false">_xlfn.iferror(VLOOKUP(D528,Cadastros!$M$1:$N$12,2,0),0)*C528</f>
        <v>-800</v>
      </c>
      <c r="H528" s="103" t="n">
        <f aca="false">SUMIF(A:A,A528,G:G)</f>
        <v>0</v>
      </c>
      <c r="I528" s="8"/>
    </row>
    <row r="529" customFormat="false" ht="15" hidden="true" customHeight="true" outlineLevel="0" collapsed="false">
      <c r="A529" s="92" t="s">
        <v>1145</v>
      </c>
      <c r="B529" s="105" t="n">
        <v>44044</v>
      </c>
      <c r="C529" s="100" t="n">
        <v>700</v>
      </c>
      <c r="D529" s="92" t="s">
        <v>44</v>
      </c>
      <c r="E529" s="101" t="e">
        <f aca="false">_xlfn.iferror(VLOOKUP($A529,Clientes!$A:$F,6,0),"")</f>
        <v>#N/A</v>
      </c>
      <c r="F529" s="102" t="n">
        <f aca="false">IF(B529="","",EOMONTH(B529,-1)+1)</f>
        <v>44044</v>
      </c>
      <c r="G529" s="103" t="n">
        <f aca="false">_xlfn.iferror(VLOOKUP(D529,Cadastros!$M$1:$N$12,2,0),0)*C529</f>
        <v>-700</v>
      </c>
      <c r="H529" s="103" t="n">
        <f aca="false">SUMIF(A:A,A529,G:G)</f>
        <v>0</v>
      </c>
      <c r="I529" s="8"/>
    </row>
    <row r="530" customFormat="false" ht="15" hidden="true" customHeight="true" outlineLevel="0" collapsed="false">
      <c r="A530" s="92" t="s">
        <v>1158</v>
      </c>
      <c r="B530" s="105" t="n">
        <v>44044</v>
      </c>
      <c r="C530" s="100" t="n">
        <v>750</v>
      </c>
      <c r="D530" s="92" t="s">
        <v>44</v>
      </c>
      <c r="E530" s="101" t="e">
        <f aca="false">_xlfn.iferror(VLOOKUP($A530,Clientes!$A:$F,6,0),"")</f>
        <v>#N/A</v>
      </c>
      <c r="F530" s="102" t="n">
        <f aca="false">IF(B530="","",EOMONTH(B530,-1)+1)</f>
        <v>44044</v>
      </c>
      <c r="G530" s="103" t="n">
        <f aca="false">_xlfn.iferror(VLOOKUP(D530,Cadastros!$M$1:$N$12,2,0),0)*C530</f>
        <v>-750</v>
      </c>
      <c r="H530" s="103" t="n">
        <f aca="false">SUMIF(A:A,A530,G:G)</f>
        <v>0</v>
      </c>
      <c r="I530" s="8"/>
    </row>
    <row r="531" customFormat="false" ht="15" hidden="true" customHeight="true" outlineLevel="0" collapsed="false">
      <c r="A531" s="92" t="s">
        <v>1167</v>
      </c>
      <c r="B531" s="105" t="n">
        <v>44044</v>
      </c>
      <c r="C531" s="100" t="n">
        <v>2000</v>
      </c>
      <c r="D531" s="92" t="s">
        <v>44</v>
      </c>
      <c r="E531" s="101" t="e">
        <f aca="false">_xlfn.iferror(VLOOKUP($A531,Clientes!$A:$F,6,0),"")</f>
        <v>#N/A</v>
      </c>
      <c r="F531" s="102" t="n">
        <f aca="false">IF(B531="","",EOMONTH(B531,-1)+1)</f>
        <v>44044</v>
      </c>
      <c r="G531" s="103" t="n">
        <f aca="false">_xlfn.iferror(VLOOKUP(D531,Cadastros!$M$1:$N$12,2,0),0)*C531</f>
        <v>-2000</v>
      </c>
      <c r="H531" s="103" t="n">
        <f aca="false">SUMIF(A:A,A531,G:G)</f>
        <v>0</v>
      </c>
      <c r="I531" s="8"/>
    </row>
    <row r="532" customFormat="false" ht="15" hidden="true" customHeight="true" outlineLevel="0" collapsed="false">
      <c r="A532" s="92" t="s">
        <v>1194</v>
      </c>
      <c r="B532" s="105" t="n">
        <v>44044</v>
      </c>
      <c r="C532" s="100" t="n">
        <v>750</v>
      </c>
      <c r="D532" s="92" t="s">
        <v>44</v>
      </c>
      <c r="E532" s="101" t="e">
        <f aca="false">_xlfn.iferror(VLOOKUP($A532,Clientes!$A:$F,6,0),"")</f>
        <v>#N/A</v>
      </c>
      <c r="F532" s="102" t="n">
        <f aca="false">IF(B532="","",EOMONTH(B532,-1)+1)</f>
        <v>44044</v>
      </c>
      <c r="G532" s="103" t="n">
        <f aca="false">_xlfn.iferror(VLOOKUP(D532,Cadastros!$M$1:$N$12,2,0),0)*C532</f>
        <v>-750</v>
      </c>
      <c r="H532" s="103" t="n">
        <f aca="false">SUMIF(A:A,A532,G:G)</f>
        <v>0</v>
      </c>
      <c r="I532" s="8"/>
    </row>
    <row r="533" customFormat="false" ht="15" hidden="true" customHeight="true" outlineLevel="0" collapsed="false">
      <c r="A533" s="92" t="s">
        <v>1232</v>
      </c>
      <c r="B533" s="105" t="n">
        <v>44044</v>
      </c>
      <c r="C533" s="100" t="n">
        <v>500</v>
      </c>
      <c r="D533" s="92" t="s">
        <v>44</v>
      </c>
      <c r="E533" s="101" t="e">
        <f aca="false">_xlfn.iferror(VLOOKUP($A533,Clientes!$A:$F,6,0),"")</f>
        <v>#N/A</v>
      </c>
      <c r="F533" s="102" t="n">
        <f aca="false">IF(B533="","",EOMONTH(B533,-1)+1)</f>
        <v>44044</v>
      </c>
      <c r="G533" s="103" t="n">
        <f aca="false">_xlfn.iferror(VLOOKUP(D533,Cadastros!$M$1:$N$12,2,0),0)*C533</f>
        <v>-500</v>
      </c>
      <c r="H533" s="103" t="n">
        <f aca="false">SUMIF(A:A,A533,G:G)</f>
        <v>0</v>
      </c>
      <c r="I533" s="8"/>
    </row>
    <row r="534" customFormat="false" ht="15" hidden="true" customHeight="true" outlineLevel="0" collapsed="false">
      <c r="A534" s="92" t="s">
        <v>1235</v>
      </c>
      <c r="B534" s="105" t="n">
        <v>44044</v>
      </c>
      <c r="C534" s="100" t="n">
        <v>4200</v>
      </c>
      <c r="D534" s="92" t="s">
        <v>44</v>
      </c>
      <c r="E534" s="101" t="e">
        <f aca="false">_xlfn.iferror(VLOOKUP($A534,Clientes!$A:$F,6,0),"")</f>
        <v>#N/A</v>
      </c>
      <c r="F534" s="102" t="n">
        <f aca="false">IF(B534="","",EOMONTH(B534,-1)+1)</f>
        <v>44044</v>
      </c>
      <c r="G534" s="103" t="n">
        <f aca="false">_xlfn.iferror(VLOOKUP(D534,Cadastros!$M$1:$N$12,2,0),0)*C534</f>
        <v>-4200</v>
      </c>
      <c r="H534" s="103" t="n">
        <f aca="false">SUMIF(A:A,A534,G:G)</f>
        <v>0</v>
      </c>
      <c r="I534" s="8"/>
    </row>
    <row r="535" customFormat="false" ht="15" hidden="true" customHeight="true" outlineLevel="0" collapsed="false">
      <c r="A535" s="92" t="s">
        <v>1256</v>
      </c>
      <c r="B535" s="105" t="n">
        <v>44044</v>
      </c>
      <c r="C535" s="100" t="n">
        <v>500</v>
      </c>
      <c r="D535" s="92" t="s">
        <v>44</v>
      </c>
      <c r="E535" s="101" t="e">
        <f aca="false">_xlfn.iferror(VLOOKUP($A535,Clientes!$A:$F,6,0),"")</f>
        <v>#N/A</v>
      </c>
      <c r="F535" s="102" t="n">
        <f aca="false">IF(B535="","",EOMONTH(B535,-1)+1)</f>
        <v>44044</v>
      </c>
      <c r="G535" s="103" t="n">
        <f aca="false">_xlfn.iferror(VLOOKUP(D535,Cadastros!$M$1:$N$12,2,0),0)*C535</f>
        <v>-500</v>
      </c>
      <c r="H535" s="103" t="n">
        <f aca="false">SUMIF(A:A,A535,G:G)</f>
        <v>0</v>
      </c>
      <c r="I535" s="8"/>
    </row>
    <row r="536" customFormat="false" ht="15" hidden="true" customHeight="true" outlineLevel="0" collapsed="false">
      <c r="A536" s="92" t="s">
        <v>1257</v>
      </c>
      <c r="B536" s="105" t="n">
        <v>44044</v>
      </c>
      <c r="C536" s="100" t="n">
        <v>500</v>
      </c>
      <c r="D536" s="92" t="s">
        <v>44</v>
      </c>
      <c r="E536" s="101" t="e">
        <f aca="false">_xlfn.iferror(VLOOKUP($A536,Clientes!$A:$F,6,0),"")</f>
        <v>#N/A</v>
      </c>
      <c r="F536" s="102" t="n">
        <f aca="false">IF(B536="","",EOMONTH(B536,-1)+1)</f>
        <v>44044</v>
      </c>
      <c r="G536" s="103" t="n">
        <f aca="false">_xlfn.iferror(VLOOKUP(D536,Cadastros!$M$1:$N$12,2,0),0)*C536</f>
        <v>-500</v>
      </c>
      <c r="H536" s="103" t="n">
        <f aca="false">SUMIF(A:A,A536,G:G)</f>
        <v>0</v>
      </c>
      <c r="I536" s="8"/>
    </row>
    <row r="537" customFormat="false" ht="15" hidden="true" customHeight="true" outlineLevel="0" collapsed="false">
      <c r="A537" s="92" t="s">
        <v>1176</v>
      </c>
      <c r="B537" s="105" t="n">
        <v>44044</v>
      </c>
      <c r="C537" s="100" t="n">
        <v>1190</v>
      </c>
      <c r="D537" s="92" t="s">
        <v>36</v>
      </c>
      <c r="E537" s="101" t="e">
        <f aca="false">_xlfn.iferror(VLOOKUP($A537,Clientes!$A:$F,6,0),"")</f>
        <v>#N/A</v>
      </c>
      <c r="F537" s="102" t="n">
        <f aca="false">IF(B537="","",EOMONTH(B537,-1)+1)</f>
        <v>44044</v>
      </c>
      <c r="G537" s="103" t="n">
        <f aca="false">_xlfn.iferror(VLOOKUP(D537,Cadastros!$M$1:$N$12,2,0),0)*C537</f>
        <v>1190</v>
      </c>
      <c r="H537" s="103" t="n">
        <f aca="false">SUMIF(A:A,A537,G:G)</f>
        <v>0</v>
      </c>
      <c r="I537" s="8"/>
    </row>
    <row r="538" customFormat="false" ht="15" hidden="true" customHeight="true" outlineLevel="0" collapsed="false">
      <c r="A538" s="92" t="s">
        <v>1077</v>
      </c>
      <c r="B538" s="105" t="n">
        <v>44044</v>
      </c>
      <c r="C538" s="100" t="n">
        <v>500</v>
      </c>
      <c r="D538" s="92" t="s">
        <v>46</v>
      </c>
      <c r="E538" s="101" t="e">
        <f aca="false">_xlfn.iferror(VLOOKUP($A538,Clientes!$A:$F,6,0),"")</f>
        <v>#N/A</v>
      </c>
      <c r="F538" s="102" t="n">
        <f aca="false">IF(B538="","",EOMONTH(B538,-1)+1)</f>
        <v>44044</v>
      </c>
      <c r="G538" s="103" t="n">
        <f aca="false">_xlfn.iferror(VLOOKUP(D538,Cadastros!$M$1:$N$12,2,0),0)*C538</f>
        <v>-500</v>
      </c>
      <c r="H538" s="103" t="n">
        <f aca="false">SUMIF(A:A,A538,G:G)</f>
        <v>4000</v>
      </c>
      <c r="I538" s="8"/>
    </row>
    <row r="539" customFormat="false" ht="15" hidden="true" customHeight="true" outlineLevel="0" collapsed="false">
      <c r="A539" s="92" t="s">
        <v>954</v>
      </c>
      <c r="B539" s="105" t="n">
        <v>44044</v>
      </c>
      <c r="C539" s="100" t="n">
        <v>143.57</v>
      </c>
      <c r="D539" s="92" t="s">
        <v>36</v>
      </c>
      <c r="E539" s="101" t="e">
        <f aca="false">_xlfn.iferror(VLOOKUP($A539,Clientes!$A:$F,6,0),"")</f>
        <v>#N/A</v>
      </c>
      <c r="F539" s="102" t="n">
        <f aca="false">IF(B539="","",EOMONTH(B539,-1)+1)</f>
        <v>44044</v>
      </c>
      <c r="G539" s="103" t="n">
        <f aca="false">_xlfn.iferror(VLOOKUP(D539,Cadastros!$M$1:$N$12,2,0),0)*C539</f>
        <v>143.57</v>
      </c>
      <c r="H539" s="103" t="n">
        <f aca="false">SUMIF(A:A,A539,G:G)</f>
        <v>2382.03</v>
      </c>
      <c r="I539" s="8"/>
    </row>
    <row r="540" customFormat="false" ht="15" hidden="true" customHeight="true" outlineLevel="0" collapsed="false">
      <c r="A540" s="92" t="s">
        <v>1071</v>
      </c>
      <c r="B540" s="105" t="n">
        <v>44044</v>
      </c>
      <c r="C540" s="100" t="n">
        <v>500</v>
      </c>
      <c r="D540" s="92" t="s">
        <v>36</v>
      </c>
      <c r="E540" s="101" t="e">
        <f aca="false">_xlfn.iferror(VLOOKUP($A540,Clientes!$A:$F,6,0),"")</f>
        <v>#N/A</v>
      </c>
      <c r="F540" s="102" t="n">
        <f aca="false">IF(B540="","",EOMONTH(B540,-1)+1)</f>
        <v>44044</v>
      </c>
      <c r="G540" s="103" t="n">
        <f aca="false">_xlfn.iferror(VLOOKUP(D540,Cadastros!$M$1:$N$12,2,0),0)*C540</f>
        <v>500</v>
      </c>
      <c r="H540" s="103" t="n">
        <f aca="false">SUMIF(A:A,A540,G:G)</f>
        <v>1450.9</v>
      </c>
      <c r="I540" s="8"/>
    </row>
    <row r="541" customFormat="false" ht="15" hidden="true" customHeight="true" outlineLevel="0" collapsed="false">
      <c r="A541" s="92" t="s">
        <v>1199</v>
      </c>
      <c r="B541" s="105" t="n">
        <v>44044</v>
      </c>
      <c r="C541" s="100" t="n">
        <v>100</v>
      </c>
      <c r="D541" s="92" t="s">
        <v>36</v>
      </c>
      <c r="E541" s="101" t="e">
        <f aca="false">_xlfn.iferror(VLOOKUP($A541,Clientes!$A:$F,6,0),"")</f>
        <v>#N/A</v>
      </c>
      <c r="F541" s="102" t="n">
        <f aca="false">IF(B541="","",EOMONTH(B541,-1)+1)</f>
        <v>44044</v>
      </c>
      <c r="G541" s="103" t="n">
        <f aca="false">_xlfn.iferror(VLOOKUP(D541,Cadastros!$M$1:$N$12,2,0),0)*C541</f>
        <v>100</v>
      </c>
      <c r="H541" s="103" t="n">
        <f aca="false">SUMIF(A:A,A541,G:G)</f>
        <v>0</v>
      </c>
      <c r="I541" s="8"/>
    </row>
    <row r="542" customFormat="false" ht="15" hidden="true" customHeight="true" outlineLevel="0" collapsed="false">
      <c r="A542" s="92" t="s">
        <v>1302</v>
      </c>
      <c r="B542" s="105" t="n">
        <v>44075</v>
      </c>
      <c r="C542" s="100" t="n">
        <v>1000</v>
      </c>
      <c r="D542" s="92" t="s">
        <v>34</v>
      </c>
      <c r="E542" s="101" t="e">
        <f aca="false">_xlfn.iferror(VLOOKUP($A542,Clientes!$A:$F,6,0),"")</f>
        <v>#N/A</v>
      </c>
      <c r="F542" s="102" t="n">
        <f aca="false">IF(B542="","",EOMONTH(B542,-1)+1)</f>
        <v>44075</v>
      </c>
      <c r="G542" s="103" t="n">
        <f aca="false">_xlfn.iferror(VLOOKUP(D542,Cadastros!$M$1:$N$12,2,0),0)*C542</f>
        <v>1000</v>
      </c>
      <c r="H542" s="103" t="n">
        <f aca="false">SUMIF(A:A,A542,G:G)</f>
        <v>0</v>
      </c>
      <c r="I542" s="8"/>
    </row>
    <row r="543" customFormat="false" ht="15" hidden="true" customHeight="true" outlineLevel="0" collapsed="false">
      <c r="A543" s="92" t="s">
        <v>1303</v>
      </c>
      <c r="B543" s="105" t="n">
        <v>44075</v>
      </c>
      <c r="C543" s="100" t="n">
        <v>2500</v>
      </c>
      <c r="D543" s="92" t="s">
        <v>34</v>
      </c>
      <c r="E543" s="101" t="e">
        <f aca="false">_xlfn.iferror(VLOOKUP($A543,Clientes!$A:$F,6,0),"")</f>
        <v>#N/A</v>
      </c>
      <c r="F543" s="102" t="n">
        <f aca="false">IF(B543="","",EOMONTH(B543,-1)+1)</f>
        <v>44075</v>
      </c>
      <c r="G543" s="103" t="n">
        <f aca="false">_xlfn.iferror(VLOOKUP(D543,Cadastros!$M$1:$N$12,2,0),0)*C543</f>
        <v>2500</v>
      </c>
      <c r="H543" s="103" t="n">
        <f aca="false">SUMIF(A:A,A543,G:G)</f>
        <v>0</v>
      </c>
      <c r="I543" s="8"/>
    </row>
    <row r="544" customFormat="false" ht="15" hidden="true" customHeight="true" outlineLevel="0" collapsed="false">
      <c r="A544" s="92" t="s">
        <v>1304</v>
      </c>
      <c r="B544" s="105" t="n">
        <v>44075</v>
      </c>
      <c r="C544" s="100" t="n">
        <v>1500</v>
      </c>
      <c r="D544" s="92" t="s">
        <v>34</v>
      </c>
      <c r="E544" s="101" t="e">
        <f aca="false">_xlfn.iferror(VLOOKUP($A544,Clientes!$A:$F,6,0),"")</f>
        <v>#N/A</v>
      </c>
      <c r="F544" s="102" t="n">
        <f aca="false">IF(B544="","",EOMONTH(B544,-1)+1)</f>
        <v>44075</v>
      </c>
      <c r="G544" s="103" t="n">
        <f aca="false">_xlfn.iferror(VLOOKUP(D544,Cadastros!$M$1:$N$12,2,0),0)*C544</f>
        <v>1500</v>
      </c>
      <c r="H544" s="103" t="n">
        <f aca="false">SUMIF(A:A,A544,G:G)</f>
        <v>0</v>
      </c>
      <c r="I544" s="8"/>
    </row>
    <row r="545" customFormat="false" ht="15" hidden="true" customHeight="true" outlineLevel="0" collapsed="false">
      <c r="A545" s="92" t="s">
        <v>1305</v>
      </c>
      <c r="B545" s="105" t="n">
        <v>44075</v>
      </c>
      <c r="C545" s="100" t="n">
        <v>6700</v>
      </c>
      <c r="D545" s="92" t="s">
        <v>34</v>
      </c>
      <c r="E545" s="101" t="e">
        <f aca="false">_xlfn.iferror(VLOOKUP($A545,Clientes!$A:$F,6,0),"")</f>
        <v>#N/A</v>
      </c>
      <c r="F545" s="102" t="n">
        <f aca="false">IF(B545="","",EOMONTH(B545,-1)+1)</f>
        <v>44075</v>
      </c>
      <c r="G545" s="103" t="n">
        <f aca="false">_xlfn.iferror(VLOOKUP(D545,Cadastros!$M$1:$N$12,2,0),0)*C545</f>
        <v>6700</v>
      </c>
      <c r="H545" s="103" t="n">
        <f aca="false">SUMIF(A:A,A545,G:G)</f>
        <v>7275.53</v>
      </c>
      <c r="I545" s="8"/>
    </row>
    <row r="546" customFormat="false" ht="15" hidden="true" customHeight="true" outlineLevel="0" collapsed="false">
      <c r="A546" s="92" t="s">
        <v>1306</v>
      </c>
      <c r="B546" s="105" t="n">
        <v>44075</v>
      </c>
      <c r="C546" s="100" t="n">
        <v>3600</v>
      </c>
      <c r="D546" s="92" t="s">
        <v>34</v>
      </c>
      <c r="E546" s="101" t="e">
        <f aca="false">_xlfn.iferror(VLOOKUP($A546,Clientes!$A:$F,6,0),"")</f>
        <v>#N/A</v>
      </c>
      <c r="F546" s="102" t="n">
        <f aca="false">IF(B546="","",EOMONTH(B546,-1)+1)</f>
        <v>44075</v>
      </c>
      <c r="G546" s="103" t="n">
        <f aca="false">_xlfn.iferror(VLOOKUP(D546,Cadastros!$M$1:$N$12,2,0),0)*C546</f>
        <v>3600</v>
      </c>
      <c r="H546" s="103" t="n">
        <f aca="false">SUMIF(A:A,A546,G:G)</f>
        <v>4340.23</v>
      </c>
      <c r="I546" s="8"/>
    </row>
    <row r="547" customFormat="false" ht="15" hidden="true" customHeight="true" outlineLevel="0" collapsed="false">
      <c r="A547" s="92" t="s">
        <v>1307</v>
      </c>
      <c r="B547" s="105" t="n">
        <v>44075</v>
      </c>
      <c r="C547" s="100" t="n">
        <v>2850</v>
      </c>
      <c r="D547" s="92" t="s">
        <v>34</v>
      </c>
      <c r="E547" s="101" t="e">
        <f aca="false">_xlfn.iferror(VLOOKUP($A547,Clientes!$A:$F,6,0),"")</f>
        <v>#N/A</v>
      </c>
      <c r="F547" s="102" t="n">
        <f aca="false">IF(B547="","",EOMONTH(B547,-1)+1)</f>
        <v>44075</v>
      </c>
      <c r="G547" s="103" t="n">
        <f aca="false">_xlfn.iferror(VLOOKUP(D547,Cadastros!$M$1:$N$12,2,0),0)*C547</f>
        <v>2850</v>
      </c>
      <c r="H547" s="103" t="n">
        <f aca="false">SUMIF(A:A,A547,G:G)</f>
        <v>0</v>
      </c>
      <c r="I547" s="8"/>
    </row>
    <row r="548" customFormat="false" ht="15" hidden="true" customHeight="true" outlineLevel="0" collapsed="false">
      <c r="A548" s="92" t="s">
        <v>1308</v>
      </c>
      <c r="B548" s="105" t="n">
        <v>44075</v>
      </c>
      <c r="C548" s="100" t="n">
        <v>6800</v>
      </c>
      <c r="D548" s="92" t="s">
        <v>34</v>
      </c>
      <c r="E548" s="101" t="e">
        <f aca="false">_xlfn.iferror(VLOOKUP($A548,Clientes!$A:$F,6,0),"")</f>
        <v>#N/A</v>
      </c>
      <c r="F548" s="102" t="n">
        <f aca="false">IF(B548="","",EOMONTH(B548,-1)+1)</f>
        <v>44075</v>
      </c>
      <c r="G548" s="103" t="n">
        <f aca="false">_xlfn.iferror(VLOOKUP(D548,Cadastros!$M$1:$N$12,2,0),0)*C548</f>
        <v>6800</v>
      </c>
      <c r="H548" s="103" t="n">
        <f aca="false">SUMIF(A:A,A548,G:G)</f>
        <v>8098.9</v>
      </c>
      <c r="I548" s="8"/>
    </row>
    <row r="549" customFormat="false" ht="15" hidden="true" customHeight="true" outlineLevel="0" collapsed="false">
      <c r="A549" s="92" t="s">
        <v>1309</v>
      </c>
      <c r="B549" s="105" t="n">
        <v>44075</v>
      </c>
      <c r="C549" s="100" t="n">
        <v>650</v>
      </c>
      <c r="D549" s="92" t="s">
        <v>34</v>
      </c>
      <c r="E549" s="101" t="e">
        <f aca="false">_xlfn.iferror(VLOOKUP($A549,Clientes!$A:$F,6,0),"")</f>
        <v>#N/A</v>
      </c>
      <c r="F549" s="102" t="n">
        <f aca="false">IF(B549="","",EOMONTH(B549,-1)+1)</f>
        <v>44075</v>
      </c>
      <c r="G549" s="103" t="n">
        <f aca="false">_xlfn.iferror(VLOOKUP(D549,Cadastros!$M$1:$N$12,2,0),0)*C549</f>
        <v>650</v>
      </c>
      <c r="H549" s="103" t="n">
        <f aca="false">SUMIF(A:A,A549,G:G)</f>
        <v>0</v>
      </c>
      <c r="I549" s="8"/>
    </row>
    <row r="550" customFormat="false" ht="15" hidden="true" customHeight="true" outlineLevel="0" collapsed="false">
      <c r="A550" s="92" t="s">
        <v>1310</v>
      </c>
      <c r="B550" s="105" t="n">
        <v>44075</v>
      </c>
      <c r="C550" s="100" t="n">
        <v>5200</v>
      </c>
      <c r="D550" s="92" t="s">
        <v>34</v>
      </c>
      <c r="E550" s="101" t="e">
        <f aca="false">_xlfn.iferror(VLOOKUP($A550,Clientes!$A:$F,6,0),"")</f>
        <v>#N/A</v>
      </c>
      <c r="F550" s="102" t="n">
        <f aca="false">IF(B550="","",EOMONTH(B550,-1)+1)</f>
        <v>44075</v>
      </c>
      <c r="G550" s="103" t="n">
        <f aca="false">_xlfn.iferror(VLOOKUP(D550,Cadastros!$M$1:$N$12,2,0),0)*C550</f>
        <v>5200</v>
      </c>
      <c r="H550" s="103" t="n">
        <f aca="false">SUMIF(A:A,A550,G:G)</f>
        <v>5200</v>
      </c>
      <c r="I550" s="8"/>
    </row>
    <row r="551" customFormat="false" ht="15" hidden="true" customHeight="true" outlineLevel="0" collapsed="false">
      <c r="A551" s="92" t="s">
        <v>1311</v>
      </c>
      <c r="B551" s="105" t="n">
        <v>44075</v>
      </c>
      <c r="C551" s="100" t="n">
        <v>2000</v>
      </c>
      <c r="D551" s="92" t="s">
        <v>34</v>
      </c>
      <c r="E551" s="101" t="e">
        <f aca="false">_xlfn.iferror(VLOOKUP($A551,Clientes!$A:$F,6,0),"")</f>
        <v>#N/A</v>
      </c>
      <c r="F551" s="102" t="n">
        <f aca="false">IF(B551="","",EOMONTH(B551,-1)+1)</f>
        <v>44075</v>
      </c>
      <c r="G551" s="103" t="n">
        <f aca="false">_xlfn.iferror(VLOOKUP(D551,Cadastros!$M$1:$N$12,2,0),0)*C551</f>
        <v>2000</v>
      </c>
      <c r="H551" s="103" t="n">
        <f aca="false">SUMIF(A:A,A551,G:G)</f>
        <v>2193.6</v>
      </c>
      <c r="I551" s="8"/>
    </row>
    <row r="552" customFormat="false" ht="15" hidden="true" customHeight="true" outlineLevel="0" collapsed="false">
      <c r="A552" s="92" t="s">
        <v>1312</v>
      </c>
      <c r="B552" s="105" t="n">
        <v>44075</v>
      </c>
      <c r="C552" s="100" t="n">
        <v>2000</v>
      </c>
      <c r="D552" s="92" t="s">
        <v>34</v>
      </c>
      <c r="E552" s="101" t="e">
        <f aca="false">_xlfn.iferror(VLOOKUP($A552,Clientes!$A:$F,6,0),"")</f>
        <v>#N/A</v>
      </c>
      <c r="F552" s="102" t="n">
        <f aca="false">IF(B552="","",EOMONTH(B552,-1)+1)</f>
        <v>44075</v>
      </c>
      <c r="G552" s="103" t="n">
        <f aca="false">_xlfn.iferror(VLOOKUP(D552,Cadastros!$M$1:$N$12,2,0),0)*C552</f>
        <v>2000</v>
      </c>
      <c r="H552" s="103" t="n">
        <f aca="false">SUMIF(A:A,A552,G:G)</f>
        <v>0</v>
      </c>
      <c r="I552" s="8"/>
    </row>
    <row r="553" customFormat="false" ht="15" hidden="true" customHeight="true" outlineLevel="0" collapsed="false">
      <c r="A553" s="92" t="s">
        <v>1313</v>
      </c>
      <c r="B553" s="105" t="n">
        <v>44075</v>
      </c>
      <c r="C553" s="100" t="n">
        <v>3800</v>
      </c>
      <c r="D553" s="92" t="s">
        <v>34</v>
      </c>
      <c r="E553" s="101" t="e">
        <f aca="false">_xlfn.iferror(VLOOKUP($A553,Clientes!$A:$F,6,0),"")</f>
        <v>#N/A</v>
      </c>
      <c r="F553" s="102" t="n">
        <f aca="false">IF(B553="","",EOMONTH(B553,-1)+1)</f>
        <v>44075</v>
      </c>
      <c r="G553" s="103" t="n">
        <f aca="false">_xlfn.iferror(VLOOKUP(D553,Cadastros!$M$1:$N$12,2,0),0)*C553</f>
        <v>3800</v>
      </c>
      <c r="H553" s="103" t="n">
        <f aca="false">SUMIF(A:A,A553,G:G)</f>
        <v>0</v>
      </c>
      <c r="I553" s="8"/>
    </row>
    <row r="554" customFormat="false" ht="15" hidden="true" customHeight="true" outlineLevel="0" collapsed="false">
      <c r="A554" s="92" t="s">
        <v>1314</v>
      </c>
      <c r="B554" s="105" t="n">
        <v>44075</v>
      </c>
      <c r="C554" s="100" t="n">
        <v>3000</v>
      </c>
      <c r="D554" s="92" t="s">
        <v>34</v>
      </c>
      <c r="E554" s="101" t="e">
        <f aca="false">_xlfn.iferror(VLOOKUP($A554,Clientes!$A:$F,6,0),"")</f>
        <v>#N/A</v>
      </c>
      <c r="F554" s="102" t="n">
        <f aca="false">IF(B554="","",EOMONTH(B554,-1)+1)</f>
        <v>44075</v>
      </c>
      <c r="G554" s="103" t="n">
        <f aca="false">_xlfn.iferror(VLOOKUP(D554,Cadastros!$M$1:$N$12,2,0),0)*C554</f>
        <v>3000</v>
      </c>
      <c r="H554" s="103" t="n">
        <f aca="false">SUMIF(A:A,A554,G:G)</f>
        <v>3580.37</v>
      </c>
      <c r="I554" s="8"/>
    </row>
    <row r="555" customFormat="false" ht="15" hidden="true" customHeight="true" outlineLevel="0" collapsed="false">
      <c r="A555" s="92" t="s">
        <v>1315</v>
      </c>
      <c r="B555" s="105" t="n">
        <v>44075</v>
      </c>
      <c r="C555" s="100" t="n">
        <v>2000</v>
      </c>
      <c r="D555" s="92" t="s">
        <v>34</v>
      </c>
      <c r="E555" s="101" t="e">
        <f aca="false">_xlfn.iferror(VLOOKUP($A555,Clientes!$A:$F,6,0),"")</f>
        <v>#N/A</v>
      </c>
      <c r="F555" s="102" t="n">
        <f aca="false">IF(B555="","",EOMONTH(B555,-1)+1)</f>
        <v>44075</v>
      </c>
      <c r="G555" s="103" t="n">
        <f aca="false">_xlfn.iferror(VLOOKUP(D555,Cadastros!$M$1:$N$12,2,0),0)*C555</f>
        <v>2000</v>
      </c>
      <c r="H555" s="103" t="n">
        <f aca="false">SUMIF(A:A,A555,G:G)</f>
        <v>0</v>
      </c>
      <c r="I555" s="8"/>
    </row>
    <row r="556" customFormat="false" ht="15" hidden="true" customHeight="true" outlineLevel="0" collapsed="false">
      <c r="A556" s="92" t="s">
        <v>1316</v>
      </c>
      <c r="B556" s="105" t="n">
        <v>44075</v>
      </c>
      <c r="C556" s="100" t="n">
        <v>2500</v>
      </c>
      <c r="D556" s="92" t="s">
        <v>34</v>
      </c>
      <c r="E556" s="101" t="e">
        <f aca="false">_xlfn.iferror(VLOOKUP($A556,Clientes!$A:$F,6,0),"")</f>
        <v>#N/A</v>
      </c>
      <c r="F556" s="102" t="n">
        <f aca="false">IF(B556="","",EOMONTH(B556,-1)+1)</f>
        <v>44075</v>
      </c>
      <c r="G556" s="103" t="n">
        <f aca="false">_xlfn.iferror(VLOOKUP(D556,Cadastros!$M$1:$N$12,2,0),0)*C556</f>
        <v>2500</v>
      </c>
      <c r="H556" s="103" t="n">
        <f aca="false">SUMIF(A:A,A556,G:G)</f>
        <v>0</v>
      </c>
      <c r="I556" s="8"/>
    </row>
    <row r="557" customFormat="false" ht="15" hidden="true" customHeight="true" outlineLevel="0" collapsed="false">
      <c r="A557" s="92" t="s">
        <v>1317</v>
      </c>
      <c r="B557" s="105" t="n">
        <v>44075</v>
      </c>
      <c r="C557" s="100" t="n">
        <v>4500</v>
      </c>
      <c r="D557" s="92" t="s">
        <v>34</v>
      </c>
      <c r="E557" s="101" t="e">
        <f aca="false">_xlfn.iferror(VLOOKUP($A557,Clientes!$A:$F,6,0),"")</f>
        <v>#N/A</v>
      </c>
      <c r="F557" s="102" t="n">
        <f aca="false">IF(B557="","",EOMONTH(B557,-1)+1)</f>
        <v>44075</v>
      </c>
      <c r="G557" s="103" t="n">
        <f aca="false">_xlfn.iferror(VLOOKUP(D557,Cadastros!$M$1:$N$12,2,0),0)*C557</f>
        <v>4500</v>
      </c>
      <c r="H557" s="103" t="n">
        <f aca="false">SUMIF(A:A,A557,G:G)</f>
        <v>0</v>
      </c>
      <c r="I557" s="8"/>
    </row>
    <row r="558" customFormat="false" ht="15" hidden="true" customHeight="true" outlineLevel="0" collapsed="false">
      <c r="A558" s="92" t="s">
        <v>1318</v>
      </c>
      <c r="B558" s="105" t="n">
        <v>44075</v>
      </c>
      <c r="C558" s="100" t="n">
        <v>8000</v>
      </c>
      <c r="D558" s="92" t="s">
        <v>34</v>
      </c>
      <c r="E558" s="101" t="e">
        <f aca="false">_xlfn.iferror(VLOOKUP($A558,Clientes!$A:$F,6,0),"")</f>
        <v>#N/A</v>
      </c>
      <c r="F558" s="102" t="n">
        <f aca="false">IF(B558="","",EOMONTH(B558,-1)+1)</f>
        <v>44075</v>
      </c>
      <c r="G558" s="103" t="n">
        <f aca="false">_xlfn.iferror(VLOOKUP(D558,Cadastros!$M$1:$N$12,2,0),0)*C558</f>
        <v>8000</v>
      </c>
      <c r="H558" s="103" t="n">
        <f aca="false">SUMIF(A:A,A558,G:G)</f>
        <v>0</v>
      </c>
      <c r="I558" s="8"/>
    </row>
    <row r="559" customFormat="false" ht="15" hidden="true" customHeight="true" outlineLevel="0" collapsed="false">
      <c r="A559" s="92" t="s">
        <v>1319</v>
      </c>
      <c r="B559" s="105" t="n">
        <v>44075</v>
      </c>
      <c r="C559" s="100" t="n">
        <v>8200</v>
      </c>
      <c r="D559" s="92" t="s">
        <v>34</v>
      </c>
      <c r="E559" s="101" t="e">
        <f aca="false">_xlfn.iferror(VLOOKUP($A559,Clientes!$A:$F,6,0),"")</f>
        <v>#N/A</v>
      </c>
      <c r="F559" s="102" t="n">
        <f aca="false">IF(B559="","",EOMONTH(B559,-1)+1)</f>
        <v>44075</v>
      </c>
      <c r="G559" s="103" t="n">
        <f aca="false">_xlfn.iferror(VLOOKUP(D559,Cadastros!$M$1:$N$12,2,0),0)*C559</f>
        <v>8200</v>
      </c>
      <c r="H559" s="103" t="n">
        <f aca="false">SUMIF(A:A,A559,G:G)</f>
        <v>0</v>
      </c>
      <c r="I559" s="8"/>
    </row>
    <row r="560" customFormat="false" ht="15" hidden="true" customHeight="true" outlineLevel="0" collapsed="false">
      <c r="A560" s="92" t="s">
        <v>1320</v>
      </c>
      <c r="B560" s="105" t="n">
        <v>44075</v>
      </c>
      <c r="C560" s="100" t="n">
        <v>2500</v>
      </c>
      <c r="D560" s="92" t="s">
        <v>34</v>
      </c>
      <c r="E560" s="101" t="e">
        <f aca="false">_xlfn.iferror(VLOOKUP($A560,Clientes!$A:$F,6,0),"")</f>
        <v>#N/A</v>
      </c>
      <c r="F560" s="102" t="n">
        <f aca="false">IF(B560="","",EOMONTH(B560,-1)+1)</f>
        <v>44075</v>
      </c>
      <c r="G560" s="103" t="n">
        <f aca="false">_xlfn.iferror(VLOOKUP(D560,Cadastros!$M$1:$N$12,2,0),0)*C560</f>
        <v>2500</v>
      </c>
      <c r="H560" s="103" t="n">
        <f aca="false">SUMIF(A:A,A560,G:G)</f>
        <v>0</v>
      </c>
      <c r="I560" s="8"/>
    </row>
    <row r="561" customFormat="false" ht="15" hidden="true" customHeight="true" outlineLevel="0" collapsed="false">
      <c r="A561" s="92" t="s">
        <v>1321</v>
      </c>
      <c r="B561" s="105" t="n">
        <v>44075</v>
      </c>
      <c r="C561" s="100" t="n">
        <v>3000</v>
      </c>
      <c r="D561" s="92" t="s">
        <v>34</v>
      </c>
      <c r="E561" s="101" t="e">
        <f aca="false">_xlfn.iferror(VLOOKUP($A561,Clientes!$A:$F,6,0),"")</f>
        <v>#N/A</v>
      </c>
      <c r="F561" s="102" t="n">
        <f aca="false">IF(B561="","",EOMONTH(B561,-1)+1)</f>
        <v>44075</v>
      </c>
      <c r="G561" s="103" t="n">
        <f aca="false">_xlfn.iferror(VLOOKUP(D561,Cadastros!$M$1:$N$12,2,0),0)*C561</f>
        <v>3000</v>
      </c>
      <c r="H561" s="103" t="n">
        <f aca="false">SUMIF(A:A,A561,G:G)</f>
        <v>0</v>
      </c>
      <c r="I561" s="8"/>
    </row>
    <row r="562" customFormat="false" ht="15" hidden="true" customHeight="true" outlineLevel="0" collapsed="false">
      <c r="A562" s="92" t="s">
        <v>1322</v>
      </c>
      <c r="B562" s="105" t="n">
        <v>44075</v>
      </c>
      <c r="C562" s="100" t="n">
        <v>500</v>
      </c>
      <c r="D562" s="92" t="s">
        <v>34</v>
      </c>
      <c r="E562" s="101" t="e">
        <f aca="false">_xlfn.iferror(VLOOKUP($A562,Clientes!$A:$F,6,0),"")</f>
        <v>#N/A</v>
      </c>
      <c r="F562" s="102" t="n">
        <f aca="false">IF(B562="","",EOMONTH(B562,-1)+1)</f>
        <v>44075</v>
      </c>
      <c r="G562" s="103" t="n">
        <f aca="false">_xlfn.iferror(VLOOKUP(D562,Cadastros!$M$1:$N$12,2,0),0)*C562</f>
        <v>500</v>
      </c>
      <c r="H562" s="103" t="n">
        <f aca="false">SUMIF(A:A,A562,G:G)</f>
        <v>0</v>
      </c>
      <c r="I562" s="8"/>
    </row>
    <row r="563" customFormat="false" ht="15" hidden="true" customHeight="true" outlineLevel="0" collapsed="false">
      <c r="A563" s="92" t="s">
        <v>1323</v>
      </c>
      <c r="B563" s="105" t="n">
        <v>44075</v>
      </c>
      <c r="C563" s="100" t="n">
        <v>1700</v>
      </c>
      <c r="D563" s="92" t="s">
        <v>34</v>
      </c>
      <c r="E563" s="101" t="e">
        <f aca="false">_xlfn.iferror(VLOOKUP($A563,Clientes!$A:$F,6,0),"")</f>
        <v>#N/A</v>
      </c>
      <c r="F563" s="102" t="n">
        <f aca="false">IF(B563="","",EOMONTH(B563,-1)+1)</f>
        <v>44075</v>
      </c>
      <c r="G563" s="103" t="n">
        <f aca="false">_xlfn.iferror(VLOOKUP(D563,Cadastros!$M$1:$N$12,2,0),0)*C563</f>
        <v>1700</v>
      </c>
      <c r="H563" s="103" t="n">
        <f aca="false">SUMIF(A:A,A563,G:G)</f>
        <v>0</v>
      </c>
      <c r="I563" s="8"/>
    </row>
    <row r="564" customFormat="false" ht="15" hidden="true" customHeight="true" outlineLevel="0" collapsed="false">
      <c r="A564" s="92" t="s">
        <v>1119</v>
      </c>
      <c r="B564" s="105" t="n">
        <v>44075</v>
      </c>
      <c r="C564" s="100" t="n">
        <v>3500</v>
      </c>
      <c r="D564" s="92" t="s">
        <v>44</v>
      </c>
      <c r="E564" s="101" t="e">
        <f aca="false">_xlfn.iferror(VLOOKUP($A564,Clientes!$A:$F,6,0),"")</f>
        <v>#N/A</v>
      </c>
      <c r="F564" s="102" t="n">
        <f aca="false">IF(B564="","",EOMONTH(B564,-1)+1)</f>
        <v>44075</v>
      </c>
      <c r="G564" s="103" t="n">
        <f aca="false">_xlfn.iferror(VLOOKUP(D564,Cadastros!$M$1:$N$12,2,0),0)*C564</f>
        <v>-3500</v>
      </c>
      <c r="H564" s="103" t="n">
        <f aca="false">SUMIF(A:A,A564,G:G)</f>
        <v>0</v>
      </c>
      <c r="I564" s="8"/>
    </row>
    <row r="565" customFormat="false" ht="15" hidden="true" customHeight="true" outlineLevel="0" collapsed="false">
      <c r="A565" s="92" t="s">
        <v>1137</v>
      </c>
      <c r="B565" s="105" t="n">
        <v>44075</v>
      </c>
      <c r="C565" s="100" t="n">
        <v>850</v>
      </c>
      <c r="D565" s="92" t="s">
        <v>44</v>
      </c>
      <c r="E565" s="101" t="e">
        <f aca="false">_xlfn.iferror(VLOOKUP($A565,Clientes!$A:$F,6,0),"")</f>
        <v>#N/A</v>
      </c>
      <c r="F565" s="102" t="n">
        <f aca="false">IF(B565="","",EOMONTH(B565,-1)+1)</f>
        <v>44075</v>
      </c>
      <c r="G565" s="103" t="n">
        <f aca="false">_xlfn.iferror(VLOOKUP(D565,Cadastros!$M$1:$N$12,2,0),0)*C565</f>
        <v>-850</v>
      </c>
      <c r="H565" s="103" t="n">
        <f aca="false">SUMIF(A:A,A565,G:G)</f>
        <v>0</v>
      </c>
      <c r="I565" s="8"/>
    </row>
    <row r="566" customFormat="false" ht="15" hidden="true" customHeight="true" outlineLevel="0" collapsed="false">
      <c r="A566" s="92" t="s">
        <v>1154</v>
      </c>
      <c r="B566" s="105" t="n">
        <v>44075</v>
      </c>
      <c r="C566" s="100" t="n">
        <v>1000</v>
      </c>
      <c r="D566" s="92" t="s">
        <v>44</v>
      </c>
      <c r="E566" s="101" t="e">
        <f aca="false">_xlfn.iferror(VLOOKUP($A566,Clientes!$A:$F,6,0),"")</f>
        <v>#N/A</v>
      </c>
      <c r="F566" s="102" t="n">
        <f aca="false">IF(B566="","",EOMONTH(B566,-1)+1)</f>
        <v>44075</v>
      </c>
      <c r="G566" s="103" t="n">
        <f aca="false">_xlfn.iferror(VLOOKUP(D566,Cadastros!$M$1:$N$12,2,0),0)*C566</f>
        <v>-1000</v>
      </c>
      <c r="H566" s="103" t="n">
        <f aca="false">SUMIF(A:A,A566,G:G)</f>
        <v>0</v>
      </c>
      <c r="I566" s="8"/>
    </row>
    <row r="567" customFormat="false" ht="15" hidden="true" customHeight="true" outlineLevel="0" collapsed="false">
      <c r="A567" s="92" t="s">
        <v>1162</v>
      </c>
      <c r="B567" s="105" t="n">
        <v>44075</v>
      </c>
      <c r="C567" s="100" t="n">
        <v>1700</v>
      </c>
      <c r="D567" s="92" t="s">
        <v>44</v>
      </c>
      <c r="E567" s="101" t="e">
        <f aca="false">_xlfn.iferror(VLOOKUP($A567,Clientes!$A:$F,6,0),"")</f>
        <v>#N/A</v>
      </c>
      <c r="F567" s="102" t="n">
        <f aca="false">IF(B567="","",EOMONTH(B567,-1)+1)</f>
        <v>44075</v>
      </c>
      <c r="G567" s="103" t="n">
        <f aca="false">_xlfn.iferror(VLOOKUP(D567,Cadastros!$M$1:$N$12,2,0),0)*C567</f>
        <v>-1700</v>
      </c>
      <c r="H567" s="103" t="n">
        <f aca="false">SUMIF(A:A,A567,G:G)</f>
        <v>0</v>
      </c>
      <c r="I567" s="8"/>
    </row>
    <row r="568" customFormat="false" ht="15" hidden="true" customHeight="true" outlineLevel="0" collapsed="false">
      <c r="A568" s="92" t="s">
        <v>1217</v>
      </c>
      <c r="B568" s="105" t="n">
        <v>44075</v>
      </c>
      <c r="C568" s="100" t="n">
        <v>700</v>
      </c>
      <c r="D568" s="92" t="s">
        <v>44</v>
      </c>
      <c r="E568" s="101" t="e">
        <f aca="false">_xlfn.iferror(VLOOKUP($A568,Clientes!$A:$F,6,0),"")</f>
        <v>#N/A</v>
      </c>
      <c r="F568" s="102" t="n">
        <f aca="false">IF(B568="","",EOMONTH(B568,-1)+1)</f>
        <v>44075</v>
      </c>
      <c r="G568" s="103" t="n">
        <f aca="false">_xlfn.iferror(VLOOKUP(D568,Cadastros!$M$1:$N$12,2,0),0)*C568</f>
        <v>-700</v>
      </c>
      <c r="H568" s="103" t="n">
        <f aca="false">SUMIF(A:A,A568,G:G)</f>
        <v>0</v>
      </c>
      <c r="I568" s="8"/>
    </row>
    <row r="569" customFormat="false" ht="15" hidden="true" customHeight="true" outlineLevel="0" collapsed="false">
      <c r="A569" s="92" t="s">
        <v>1218</v>
      </c>
      <c r="B569" s="105" t="n">
        <v>44075</v>
      </c>
      <c r="C569" s="100" t="n">
        <v>750</v>
      </c>
      <c r="D569" s="92" t="s">
        <v>44</v>
      </c>
      <c r="E569" s="101" t="e">
        <f aca="false">_xlfn.iferror(VLOOKUP($A569,Clientes!$A:$F,6,0),"")</f>
        <v>#N/A</v>
      </c>
      <c r="F569" s="102" t="n">
        <f aca="false">IF(B569="","",EOMONTH(B569,-1)+1)</f>
        <v>44075</v>
      </c>
      <c r="G569" s="103" t="n">
        <f aca="false">_xlfn.iferror(VLOOKUP(D569,Cadastros!$M$1:$N$12,2,0),0)*C569</f>
        <v>-750</v>
      </c>
      <c r="H569" s="103" t="n">
        <f aca="false">SUMIF(A:A,A569,G:G)</f>
        <v>0</v>
      </c>
      <c r="I569" s="8"/>
    </row>
    <row r="570" customFormat="false" ht="15" hidden="true" customHeight="true" outlineLevel="0" collapsed="false">
      <c r="A570" s="92" t="s">
        <v>1221</v>
      </c>
      <c r="B570" s="105" t="n">
        <v>44075</v>
      </c>
      <c r="C570" s="100" t="n">
        <v>500</v>
      </c>
      <c r="D570" s="92" t="s">
        <v>44</v>
      </c>
      <c r="E570" s="101" t="e">
        <f aca="false">_xlfn.iferror(VLOOKUP($A570,Clientes!$A:$F,6,0),"")</f>
        <v>#N/A</v>
      </c>
      <c r="F570" s="102" t="n">
        <f aca="false">IF(B570="","",EOMONTH(B570,-1)+1)</f>
        <v>44075</v>
      </c>
      <c r="G570" s="103" t="n">
        <f aca="false">_xlfn.iferror(VLOOKUP(D570,Cadastros!$M$1:$N$12,2,0),0)*C570</f>
        <v>-500</v>
      </c>
      <c r="H570" s="103" t="n">
        <f aca="false">SUMIF(A:A,A570,G:G)</f>
        <v>0</v>
      </c>
      <c r="I570" s="8"/>
    </row>
    <row r="571" customFormat="false" ht="15" hidden="true" customHeight="true" outlineLevel="0" collapsed="false">
      <c r="A571" s="92" t="s">
        <v>1253</v>
      </c>
      <c r="B571" s="105" t="n">
        <v>44075</v>
      </c>
      <c r="C571" s="100" t="n">
        <v>1000</v>
      </c>
      <c r="D571" s="92" t="s">
        <v>44</v>
      </c>
      <c r="E571" s="101" t="e">
        <f aca="false">_xlfn.iferror(VLOOKUP($A571,Clientes!$A:$F,6,0),"")</f>
        <v>#N/A</v>
      </c>
      <c r="F571" s="102" t="n">
        <f aca="false">IF(B571="","",EOMONTH(B571,-1)+1)</f>
        <v>44075</v>
      </c>
      <c r="G571" s="103" t="n">
        <f aca="false">_xlfn.iferror(VLOOKUP(D571,Cadastros!$M$1:$N$12,2,0),0)*C571</f>
        <v>-1000</v>
      </c>
      <c r="H571" s="103" t="n">
        <f aca="false">SUMIF(A:A,A571,G:G)</f>
        <v>0</v>
      </c>
      <c r="I571" s="8"/>
    </row>
    <row r="572" customFormat="false" ht="15" hidden="true" customHeight="true" outlineLevel="0" collapsed="false">
      <c r="A572" s="92" t="s">
        <v>1264</v>
      </c>
      <c r="B572" s="105" t="n">
        <v>44075</v>
      </c>
      <c r="C572" s="100" t="n">
        <v>500</v>
      </c>
      <c r="D572" s="92" t="s">
        <v>44</v>
      </c>
      <c r="E572" s="101" t="e">
        <f aca="false">_xlfn.iferror(VLOOKUP($A572,Clientes!$A:$F,6,0),"")</f>
        <v>#N/A</v>
      </c>
      <c r="F572" s="102" t="n">
        <f aca="false">IF(B572="","",EOMONTH(B572,-1)+1)</f>
        <v>44075</v>
      </c>
      <c r="G572" s="103" t="n">
        <f aca="false">_xlfn.iferror(VLOOKUP(D572,Cadastros!$M$1:$N$12,2,0),0)*C572</f>
        <v>-500</v>
      </c>
      <c r="H572" s="103" t="n">
        <f aca="false">SUMIF(A:A,A572,G:G)</f>
        <v>0</v>
      </c>
      <c r="I572" s="8"/>
    </row>
    <row r="573" customFormat="false" ht="15" hidden="true" customHeight="true" outlineLevel="0" collapsed="false">
      <c r="A573" s="92" t="s">
        <v>974</v>
      </c>
      <c r="B573" s="105" t="n">
        <v>44075</v>
      </c>
      <c r="C573" s="100" t="n">
        <v>450</v>
      </c>
      <c r="D573" s="92" t="s">
        <v>36</v>
      </c>
      <c r="E573" s="101" t="e">
        <f aca="false">_xlfn.iferror(VLOOKUP($A573,Clientes!$A:$F,6,0),"")</f>
        <v>#N/A</v>
      </c>
      <c r="F573" s="102" t="n">
        <f aca="false">IF(B573="","",EOMONTH(B573,-1)+1)</f>
        <v>44075</v>
      </c>
      <c r="G573" s="103" t="n">
        <f aca="false">_xlfn.iferror(VLOOKUP(D573,Cadastros!$M$1:$N$12,2,0),0)*C573</f>
        <v>450</v>
      </c>
      <c r="H573" s="103" t="n">
        <f aca="false">SUMIF(A:A,A573,G:G)</f>
        <v>0</v>
      </c>
      <c r="I573" s="8"/>
    </row>
    <row r="574" customFormat="false" ht="15" hidden="true" customHeight="true" outlineLevel="0" collapsed="false">
      <c r="A574" s="92" t="s">
        <v>975</v>
      </c>
      <c r="B574" s="105" t="n">
        <v>44075</v>
      </c>
      <c r="C574" s="100" t="n">
        <v>450</v>
      </c>
      <c r="D574" s="92" t="s">
        <v>36</v>
      </c>
      <c r="E574" s="101" t="e">
        <f aca="false">_xlfn.iferror(VLOOKUP($A574,Clientes!$A:$F,6,0),"")</f>
        <v>#N/A</v>
      </c>
      <c r="F574" s="102" t="n">
        <f aca="false">IF(B574="","",EOMONTH(B574,-1)+1)</f>
        <v>44075</v>
      </c>
      <c r="G574" s="103" t="n">
        <f aca="false">_xlfn.iferror(VLOOKUP(D574,Cadastros!$M$1:$N$12,2,0),0)*C574</f>
        <v>450</v>
      </c>
      <c r="H574" s="103" t="n">
        <f aca="false">SUMIF(A:A,A574,G:G)</f>
        <v>0</v>
      </c>
      <c r="I574" s="8"/>
    </row>
    <row r="575" customFormat="false" ht="15" hidden="true" customHeight="true" outlineLevel="0" collapsed="false">
      <c r="A575" s="92" t="s">
        <v>977</v>
      </c>
      <c r="B575" s="105" t="n">
        <v>44075</v>
      </c>
      <c r="C575" s="100" t="n">
        <v>450</v>
      </c>
      <c r="D575" s="92" t="s">
        <v>36</v>
      </c>
      <c r="E575" s="101" t="e">
        <f aca="false">_xlfn.iferror(VLOOKUP($A575,Clientes!$A:$F,6,0),"")</f>
        <v>#N/A</v>
      </c>
      <c r="F575" s="102" t="n">
        <f aca="false">IF(B575="","",EOMONTH(B575,-1)+1)</f>
        <v>44075</v>
      </c>
      <c r="G575" s="103" t="n">
        <f aca="false">_xlfn.iferror(VLOOKUP(D575,Cadastros!$M$1:$N$12,2,0),0)*C575</f>
        <v>450</v>
      </c>
      <c r="H575" s="103" t="n">
        <f aca="false">SUMIF(A:A,A575,G:G)</f>
        <v>1316.93</v>
      </c>
      <c r="I575" s="8"/>
    </row>
    <row r="576" customFormat="false" ht="15" hidden="true" customHeight="true" outlineLevel="0" collapsed="false">
      <c r="A576" s="92" t="s">
        <v>978</v>
      </c>
      <c r="B576" s="105" t="n">
        <v>44075</v>
      </c>
      <c r="C576" s="100" t="n">
        <v>380</v>
      </c>
      <c r="D576" s="92" t="s">
        <v>36</v>
      </c>
      <c r="E576" s="101" t="e">
        <f aca="false">_xlfn.iferror(VLOOKUP($A576,Clientes!$A:$F,6,0),"")</f>
        <v>#N/A</v>
      </c>
      <c r="F576" s="102" t="n">
        <f aca="false">IF(B576="","",EOMONTH(B576,-1)+1)</f>
        <v>44075</v>
      </c>
      <c r="G576" s="103" t="n">
        <f aca="false">_xlfn.iferror(VLOOKUP(D576,Cadastros!$M$1:$N$12,2,0),0)*C576</f>
        <v>380</v>
      </c>
      <c r="H576" s="103" t="n">
        <f aca="false">SUMIF(A:A,A576,G:G)</f>
        <v>1140.95</v>
      </c>
      <c r="I576" s="8"/>
    </row>
    <row r="577" customFormat="false" ht="15" hidden="true" customHeight="true" outlineLevel="0" collapsed="false">
      <c r="A577" s="92" t="s">
        <v>984</v>
      </c>
      <c r="B577" s="105" t="n">
        <v>44075</v>
      </c>
      <c r="C577" s="100" t="n">
        <v>450</v>
      </c>
      <c r="D577" s="92" t="s">
        <v>36</v>
      </c>
      <c r="E577" s="101" t="e">
        <f aca="false">_xlfn.iferror(VLOOKUP($A577,Clientes!$A:$F,6,0),"")</f>
        <v>#N/A</v>
      </c>
      <c r="F577" s="102" t="n">
        <f aca="false">IF(B577="","",EOMONTH(B577,-1)+1)</f>
        <v>44075</v>
      </c>
      <c r="G577" s="103" t="n">
        <f aca="false">_xlfn.iferror(VLOOKUP(D577,Cadastros!$M$1:$N$12,2,0),0)*C577</f>
        <v>450</v>
      </c>
      <c r="H577" s="103" t="n">
        <f aca="false">SUMIF(A:A,A577,G:G)</f>
        <v>1311.81</v>
      </c>
      <c r="I577" s="8"/>
    </row>
    <row r="578" customFormat="false" ht="15" hidden="true" customHeight="true" outlineLevel="0" collapsed="false">
      <c r="A578" s="92" t="s">
        <v>1014</v>
      </c>
      <c r="B578" s="105" t="n">
        <v>44075</v>
      </c>
      <c r="C578" s="100" t="n">
        <v>450</v>
      </c>
      <c r="D578" s="92" t="s">
        <v>36</v>
      </c>
      <c r="E578" s="101" t="e">
        <f aca="false">_xlfn.iferror(VLOOKUP($A578,Clientes!$A:$F,6,0),"")</f>
        <v>#N/A</v>
      </c>
      <c r="F578" s="102" t="n">
        <f aca="false">IF(B578="","",EOMONTH(B578,-1)+1)</f>
        <v>44075</v>
      </c>
      <c r="G578" s="103" t="n">
        <f aca="false">_xlfn.iferror(VLOOKUP(D578,Cadastros!$M$1:$N$12,2,0),0)*C578</f>
        <v>450</v>
      </c>
      <c r="H578" s="103" t="n">
        <f aca="false">SUMIF(A:A,A578,G:G)</f>
        <v>1316.93</v>
      </c>
      <c r="I578" s="8"/>
    </row>
    <row r="579" customFormat="false" ht="15" hidden="true" customHeight="true" outlineLevel="0" collapsed="false">
      <c r="A579" s="92" t="s">
        <v>1016</v>
      </c>
      <c r="B579" s="105" t="n">
        <v>44075</v>
      </c>
      <c r="C579" s="100" t="n">
        <v>450</v>
      </c>
      <c r="D579" s="92" t="s">
        <v>36</v>
      </c>
      <c r="E579" s="101" t="e">
        <f aca="false">_xlfn.iferror(VLOOKUP($A579,Clientes!$A:$F,6,0),"")</f>
        <v>#N/A</v>
      </c>
      <c r="F579" s="102" t="n">
        <f aca="false">IF(B579="","",EOMONTH(B579,-1)+1)</f>
        <v>44075</v>
      </c>
      <c r="G579" s="103" t="n">
        <f aca="false">_xlfn.iferror(VLOOKUP(D579,Cadastros!$M$1:$N$12,2,0),0)*C579</f>
        <v>450</v>
      </c>
      <c r="H579" s="103" t="n">
        <f aca="false">SUMIF(A:A,A579,G:G)</f>
        <v>1266.8</v>
      </c>
      <c r="I579" s="8"/>
    </row>
    <row r="580" customFormat="false" ht="15" hidden="true" customHeight="true" outlineLevel="0" collapsed="false">
      <c r="A580" s="92" t="s">
        <v>1021</v>
      </c>
      <c r="B580" s="105" t="n">
        <v>44075</v>
      </c>
      <c r="C580" s="100" t="n">
        <v>450</v>
      </c>
      <c r="D580" s="92" t="s">
        <v>36</v>
      </c>
      <c r="E580" s="101" t="e">
        <f aca="false">_xlfn.iferror(VLOOKUP($A580,Clientes!$A:$F,6,0),"")</f>
        <v>#N/A</v>
      </c>
      <c r="F580" s="102" t="n">
        <f aca="false">IF(B580="","",EOMONTH(B580,-1)+1)</f>
        <v>44075</v>
      </c>
      <c r="G580" s="103" t="n">
        <f aca="false">_xlfn.iferror(VLOOKUP(D580,Cadastros!$M$1:$N$12,2,0),0)*C580</f>
        <v>450</v>
      </c>
      <c r="H580" s="103" t="n">
        <f aca="false">SUMIF(A:A,A580,G:G)</f>
        <v>0</v>
      </c>
      <c r="I580" s="8"/>
    </row>
    <row r="581" customFormat="false" ht="15" hidden="true" customHeight="true" outlineLevel="0" collapsed="false">
      <c r="A581" s="92" t="s">
        <v>1033</v>
      </c>
      <c r="B581" s="105" t="n">
        <v>44075</v>
      </c>
      <c r="C581" s="100" t="n">
        <v>1278</v>
      </c>
      <c r="D581" s="92" t="s">
        <v>36</v>
      </c>
      <c r="E581" s="101" t="e">
        <f aca="false">_xlfn.iferror(VLOOKUP($A581,Clientes!$A:$F,6,0),"")</f>
        <v>#N/A</v>
      </c>
      <c r="F581" s="102" t="n">
        <f aca="false">IF(B581="","",EOMONTH(B581,-1)+1)</f>
        <v>44075</v>
      </c>
      <c r="G581" s="103" t="n">
        <f aca="false">_xlfn.iferror(VLOOKUP(D581,Cadastros!$M$1:$N$12,2,0),0)*C581</f>
        <v>1278</v>
      </c>
      <c r="H581" s="103" t="n">
        <f aca="false">SUMIF(A:A,A581,G:G)</f>
        <v>0</v>
      </c>
      <c r="I581" s="8"/>
    </row>
    <row r="582" customFormat="false" ht="15" hidden="true" customHeight="true" outlineLevel="0" collapsed="false">
      <c r="A582" s="92" t="s">
        <v>1176</v>
      </c>
      <c r="B582" s="105" t="n">
        <v>44075</v>
      </c>
      <c r="C582" s="100" t="n">
        <v>1190</v>
      </c>
      <c r="D582" s="92" t="s">
        <v>46</v>
      </c>
      <c r="E582" s="101" t="e">
        <f aca="false">_xlfn.iferror(VLOOKUP($A582,Clientes!$A:$F,6,0),"")</f>
        <v>#N/A</v>
      </c>
      <c r="F582" s="102" t="n">
        <f aca="false">IF(B582="","",EOMONTH(B582,-1)+1)</f>
        <v>44075</v>
      </c>
      <c r="G582" s="103" t="n">
        <f aca="false">_xlfn.iferror(VLOOKUP(D582,Cadastros!$M$1:$N$12,2,0),0)*C582</f>
        <v>-1190</v>
      </c>
      <c r="H582" s="103" t="n">
        <f aca="false">SUMIF(A:A,A582,G:G)</f>
        <v>0</v>
      </c>
      <c r="I582" s="8"/>
    </row>
    <row r="583" customFormat="false" ht="15" hidden="true" customHeight="true" outlineLevel="0" collapsed="false">
      <c r="A583" s="92" t="s">
        <v>1010</v>
      </c>
      <c r="B583" s="105" t="n">
        <v>44075</v>
      </c>
      <c r="C583" s="100" t="n">
        <v>1377.4</v>
      </c>
      <c r="D583" s="92" t="s">
        <v>36</v>
      </c>
      <c r="E583" s="101" t="e">
        <f aca="false">_xlfn.iferror(VLOOKUP($A583,Clientes!$A:$F,6,0),"")</f>
        <v>#N/A</v>
      </c>
      <c r="F583" s="102" t="n">
        <f aca="false">IF(B583="","",EOMONTH(B583,-1)+1)</f>
        <v>44075</v>
      </c>
      <c r="G583" s="103" t="n">
        <f aca="false">_xlfn.iferror(VLOOKUP(D583,Cadastros!$M$1:$N$12,2,0),0)*C583</f>
        <v>1377.4</v>
      </c>
      <c r="H583" s="103" t="n">
        <f aca="false">SUMIF(A:A,A583,G:G)</f>
        <v>9090.61</v>
      </c>
      <c r="I583" s="8"/>
    </row>
    <row r="584" customFormat="false" ht="15" hidden="true" customHeight="true" outlineLevel="0" collapsed="false">
      <c r="A584" s="92" t="s">
        <v>1324</v>
      </c>
      <c r="B584" s="105" t="n">
        <v>44105</v>
      </c>
      <c r="C584" s="100" t="n">
        <v>6500</v>
      </c>
      <c r="D584" s="92" t="s">
        <v>34</v>
      </c>
      <c r="E584" s="101" t="e">
        <f aca="false">_xlfn.iferror(VLOOKUP($A584,Clientes!$A:$F,6,0),"")</f>
        <v>#N/A</v>
      </c>
      <c r="F584" s="102" t="n">
        <f aca="false">IF(B584="","",EOMONTH(B584,-1)+1)</f>
        <v>44105</v>
      </c>
      <c r="G584" s="103" t="n">
        <f aca="false">_xlfn.iferror(VLOOKUP(D584,Cadastros!$M$1:$N$12,2,0),0)*C584</f>
        <v>6500</v>
      </c>
      <c r="H584" s="103" t="n">
        <f aca="false">SUMIF(A:A,A584,G:G)</f>
        <v>0</v>
      </c>
      <c r="I584" s="8"/>
    </row>
    <row r="585" customFormat="false" ht="15" hidden="true" customHeight="true" outlineLevel="0" collapsed="false">
      <c r="A585" s="92" t="s">
        <v>1325</v>
      </c>
      <c r="B585" s="105" t="n">
        <v>44105</v>
      </c>
      <c r="C585" s="100" t="n">
        <v>19700</v>
      </c>
      <c r="D585" s="92" t="s">
        <v>34</v>
      </c>
      <c r="E585" s="101" t="e">
        <f aca="false">_xlfn.iferror(VLOOKUP($A585,Clientes!$A:$F,6,0),"")</f>
        <v>#N/A</v>
      </c>
      <c r="F585" s="102" t="n">
        <f aca="false">IF(B585="","",EOMONTH(B585,-1)+1)</f>
        <v>44105</v>
      </c>
      <c r="G585" s="103" t="n">
        <f aca="false">_xlfn.iferror(VLOOKUP(D585,Cadastros!$M$1:$N$12,2,0),0)*C585</f>
        <v>19700</v>
      </c>
      <c r="H585" s="103" t="n">
        <f aca="false">SUMIF(A:A,A585,G:G)</f>
        <v>23511.09</v>
      </c>
      <c r="I585" s="8"/>
    </row>
    <row r="586" customFormat="false" ht="15" hidden="true" customHeight="true" outlineLevel="0" collapsed="false">
      <c r="A586" s="92" t="s">
        <v>1326</v>
      </c>
      <c r="B586" s="105" t="n">
        <v>44105</v>
      </c>
      <c r="C586" s="100" t="n">
        <v>4291</v>
      </c>
      <c r="D586" s="92" t="s">
        <v>34</v>
      </c>
      <c r="E586" s="101" t="e">
        <f aca="false">_xlfn.iferror(VLOOKUP($A586,Clientes!$A:$F,6,0),"")</f>
        <v>#N/A</v>
      </c>
      <c r="F586" s="102" t="n">
        <f aca="false">IF(B586="","",EOMONTH(B586,-1)+1)</f>
        <v>44105</v>
      </c>
      <c r="G586" s="103" t="n">
        <f aca="false">_xlfn.iferror(VLOOKUP(D586,Cadastros!$M$1:$N$12,2,0),0)*C586</f>
        <v>4291</v>
      </c>
      <c r="H586" s="103" t="n">
        <f aca="false">SUMIF(A:A,A586,G:G)</f>
        <v>0</v>
      </c>
      <c r="I586" s="8"/>
    </row>
    <row r="587" customFormat="false" ht="15" hidden="true" customHeight="true" outlineLevel="0" collapsed="false">
      <c r="A587" s="92" t="s">
        <v>1327</v>
      </c>
      <c r="B587" s="105" t="n">
        <v>44105</v>
      </c>
      <c r="C587" s="100" t="n">
        <v>9700</v>
      </c>
      <c r="D587" s="92" t="s">
        <v>34</v>
      </c>
      <c r="E587" s="101" t="e">
        <f aca="false">_xlfn.iferror(VLOOKUP($A587,Clientes!$A:$F,6,0),"")</f>
        <v>#N/A</v>
      </c>
      <c r="F587" s="102" t="n">
        <f aca="false">IF(B587="","",EOMONTH(B587,-1)+1)</f>
        <v>44105</v>
      </c>
      <c r="G587" s="103" t="n">
        <f aca="false">_xlfn.iferror(VLOOKUP(D587,Cadastros!$M$1:$N$12,2,0),0)*C587</f>
        <v>9700</v>
      </c>
      <c r="H587" s="103" t="n">
        <f aca="false">SUMIF(A:A,A587,G:G)</f>
        <v>0</v>
      </c>
      <c r="I587" s="8"/>
    </row>
    <row r="588" customFormat="false" ht="15" hidden="true" customHeight="true" outlineLevel="0" collapsed="false">
      <c r="A588" s="92" t="s">
        <v>1328</v>
      </c>
      <c r="B588" s="105" t="n">
        <v>44105</v>
      </c>
      <c r="C588" s="100" t="n">
        <v>3500</v>
      </c>
      <c r="D588" s="92" t="s">
        <v>34</v>
      </c>
      <c r="E588" s="101" t="e">
        <f aca="false">_xlfn.iferror(VLOOKUP($A588,Clientes!$A:$F,6,0),"")</f>
        <v>#N/A</v>
      </c>
      <c r="F588" s="102" t="n">
        <f aca="false">IF(B588="","",EOMONTH(B588,-1)+1)</f>
        <v>44105</v>
      </c>
      <c r="G588" s="103" t="n">
        <f aca="false">_xlfn.iferror(VLOOKUP(D588,Cadastros!$M$1:$N$12,2,0),0)*C588</f>
        <v>3500</v>
      </c>
      <c r="H588" s="103" t="n">
        <f aca="false">SUMIF(A:A,A588,G:G)</f>
        <v>0</v>
      </c>
      <c r="I588" s="8"/>
    </row>
    <row r="589" customFormat="false" ht="15" hidden="true" customHeight="true" outlineLevel="0" collapsed="false">
      <c r="A589" s="92" t="s">
        <v>1329</v>
      </c>
      <c r="B589" s="105" t="n">
        <v>44105</v>
      </c>
      <c r="C589" s="100" t="n">
        <v>1750</v>
      </c>
      <c r="D589" s="92" t="s">
        <v>34</v>
      </c>
      <c r="E589" s="101" t="e">
        <f aca="false">_xlfn.iferror(VLOOKUP($A589,Clientes!$A:$F,6,0),"")</f>
        <v>#N/A</v>
      </c>
      <c r="F589" s="102" t="n">
        <f aca="false">IF(B589="","",EOMONTH(B589,-1)+1)</f>
        <v>44105</v>
      </c>
      <c r="G589" s="103" t="n">
        <f aca="false">_xlfn.iferror(VLOOKUP(D589,Cadastros!$M$1:$N$12,2,0),0)*C589</f>
        <v>1750</v>
      </c>
      <c r="H589" s="103" t="n">
        <f aca="false">SUMIF(A:A,A589,G:G)</f>
        <v>2088.55</v>
      </c>
      <c r="I589" s="8"/>
    </row>
    <row r="590" customFormat="false" ht="15" hidden="true" customHeight="true" outlineLevel="0" collapsed="false">
      <c r="A590" s="92" t="s">
        <v>1330</v>
      </c>
      <c r="B590" s="105" t="n">
        <v>44105</v>
      </c>
      <c r="C590" s="100" t="n">
        <v>14500</v>
      </c>
      <c r="D590" s="92" t="s">
        <v>34</v>
      </c>
      <c r="E590" s="101" t="e">
        <f aca="false">_xlfn.iferror(VLOOKUP($A590,Clientes!$A:$F,6,0),"")</f>
        <v>#N/A</v>
      </c>
      <c r="F590" s="102" t="n">
        <f aca="false">IF(B590="","",EOMONTH(B590,-1)+1)</f>
        <v>44105</v>
      </c>
      <c r="G590" s="103" t="n">
        <f aca="false">_xlfn.iferror(VLOOKUP(D590,Cadastros!$M$1:$N$12,2,0),0)*C590</f>
        <v>14500</v>
      </c>
      <c r="H590" s="103" t="n">
        <f aca="false">SUMIF(A:A,A590,G:G)</f>
        <v>22240</v>
      </c>
      <c r="I590" s="8"/>
    </row>
    <row r="591" customFormat="false" ht="15" hidden="true" customHeight="true" outlineLevel="0" collapsed="false">
      <c r="A591" s="92" t="s">
        <v>1331</v>
      </c>
      <c r="B591" s="105" t="n">
        <v>44105</v>
      </c>
      <c r="C591" s="100" t="n">
        <v>3000</v>
      </c>
      <c r="D591" s="92" t="s">
        <v>34</v>
      </c>
      <c r="E591" s="101" t="e">
        <f aca="false">_xlfn.iferror(VLOOKUP($A591,Clientes!$A:$F,6,0),"")</f>
        <v>#N/A</v>
      </c>
      <c r="F591" s="102" t="n">
        <f aca="false">IF(B591="","",EOMONTH(B591,-1)+1)</f>
        <v>44105</v>
      </c>
      <c r="G591" s="103" t="n">
        <f aca="false">_xlfn.iferror(VLOOKUP(D591,Cadastros!$M$1:$N$12,2,0),0)*C591</f>
        <v>3000</v>
      </c>
      <c r="H591" s="103" t="n">
        <f aca="false">SUMIF(A:A,A591,G:G)</f>
        <v>3150</v>
      </c>
      <c r="I591" s="8"/>
    </row>
    <row r="592" customFormat="false" ht="15" hidden="true" customHeight="true" outlineLevel="0" collapsed="false">
      <c r="A592" s="92" t="s">
        <v>1332</v>
      </c>
      <c r="B592" s="105" t="n">
        <v>44105</v>
      </c>
      <c r="C592" s="100" t="n">
        <v>2500</v>
      </c>
      <c r="D592" s="92" t="s">
        <v>34</v>
      </c>
      <c r="E592" s="101" t="e">
        <f aca="false">_xlfn.iferror(VLOOKUP($A592,Clientes!$A:$F,6,0),"")</f>
        <v>#N/A</v>
      </c>
      <c r="F592" s="102" t="n">
        <f aca="false">IF(B592="","",EOMONTH(B592,-1)+1)</f>
        <v>44105</v>
      </c>
      <c r="G592" s="103" t="n">
        <f aca="false">_xlfn.iferror(VLOOKUP(D592,Cadastros!$M$1:$N$12,2,0),0)*C592</f>
        <v>2500</v>
      </c>
      <c r="H592" s="103" t="n">
        <f aca="false">SUMIF(A:A,A592,G:G)</f>
        <v>0</v>
      </c>
      <c r="I592" s="8"/>
    </row>
    <row r="593" customFormat="false" ht="15" hidden="true" customHeight="true" outlineLevel="0" collapsed="false">
      <c r="A593" s="92" t="s">
        <v>1333</v>
      </c>
      <c r="B593" s="105" t="n">
        <v>44105</v>
      </c>
      <c r="C593" s="100" t="n">
        <v>2000</v>
      </c>
      <c r="D593" s="92" t="s">
        <v>34</v>
      </c>
      <c r="E593" s="101" t="e">
        <f aca="false">_xlfn.iferror(VLOOKUP($A593,Clientes!$A:$F,6,0),"")</f>
        <v>#N/A</v>
      </c>
      <c r="F593" s="102" t="n">
        <f aca="false">IF(B593="","",EOMONTH(B593,-1)+1)</f>
        <v>44105</v>
      </c>
      <c r="G593" s="103" t="n">
        <f aca="false">_xlfn.iferror(VLOOKUP(D593,Cadastros!$M$1:$N$12,2,0),0)*C593</f>
        <v>2000</v>
      </c>
      <c r="H593" s="103" t="n">
        <f aca="false">SUMIF(A:A,A593,G:G)</f>
        <v>2000</v>
      </c>
      <c r="I593" s="8"/>
    </row>
    <row r="594" customFormat="false" ht="15" hidden="true" customHeight="true" outlineLevel="0" collapsed="false">
      <c r="A594" s="92" t="s">
        <v>1334</v>
      </c>
      <c r="B594" s="105" t="n">
        <v>44105</v>
      </c>
      <c r="C594" s="100" t="n">
        <v>2100</v>
      </c>
      <c r="D594" s="92" t="s">
        <v>34</v>
      </c>
      <c r="E594" s="101" t="e">
        <f aca="false">_xlfn.iferror(VLOOKUP($A594,Clientes!$A:$F,6,0),"")</f>
        <v>#N/A</v>
      </c>
      <c r="F594" s="102" t="n">
        <f aca="false">IF(B594="","",EOMONTH(B594,-1)+1)</f>
        <v>44105</v>
      </c>
      <c r="G594" s="103" t="n">
        <f aca="false">_xlfn.iferror(VLOOKUP(D594,Cadastros!$M$1:$N$12,2,0),0)*C594</f>
        <v>2100</v>
      </c>
      <c r="H594" s="103" t="n">
        <f aca="false">SUMIF(A:A,A594,G:G)</f>
        <v>2630.48</v>
      </c>
      <c r="I594" s="8"/>
    </row>
    <row r="595" customFormat="false" ht="15" hidden="true" customHeight="true" outlineLevel="0" collapsed="false">
      <c r="A595" s="92" t="s">
        <v>1335</v>
      </c>
      <c r="B595" s="105" t="n">
        <v>44105</v>
      </c>
      <c r="C595" s="100" t="n">
        <v>4800</v>
      </c>
      <c r="D595" s="92" t="s">
        <v>34</v>
      </c>
      <c r="E595" s="101" t="e">
        <f aca="false">_xlfn.iferror(VLOOKUP($A595,Clientes!$A:$F,6,0),"")</f>
        <v>#N/A</v>
      </c>
      <c r="F595" s="102" t="n">
        <f aca="false">IF(B595="","",EOMONTH(B595,-1)+1)</f>
        <v>44105</v>
      </c>
      <c r="G595" s="103" t="n">
        <f aca="false">_xlfn.iferror(VLOOKUP(D595,Cadastros!$M$1:$N$12,2,0),0)*C595</f>
        <v>4800</v>
      </c>
      <c r="H595" s="103" t="n">
        <f aca="false">SUMIF(A:A,A595,G:G)</f>
        <v>0</v>
      </c>
      <c r="I595" s="8"/>
    </row>
    <row r="596" customFormat="false" ht="15" hidden="true" customHeight="true" outlineLevel="0" collapsed="false">
      <c r="A596" s="92" t="s">
        <v>1336</v>
      </c>
      <c r="B596" s="105" t="n">
        <v>44105</v>
      </c>
      <c r="C596" s="100" t="n">
        <v>3564</v>
      </c>
      <c r="D596" s="92" t="s">
        <v>34</v>
      </c>
      <c r="E596" s="101" t="e">
        <f aca="false">_xlfn.iferror(VLOOKUP($A596,Clientes!$A:$F,6,0),"")</f>
        <v>#N/A</v>
      </c>
      <c r="F596" s="102" t="n">
        <f aca="false">IF(B596="","",EOMONTH(B596,-1)+1)</f>
        <v>44105</v>
      </c>
      <c r="G596" s="103" t="n">
        <f aca="false">_xlfn.iferror(VLOOKUP(D596,Cadastros!$M$1:$N$12,2,0),0)*C596</f>
        <v>3564</v>
      </c>
      <c r="H596" s="103" t="n">
        <f aca="false">SUMIF(A:A,A596,G:G)</f>
        <v>0</v>
      </c>
      <c r="I596" s="8"/>
    </row>
    <row r="597" customFormat="false" ht="15" hidden="true" customHeight="true" outlineLevel="0" collapsed="false">
      <c r="A597" s="92" t="s">
        <v>1337</v>
      </c>
      <c r="B597" s="105" t="n">
        <v>44105</v>
      </c>
      <c r="C597" s="100" t="n">
        <v>6500</v>
      </c>
      <c r="D597" s="92" t="s">
        <v>34</v>
      </c>
      <c r="E597" s="101" t="e">
        <f aca="false">_xlfn.iferror(VLOOKUP($A597,Clientes!$A:$F,6,0),"")</f>
        <v>#N/A</v>
      </c>
      <c r="F597" s="102" t="n">
        <f aca="false">IF(B597="","",EOMONTH(B597,-1)+1)</f>
        <v>44105</v>
      </c>
      <c r="G597" s="103" t="n">
        <f aca="false">_xlfn.iferror(VLOOKUP(D597,Cadastros!$M$1:$N$12,2,0),0)*C597</f>
        <v>6500</v>
      </c>
      <c r="H597" s="103" t="n">
        <f aca="false">SUMIF(A:A,A597,G:G)</f>
        <v>0</v>
      </c>
      <c r="I597" s="8"/>
    </row>
    <row r="598" customFormat="false" ht="15" hidden="true" customHeight="true" outlineLevel="0" collapsed="false">
      <c r="A598" s="92" t="s">
        <v>1338</v>
      </c>
      <c r="B598" s="105" t="n">
        <v>44105</v>
      </c>
      <c r="C598" s="100" t="n">
        <v>3150</v>
      </c>
      <c r="D598" s="92" t="s">
        <v>34</v>
      </c>
      <c r="E598" s="101" t="e">
        <f aca="false">_xlfn.iferror(VLOOKUP($A598,Clientes!$A:$F,6,0),"")</f>
        <v>#N/A</v>
      </c>
      <c r="F598" s="102" t="n">
        <f aca="false">IF(B598="","",EOMONTH(B598,-1)+1)</f>
        <v>44105</v>
      </c>
      <c r="G598" s="103" t="n">
        <f aca="false">_xlfn.iferror(VLOOKUP(D598,Cadastros!$M$1:$N$12,2,0),0)*C598</f>
        <v>3150</v>
      </c>
      <c r="H598" s="103" t="n">
        <f aca="false">SUMIF(A:A,A598,G:G)</f>
        <v>0</v>
      </c>
      <c r="I598" s="8"/>
    </row>
    <row r="599" customFormat="false" ht="15" hidden="true" customHeight="true" outlineLevel="0" collapsed="false">
      <c r="A599" s="92" t="s">
        <v>1339</v>
      </c>
      <c r="B599" s="105" t="n">
        <v>44105</v>
      </c>
      <c r="C599" s="100" t="n">
        <v>3000</v>
      </c>
      <c r="D599" s="92" t="s">
        <v>34</v>
      </c>
      <c r="E599" s="101" t="e">
        <f aca="false">_xlfn.iferror(VLOOKUP($A599,Clientes!$A:$F,6,0),"")</f>
        <v>#N/A</v>
      </c>
      <c r="F599" s="102" t="n">
        <f aca="false">IF(B599="","",EOMONTH(B599,-1)+1)</f>
        <v>44105</v>
      </c>
      <c r="G599" s="103" t="n">
        <f aca="false">_xlfn.iferror(VLOOKUP(D599,Cadastros!$M$1:$N$12,2,0),0)*C599</f>
        <v>3000</v>
      </c>
      <c r="H599" s="103" t="n">
        <f aca="false">SUMIF(A:A,A599,G:G)</f>
        <v>0</v>
      </c>
      <c r="I599" s="8"/>
    </row>
    <row r="600" customFormat="false" ht="15" hidden="true" customHeight="true" outlineLevel="0" collapsed="false">
      <c r="A600" s="92" t="s">
        <v>1340</v>
      </c>
      <c r="B600" s="105" t="n">
        <v>44105</v>
      </c>
      <c r="C600" s="100" t="n">
        <v>2300</v>
      </c>
      <c r="D600" s="92" t="s">
        <v>34</v>
      </c>
      <c r="E600" s="101" t="e">
        <f aca="false">_xlfn.iferror(VLOOKUP($A600,Clientes!$A:$F,6,0),"")</f>
        <v>#N/A</v>
      </c>
      <c r="F600" s="102" t="n">
        <f aca="false">IF(B600="","",EOMONTH(B600,-1)+1)</f>
        <v>44105</v>
      </c>
      <c r="G600" s="103" t="n">
        <f aca="false">_xlfn.iferror(VLOOKUP(D600,Cadastros!$M$1:$N$12,2,0),0)*C600</f>
        <v>2300</v>
      </c>
      <c r="H600" s="103" t="n">
        <f aca="false">SUMIF(A:A,A600,G:G)</f>
        <v>2535.75</v>
      </c>
      <c r="I600" s="8"/>
    </row>
    <row r="601" customFormat="false" ht="15" hidden="true" customHeight="true" outlineLevel="0" collapsed="false">
      <c r="A601" s="92" t="s">
        <v>1114</v>
      </c>
      <c r="B601" s="105" t="n">
        <v>44105</v>
      </c>
      <c r="C601" s="100" t="n">
        <v>1900</v>
      </c>
      <c r="D601" s="92" t="s">
        <v>44</v>
      </c>
      <c r="E601" s="101" t="e">
        <f aca="false">_xlfn.iferror(VLOOKUP($A601,Clientes!$A:$F,6,0),"")</f>
        <v>#N/A</v>
      </c>
      <c r="F601" s="102" t="n">
        <f aca="false">IF(B601="","",EOMONTH(B601,-1)+1)</f>
        <v>44105</v>
      </c>
      <c r="G601" s="103" t="n">
        <f aca="false">_xlfn.iferror(VLOOKUP(D601,Cadastros!$M$1:$N$12,2,0),0)*C601</f>
        <v>-1900</v>
      </c>
      <c r="H601" s="103" t="n">
        <f aca="false">SUMIF(A:A,A601,G:G)</f>
        <v>0</v>
      </c>
      <c r="I601" s="8"/>
    </row>
    <row r="602" customFormat="false" ht="15" hidden="true" customHeight="true" outlineLevel="0" collapsed="false">
      <c r="A602" s="92" t="s">
        <v>1173</v>
      </c>
      <c r="B602" s="105" t="n">
        <v>44105</v>
      </c>
      <c r="C602" s="100" t="n">
        <v>3000</v>
      </c>
      <c r="D602" s="92" t="s">
        <v>44</v>
      </c>
      <c r="E602" s="101" t="e">
        <f aca="false">_xlfn.iferror(VLOOKUP($A602,Clientes!$A:$F,6,0),"")</f>
        <v>#N/A</v>
      </c>
      <c r="F602" s="102" t="n">
        <f aca="false">IF(B602="","",EOMONTH(B602,-1)+1)</f>
        <v>44105</v>
      </c>
      <c r="G602" s="103" t="n">
        <f aca="false">_xlfn.iferror(VLOOKUP(D602,Cadastros!$M$1:$N$12,2,0),0)*C602</f>
        <v>-3000</v>
      </c>
      <c r="H602" s="103" t="n">
        <f aca="false">SUMIF(A:A,A602,G:G)</f>
        <v>0</v>
      </c>
      <c r="I602" s="8"/>
    </row>
    <row r="603" customFormat="false" ht="15" hidden="true" customHeight="true" outlineLevel="0" collapsed="false">
      <c r="A603" s="92" t="s">
        <v>1192</v>
      </c>
      <c r="B603" s="105" t="n">
        <v>44105</v>
      </c>
      <c r="C603" s="100" t="n">
        <v>2300</v>
      </c>
      <c r="D603" s="92" t="s">
        <v>44</v>
      </c>
      <c r="E603" s="101" t="e">
        <f aca="false">_xlfn.iferror(VLOOKUP($A603,Clientes!$A:$F,6,0),"")</f>
        <v>#N/A</v>
      </c>
      <c r="F603" s="102" t="n">
        <f aca="false">IF(B603="","",EOMONTH(B603,-1)+1)</f>
        <v>44105</v>
      </c>
      <c r="G603" s="103" t="n">
        <f aca="false">_xlfn.iferror(VLOOKUP(D603,Cadastros!$M$1:$N$12,2,0),0)*C603</f>
        <v>-2300</v>
      </c>
      <c r="H603" s="103" t="n">
        <f aca="false">SUMIF(A:A,A603,G:G)</f>
        <v>0</v>
      </c>
      <c r="I603" s="8"/>
    </row>
    <row r="604" customFormat="false" ht="15" hidden="true" customHeight="true" outlineLevel="0" collapsed="false">
      <c r="A604" s="92" t="s">
        <v>1198</v>
      </c>
      <c r="B604" s="105" t="n">
        <v>44105</v>
      </c>
      <c r="C604" s="100" t="n">
        <v>500</v>
      </c>
      <c r="D604" s="92" t="s">
        <v>44</v>
      </c>
      <c r="E604" s="101" t="e">
        <f aca="false">_xlfn.iferror(VLOOKUP($A604,Clientes!$A:$F,6,0),"")</f>
        <v>#N/A</v>
      </c>
      <c r="F604" s="102" t="n">
        <f aca="false">IF(B604="","",EOMONTH(B604,-1)+1)</f>
        <v>44105</v>
      </c>
      <c r="G604" s="103" t="n">
        <f aca="false">_xlfn.iferror(VLOOKUP(D604,Cadastros!$M$1:$N$12,2,0),0)*C604</f>
        <v>-500</v>
      </c>
      <c r="H604" s="103" t="n">
        <f aca="false">SUMIF(A:A,A604,G:G)</f>
        <v>0</v>
      </c>
      <c r="I604" s="8"/>
    </row>
    <row r="605" customFormat="false" ht="15" hidden="true" customHeight="true" outlineLevel="0" collapsed="false">
      <c r="A605" s="92" t="s">
        <v>1202</v>
      </c>
      <c r="B605" s="105" t="n">
        <v>44105</v>
      </c>
      <c r="C605" s="100" t="n">
        <v>750</v>
      </c>
      <c r="D605" s="92" t="s">
        <v>44</v>
      </c>
      <c r="E605" s="101" t="e">
        <f aca="false">_xlfn.iferror(VLOOKUP($A605,Clientes!$A:$F,6,0),"")</f>
        <v>#N/A</v>
      </c>
      <c r="F605" s="102" t="n">
        <f aca="false">IF(B605="","",EOMONTH(B605,-1)+1)</f>
        <v>44105</v>
      </c>
      <c r="G605" s="103" t="n">
        <f aca="false">_xlfn.iferror(VLOOKUP(D605,Cadastros!$M$1:$N$12,2,0),0)*C605</f>
        <v>-750</v>
      </c>
      <c r="H605" s="103" t="n">
        <f aca="false">SUMIF(A:A,A605,G:G)</f>
        <v>0</v>
      </c>
      <c r="I605" s="8"/>
    </row>
    <row r="606" customFormat="false" ht="15" hidden="true" customHeight="true" outlineLevel="0" collapsed="false">
      <c r="A606" s="92" t="s">
        <v>1231</v>
      </c>
      <c r="B606" s="105" t="n">
        <v>44105</v>
      </c>
      <c r="C606" s="100" t="n">
        <v>500</v>
      </c>
      <c r="D606" s="92" t="s">
        <v>44</v>
      </c>
      <c r="E606" s="101" t="e">
        <f aca="false">_xlfn.iferror(VLOOKUP($A606,Clientes!$A:$F,6,0),"")</f>
        <v>#N/A</v>
      </c>
      <c r="F606" s="102" t="n">
        <f aca="false">IF(B606="","",EOMONTH(B606,-1)+1)</f>
        <v>44105</v>
      </c>
      <c r="G606" s="103" t="n">
        <f aca="false">_xlfn.iferror(VLOOKUP(D606,Cadastros!$M$1:$N$12,2,0),0)*C606</f>
        <v>-500</v>
      </c>
      <c r="H606" s="103" t="n">
        <f aca="false">SUMIF(A:A,A606,G:G)</f>
        <v>0</v>
      </c>
      <c r="I606" s="8"/>
    </row>
    <row r="607" customFormat="false" ht="15" hidden="true" customHeight="true" outlineLevel="0" collapsed="false">
      <c r="A607" s="92" t="s">
        <v>1260</v>
      </c>
      <c r="B607" s="105" t="n">
        <v>44105</v>
      </c>
      <c r="C607" s="100" t="n">
        <v>2000</v>
      </c>
      <c r="D607" s="92" t="s">
        <v>44</v>
      </c>
      <c r="E607" s="101" t="e">
        <f aca="false">_xlfn.iferror(VLOOKUP($A607,Clientes!$A:$F,6,0),"")</f>
        <v>#N/A</v>
      </c>
      <c r="F607" s="102" t="n">
        <f aca="false">IF(B607="","",EOMONTH(B607,-1)+1)</f>
        <v>44105</v>
      </c>
      <c r="G607" s="103" t="n">
        <f aca="false">_xlfn.iferror(VLOOKUP(D607,Cadastros!$M$1:$N$12,2,0),0)*C607</f>
        <v>-2000</v>
      </c>
      <c r="H607" s="103" t="n">
        <f aca="false">SUMIF(A:A,A607,G:G)</f>
        <v>0</v>
      </c>
      <c r="I607" s="8"/>
    </row>
    <row r="608" customFormat="false" ht="15" hidden="true" customHeight="true" outlineLevel="0" collapsed="false">
      <c r="A608" s="92" t="s">
        <v>1189</v>
      </c>
      <c r="B608" s="105" t="n">
        <v>44105</v>
      </c>
      <c r="C608" s="100" t="n">
        <v>750</v>
      </c>
      <c r="D608" s="92" t="s">
        <v>38</v>
      </c>
      <c r="E608" s="101" t="e">
        <f aca="false">_xlfn.iferror(VLOOKUP($A608,Clientes!$A:$F,6,0),"")</f>
        <v>#N/A</v>
      </c>
      <c r="F608" s="102" t="n">
        <f aca="false">IF(B608="","",EOMONTH(B608,-1)+1)</f>
        <v>44105</v>
      </c>
      <c r="G608" s="103" t="n">
        <f aca="false">_xlfn.iferror(VLOOKUP(D608,Cadastros!$M$1:$N$12,2,0),0)*C608</f>
        <v>750</v>
      </c>
      <c r="H608" s="103" t="n">
        <f aca="false">SUMIF(A:A,A608,G:G)</f>
        <v>0</v>
      </c>
      <c r="I608" s="8"/>
    </row>
    <row r="609" customFormat="false" ht="15" hidden="true" customHeight="true" outlineLevel="0" collapsed="false">
      <c r="A609" s="92" t="s">
        <v>1082</v>
      </c>
      <c r="B609" s="105" t="n">
        <v>44105</v>
      </c>
      <c r="C609" s="100" t="n">
        <v>240</v>
      </c>
      <c r="D609" s="92" t="s">
        <v>42</v>
      </c>
      <c r="E609" s="101" t="e">
        <f aca="false">_xlfn.iferror(VLOOKUP($A609,Clientes!$A:$F,6,0),"")</f>
        <v>#N/A</v>
      </c>
      <c r="F609" s="102" t="n">
        <f aca="false">IF(B609="","",EOMONTH(B609,-1)+1)</f>
        <v>44105</v>
      </c>
      <c r="G609" s="103" t="n">
        <f aca="false">_xlfn.iferror(VLOOKUP(D609,Cadastros!$M$1:$N$12,2,0),0)*C609</f>
        <v>240</v>
      </c>
      <c r="H609" s="103" t="n">
        <f aca="false">SUMIF(A:A,A609,G:G)</f>
        <v>0</v>
      </c>
      <c r="I609" s="8"/>
    </row>
    <row r="610" customFormat="false" ht="15" hidden="true" customHeight="true" outlineLevel="0" collapsed="false">
      <c r="A610" s="92" t="s">
        <v>1341</v>
      </c>
      <c r="B610" s="105" t="n">
        <v>44136</v>
      </c>
      <c r="C610" s="100" t="n">
        <v>17400</v>
      </c>
      <c r="D610" s="92" t="s">
        <v>34</v>
      </c>
      <c r="E610" s="101" t="e">
        <f aca="false">_xlfn.iferror(VLOOKUP($A610,Clientes!$A:$F,6,0),"")</f>
        <v>#N/A</v>
      </c>
      <c r="F610" s="102" t="n">
        <f aca="false">IF(B610="","",EOMONTH(B610,-1)+1)</f>
        <v>44136</v>
      </c>
      <c r="G610" s="103" t="n">
        <f aca="false">_xlfn.iferror(VLOOKUP(D610,Cadastros!$M$1:$N$12,2,0),0)*C610</f>
        <v>17400</v>
      </c>
      <c r="H610" s="103" t="n">
        <f aca="false">SUMIF(A:A,A610,G:G)</f>
        <v>10000</v>
      </c>
      <c r="I610" s="8"/>
    </row>
    <row r="611" customFormat="false" ht="15" hidden="true" customHeight="true" outlineLevel="0" collapsed="false">
      <c r="A611" s="92" t="s">
        <v>1342</v>
      </c>
      <c r="B611" s="105" t="n">
        <v>44136</v>
      </c>
      <c r="C611" s="100" t="n">
        <v>4250</v>
      </c>
      <c r="D611" s="92" t="s">
        <v>34</v>
      </c>
      <c r="E611" s="101" t="e">
        <f aca="false">_xlfn.iferror(VLOOKUP($A611,Clientes!$A:$F,6,0),"")</f>
        <v>#N/A</v>
      </c>
      <c r="F611" s="102" t="n">
        <f aca="false">IF(B611="","",EOMONTH(B611,-1)+1)</f>
        <v>44136</v>
      </c>
      <c r="G611" s="103" t="n">
        <f aca="false">_xlfn.iferror(VLOOKUP(D611,Cadastros!$M$1:$N$12,2,0),0)*C611</f>
        <v>4250</v>
      </c>
      <c r="H611" s="103" t="n">
        <f aca="false">SUMIF(A:A,A611,G:G)</f>
        <v>3400</v>
      </c>
      <c r="I611" s="8"/>
    </row>
    <row r="612" customFormat="false" ht="15" hidden="true" customHeight="true" outlineLevel="0" collapsed="false">
      <c r="A612" s="92" t="s">
        <v>1343</v>
      </c>
      <c r="B612" s="105" t="n">
        <v>44136</v>
      </c>
      <c r="C612" s="100" t="n">
        <v>15200</v>
      </c>
      <c r="D612" s="92" t="s">
        <v>34</v>
      </c>
      <c r="E612" s="101" t="e">
        <f aca="false">_xlfn.iferror(VLOOKUP($A612,Clientes!$A:$F,6,0),"")</f>
        <v>#N/A</v>
      </c>
      <c r="F612" s="102" t="n">
        <f aca="false">IF(B612="","",EOMONTH(B612,-1)+1)</f>
        <v>44136</v>
      </c>
      <c r="G612" s="103" t="n">
        <f aca="false">_xlfn.iferror(VLOOKUP(D612,Cadastros!$M$1:$N$12,2,0),0)*C612</f>
        <v>15200</v>
      </c>
      <c r="H612" s="103" t="n">
        <f aca="false">SUMIF(A:A,A612,G:G)</f>
        <v>17007.28</v>
      </c>
      <c r="I612" s="8"/>
    </row>
    <row r="613" customFormat="false" ht="15" hidden="true" customHeight="true" outlineLevel="0" collapsed="false">
      <c r="A613" s="92" t="s">
        <v>1344</v>
      </c>
      <c r="B613" s="105" t="n">
        <v>44136</v>
      </c>
      <c r="C613" s="100" t="n">
        <v>6130</v>
      </c>
      <c r="D613" s="92" t="s">
        <v>34</v>
      </c>
      <c r="E613" s="101" t="e">
        <f aca="false">_xlfn.iferror(VLOOKUP($A613,Clientes!$A:$F,6,0),"")</f>
        <v>#N/A</v>
      </c>
      <c r="F613" s="102" t="n">
        <f aca="false">IF(B613="","",EOMONTH(B613,-1)+1)</f>
        <v>44136</v>
      </c>
      <c r="G613" s="103" t="n">
        <f aca="false">_xlfn.iferror(VLOOKUP(D613,Cadastros!$M$1:$N$12,2,0),0)*C613</f>
        <v>6130</v>
      </c>
      <c r="H613" s="103" t="n">
        <f aca="false">SUMIF(A:A,A613,G:G)</f>
        <v>6788.36</v>
      </c>
      <c r="I613" s="8"/>
    </row>
    <row r="614" customFormat="false" ht="15" hidden="true" customHeight="true" outlineLevel="0" collapsed="false">
      <c r="A614" s="92" t="s">
        <v>1345</v>
      </c>
      <c r="B614" s="105" t="n">
        <v>44136</v>
      </c>
      <c r="C614" s="100" t="n">
        <v>1839</v>
      </c>
      <c r="D614" s="92" t="s">
        <v>34</v>
      </c>
      <c r="E614" s="101" t="e">
        <f aca="false">_xlfn.iferror(VLOOKUP($A614,Clientes!$A:$F,6,0),"")</f>
        <v>#N/A</v>
      </c>
      <c r="F614" s="102" t="n">
        <f aca="false">IF(B614="","",EOMONTH(B614,-1)+1)</f>
        <v>44136</v>
      </c>
      <c r="G614" s="103" t="n">
        <f aca="false">_xlfn.iferror(VLOOKUP(D614,Cadastros!$M$1:$N$12,2,0),0)*C614</f>
        <v>1839</v>
      </c>
      <c r="H614" s="103" t="n">
        <f aca="false">SUMIF(A:A,A614,G:G)</f>
        <v>2036.51</v>
      </c>
      <c r="I614" s="8"/>
    </row>
    <row r="615" customFormat="false" ht="15" hidden="true" customHeight="true" outlineLevel="0" collapsed="false">
      <c r="A615" s="92" t="s">
        <v>1346</v>
      </c>
      <c r="B615" s="105" t="n">
        <v>44136</v>
      </c>
      <c r="C615" s="100" t="n">
        <v>3600</v>
      </c>
      <c r="D615" s="92" t="s">
        <v>34</v>
      </c>
      <c r="E615" s="101" t="e">
        <f aca="false">_xlfn.iferror(VLOOKUP($A615,Clientes!$A:$F,6,0),"")</f>
        <v>#N/A</v>
      </c>
      <c r="F615" s="102" t="n">
        <f aca="false">IF(B615="","",EOMONTH(B615,-1)+1)</f>
        <v>44136</v>
      </c>
      <c r="G615" s="103" t="n">
        <f aca="false">_xlfn.iferror(VLOOKUP(D615,Cadastros!$M$1:$N$12,2,0),0)*C615</f>
        <v>3600</v>
      </c>
      <c r="H615" s="103" t="n">
        <f aca="false">SUMIF(A:A,A615,G:G)</f>
        <v>0</v>
      </c>
      <c r="I615" s="8"/>
    </row>
    <row r="616" customFormat="false" ht="15" hidden="true" customHeight="true" outlineLevel="0" collapsed="false">
      <c r="A616" s="92" t="s">
        <v>1347</v>
      </c>
      <c r="B616" s="105" t="n">
        <v>44136</v>
      </c>
      <c r="C616" s="100" t="n">
        <v>3800</v>
      </c>
      <c r="D616" s="92" t="s">
        <v>34</v>
      </c>
      <c r="E616" s="101" t="e">
        <f aca="false">_xlfn.iferror(VLOOKUP($A616,Clientes!$A:$F,6,0),"")</f>
        <v>#N/A</v>
      </c>
      <c r="F616" s="102" t="n">
        <f aca="false">IF(B616="","",EOMONTH(B616,-1)+1)</f>
        <v>44136</v>
      </c>
      <c r="G616" s="103" t="n">
        <f aca="false">_xlfn.iferror(VLOOKUP(D616,Cadastros!$M$1:$N$12,2,0),0)*C616</f>
        <v>3800</v>
      </c>
      <c r="H616" s="103" t="n">
        <f aca="false">SUMIF(A:A,A616,G:G)</f>
        <v>0</v>
      </c>
      <c r="I616" s="8"/>
    </row>
    <row r="617" customFormat="false" ht="15" hidden="true" customHeight="true" outlineLevel="0" collapsed="false">
      <c r="A617" s="92" t="s">
        <v>1348</v>
      </c>
      <c r="B617" s="105" t="n">
        <v>44136</v>
      </c>
      <c r="C617" s="100" t="n">
        <v>3500</v>
      </c>
      <c r="D617" s="92" t="s">
        <v>34</v>
      </c>
      <c r="E617" s="101" t="e">
        <f aca="false">_xlfn.iferror(VLOOKUP($A617,Clientes!$A:$F,6,0),"")</f>
        <v>#N/A</v>
      </c>
      <c r="F617" s="102" t="n">
        <f aca="false">IF(B617="","",EOMONTH(B617,-1)+1)</f>
        <v>44136</v>
      </c>
      <c r="G617" s="103" t="n">
        <f aca="false">_xlfn.iferror(VLOOKUP(D617,Cadastros!$M$1:$N$12,2,0),0)*C617</f>
        <v>3500</v>
      </c>
      <c r="H617" s="103" t="n">
        <f aca="false">SUMIF(A:A,A617,G:G)</f>
        <v>3986.64</v>
      </c>
      <c r="I617" s="8"/>
    </row>
    <row r="618" customFormat="false" ht="15" hidden="true" customHeight="true" outlineLevel="0" collapsed="false">
      <c r="A618" s="92" t="s">
        <v>1349</v>
      </c>
      <c r="B618" s="105" t="n">
        <v>44136</v>
      </c>
      <c r="C618" s="100" t="n">
        <v>4000</v>
      </c>
      <c r="D618" s="92" t="s">
        <v>34</v>
      </c>
      <c r="E618" s="101" t="e">
        <f aca="false">_xlfn.iferror(VLOOKUP($A618,Clientes!$A:$F,6,0),"")</f>
        <v>#N/A</v>
      </c>
      <c r="F618" s="102" t="n">
        <f aca="false">IF(B618="","",EOMONTH(B618,-1)+1)</f>
        <v>44136</v>
      </c>
      <c r="G618" s="103" t="n">
        <f aca="false">_xlfn.iferror(VLOOKUP(D618,Cadastros!$M$1:$N$12,2,0),0)*C618</f>
        <v>4000</v>
      </c>
      <c r="H618" s="103" t="n">
        <f aca="false">SUMIF(A:A,A618,G:G)</f>
        <v>0</v>
      </c>
      <c r="I618" s="8"/>
    </row>
    <row r="619" customFormat="false" ht="15" hidden="true" customHeight="true" outlineLevel="0" collapsed="false">
      <c r="A619" s="92" t="s">
        <v>1350</v>
      </c>
      <c r="B619" s="105" t="n">
        <v>44136</v>
      </c>
      <c r="C619" s="100" t="n">
        <v>4500</v>
      </c>
      <c r="D619" s="92" t="s">
        <v>34</v>
      </c>
      <c r="E619" s="101" t="e">
        <f aca="false">_xlfn.iferror(VLOOKUP($A619,Clientes!$A:$F,6,0),"")</f>
        <v>#N/A</v>
      </c>
      <c r="F619" s="102" t="n">
        <f aca="false">IF(B619="","",EOMONTH(B619,-1)+1)</f>
        <v>44136</v>
      </c>
      <c r="G619" s="103" t="n">
        <f aca="false">_xlfn.iferror(VLOOKUP(D619,Cadastros!$M$1:$N$12,2,0),0)*C619</f>
        <v>4500</v>
      </c>
      <c r="H619" s="103" t="n">
        <f aca="false">SUMIF(A:A,A619,G:G)</f>
        <v>4500</v>
      </c>
      <c r="I619" s="8"/>
    </row>
    <row r="620" customFormat="false" ht="15" hidden="true" customHeight="true" outlineLevel="0" collapsed="false">
      <c r="A620" s="92" t="s">
        <v>1351</v>
      </c>
      <c r="B620" s="105" t="n">
        <v>44136</v>
      </c>
      <c r="C620" s="100" t="n">
        <v>27000</v>
      </c>
      <c r="D620" s="92" t="s">
        <v>34</v>
      </c>
      <c r="E620" s="101" t="e">
        <f aca="false">_xlfn.iferror(VLOOKUP($A620,Clientes!$A:$F,6,0),"")</f>
        <v>#N/A</v>
      </c>
      <c r="F620" s="102" t="n">
        <f aca="false">IF(B620="","",EOMONTH(B620,-1)+1)</f>
        <v>44136</v>
      </c>
      <c r="G620" s="103" t="n">
        <f aca="false">_xlfn.iferror(VLOOKUP(D620,Cadastros!$M$1:$N$12,2,0),0)*C620</f>
        <v>27000</v>
      </c>
      <c r="H620" s="103" t="n">
        <f aca="false">SUMIF(A:A,A620,G:G)</f>
        <v>27000</v>
      </c>
      <c r="I620" s="8"/>
    </row>
    <row r="621" customFormat="false" ht="15" hidden="true" customHeight="true" outlineLevel="0" collapsed="false">
      <c r="A621" s="92" t="s">
        <v>1352</v>
      </c>
      <c r="B621" s="105" t="n">
        <v>44136</v>
      </c>
      <c r="C621" s="100" t="n">
        <v>11000</v>
      </c>
      <c r="D621" s="92" t="s">
        <v>34</v>
      </c>
      <c r="E621" s="101" t="e">
        <f aca="false">_xlfn.iferror(VLOOKUP($A621,Clientes!$A:$F,6,0),"")</f>
        <v>#N/A</v>
      </c>
      <c r="F621" s="102" t="n">
        <f aca="false">IF(B621="","",EOMONTH(B621,-1)+1)</f>
        <v>44136</v>
      </c>
      <c r="G621" s="103" t="n">
        <f aca="false">_xlfn.iferror(VLOOKUP(D621,Cadastros!$M$1:$N$12,2,0),0)*C621</f>
        <v>11000</v>
      </c>
      <c r="H621" s="103" t="n">
        <f aca="false">SUMIF(A:A,A621,G:G)</f>
        <v>0</v>
      </c>
      <c r="I621" s="8"/>
    </row>
    <row r="622" customFormat="false" ht="15" hidden="true" customHeight="true" outlineLevel="0" collapsed="false">
      <c r="A622" s="92" t="s">
        <v>1093</v>
      </c>
      <c r="B622" s="105" t="n">
        <v>44136</v>
      </c>
      <c r="C622" s="100" t="n">
        <v>1500</v>
      </c>
      <c r="D622" s="92" t="s">
        <v>44</v>
      </c>
      <c r="E622" s="101" t="e">
        <f aca="false">_xlfn.iferror(VLOOKUP($A622,Clientes!$A:$F,6,0),"")</f>
        <v>#N/A</v>
      </c>
      <c r="F622" s="102" t="n">
        <f aca="false">IF(B622="","",EOMONTH(B622,-1)+1)</f>
        <v>44136</v>
      </c>
      <c r="G622" s="103" t="n">
        <f aca="false">_xlfn.iferror(VLOOKUP(D622,Cadastros!$M$1:$N$12,2,0),0)*C622</f>
        <v>-1500</v>
      </c>
      <c r="H622" s="103" t="n">
        <f aca="false">SUMIF(A:A,A622,G:G)</f>
        <v>0</v>
      </c>
      <c r="I622" s="8"/>
    </row>
    <row r="623" customFormat="false" ht="15" hidden="true" customHeight="true" outlineLevel="0" collapsed="false">
      <c r="A623" s="92" t="s">
        <v>1098</v>
      </c>
      <c r="B623" s="105" t="n">
        <v>44136</v>
      </c>
      <c r="C623" s="100" t="n">
        <v>2000</v>
      </c>
      <c r="D623" s="92" t="s">
        <v>44</v>
      </c>
      <c r="E623" s="101" t="e">
        <f aca="false">_xlfn.iferror(VLOOKUP($A623,Clientes!$A:$F,6,0),"")</f>
        <v>#N/A</v>
      </c>
      <c r="F623" s="102" t="n">
        <f aca="false">IF(B623="","",EOMONTH(B623,-1)+1)</f>
        <v>44136</v>
      </c>
      <c r="G623" s="103" t="n">
        <f aca="false">_xlfn.iferror(VLOOKUP(D623,Cadastros!$M$1:$N$12,2,0),0)*C623</f>
        <v>-2000</v>
      </c>
      <c r="H623" s="103" t="n">
        <f aca="false">SUMIF(A:A,A623,G:G)</f>
        <v>0</v>
      </c>
      <c r="I623" s="8"/>
    </row>
    <row r="624" customFormat="false" ht="15" hidden="true" customHeight="true" outlineLevel="0" collapsed="false">
      <c r="A624" s="92" t="s">
        <v>1131</v>
      </c>
      <c r="B624" s="105" t="n">
        <v>44136</v>
      </c>
      <c r="C624" s="100" t="n">
        <v>2178</v>
      </c>
      <c r="D624" s="92" t="s">
        <v>44</v>
      </c>
      <c r="E624" s="101" t="e">
        <f aca="false">_xlfn.iferror(VLOOKUP($A624,Clientes!$A:$F,6,0),"")</f>
        <v>#N/A</v>
      </c>
      <c r="F624" s="102" t="n">
        <f aca="false">IF(B624="","",EOMONTH(B624,-1)+1)</f>
        <v>44136</v>
      </c>
      <c r="G624" s="103" t="n">
        <f aca="false">_xlfn.iferror(VLOOKUP(D624,Cadastros!$M$1:$N$12,2,0),0)*C624</f>
        <v>-2178</v>
      </c>
      <c r="H624" s="103" t="n">
        <f aca="false">SUMIF(A:A,A624,G:G)</f>
        <v>0</v>
      </c>
      <c r="I624" s="8"/>
    </row>
    <row r="625" customFormat="false" ht="15" hidden="true" customHeight="true" outlineLevel="0" collapsed="false">
      <c r="A625" s="92" t="s">
        <v>1135</v>
      </c>
      <c r="B625" s="105" t="n">
        <v>44136</v>
      </c>
      <c r="C625" s="100" t="n">
        <v>4920</v>
      </c>
      <c r="D625" s="92" t="s">
        <v>44</v>
      </c>
      <c r="E625" s="101" t="e">
        <f aca="false">_xlfn.iferror(VLOOKUP($A625,Clientes!$A:$F,6,0),"")</f>
        <v>#N/A</v>
      </c>
      <c r="F625" s="102" t="n">
        <f aca="false">IF(B625="","",EOMONTH(B625,-1)+1)</f>
        <v>44136</v>
      </c>
      <c r="G625" s="103" t="n">
        <f aca="false">_xlfn.iferror(VLOOKUP(D625,Cadastros!$M$1:$N$12,2,0),0)*C625</f>
        <v>-4920</v>
      </c>
      <c r="H625" s="103" t="n">
        <f aca="false">SUMIF(A:A,A625,G:G)</f>
        <v>0</v>
      </c>
      <c r="I625" s="8"/>
    </row>
    <row r="626" customFormat="false" ht="15" hidden="true" customHeight="true" outlineLevel="0" collapsed="false">
      <c r="A626" s="92" t="s">
        <v>1144</v>
      </c>
      <c r="B626" s="105" t="n">
        <v>44136</v>
      </c>
      <c r="C626" s="100" t="n">
        <v>3333</v>
      </c>
      <c r="D626" s="92" t="s">
        <v>44</v>
      </c>
      <c r="E626" s="101" t="e">
        <f aca="false">_xlfn.iferror(VLOOKUP($A626,Clientes!$A:$F,6,0),"")</f>
        <v>#N/A</v>
      </c>
      <c r="F626" s="102" t="n">
        <f aca="false">IF(B626="","",EOMONTH(B626,-1)+1)</f>
        <v>44136</v>
      </c>
      <c r="G626" s="103" t="n">
        <f aca="false">_xlfn.iferror(VLOOKUP(D626,Cadastros!$M$1:$N$12,2,0),0)*C626</f>
        <v>-3333</v>
      </c>
      <c r="H626" s="103" t="n">
        <f aca="false">SUMIF(A:A,A626,G:G)</f>
        <v>0</v>
      </c>
      <c r="I626" s="8"/>
    </row>
    <row r="627" customFormat="false" ht="15" hidden="true" customHeight="true" outlineLevel="0" collapsed="false">
      <c r="A627" s="92" t="s">
        <v>1160</v>
      </c>
      <c r="B627" s="105" t="n">
        <v>44136</v>
      </c>
      <c r="C627" s="100" t="n">
        <v>3500</v>
      </c>
      <c r="D627" s="92" t="s">
        <v>44</v>
      </c>
      <c r="E627" s="101" t="e">
        <f aca="false">_xlfn.iferror(VLOOKUP($A627,Clientes!$A:$F,6,0),"")</f>
        <v>#N/A</v>
      </c>
      <c r="F627" s="102" t="n">
        <f aca="false">IF(B627="","",EOMONTH(B627,-1)+1)</f>
        <v>44136</v>
      </c>
      <c r="G627" s="103" t="n">
        <f aca="false">_xlfn.iferror(VLOOKUP(D627,Cadastros!$M$1:$N$12,2,0),0)*C627</f>
        <v>-3500</v>
      </c>
      <c r="H627" s="103" t="n">
        <f aca="false">SUMIF(A:A,A627,G:G)</f>
        <v>0</v>
      </c>
      <c r="I627" s="8"/>
    </row>
    <row r="628" customFormat="false" ht="15" hidden="true" customHeight="true" outlineLevel="0" collapsed="false">
      <c r="A628" s="92" t="s">
        <v>1188</v>
      </c>
      <c r="B628" s="105" t="n">
        <v>44136</v>
      </c>
      <c r="C628" s="100" t="n">
        <v>950</v>
      </c>
      <c r="D628" s="92" t="s">
        <v>44</v>
      </c>
      <c r="E628" s="101" t="e">
        <f aca="false">_xlfn.iferror(VLOOKUP($A628,Clientes!$A:$F,6,0),"")</f>
        <v>#N/A</v>
      </c>
      <c r="F628" s="102" t="n">
        <f aca="false">IF(B628="","",EOMONTH(B628,-1)+1)</f>
        <v>44136</v>
      </c>
      <c r="G628" s="103" t="n">
        <f aca="false">_xlfn.iferror(VLOOKUP(D628,Cadastros!$M$1:$N$12,2,0),0)*C628</f>
        <v>-950</v>
      </c>
      <c r="H628" s="103" t="n">
        <f aca="false">SUMIF(A:A,A628,G:G)</f>
        <v>0</v>
      </c>
      <c r="I628" s="8"/>
    </row>
    <row r="629" customFormat="false" ht="15" hidden="true" customHeight="true" outlineLevel="0" collapsed="false">
      <c r="A629" s="92" t="s">
        <v>1236</v>
      </c>
      <c r="B629" s="105" t="n">
        <v>44136</v>
      </c>
      <c r="C629" s="100" t="n">
        <v>1500</v>
      </c>
      <c r="D629" s="92" t="s">
        <v>44</v>
      </c>
      <c r="E629" s="101" t="e">
        <f aca="false">_xlfn.iferror(VLOOKUP($A629,Clientes!$A:$F,6,0),"")</f>
        <v>#N/A</v>
      </c>
      <c r="F629" s="102" t="n">
        <f aca="false">IF(B629="","",EOMONTH(B629,-1)+1)</f>
        <v>44136</v>
      </c>
      <c r="G629" s="103" t="n">
        <f aca="false">_xlfn.iferror(VLOOKUP(D629,Cadastros!$M$1:$N$12,2,0),0)*C629</f>
        <v>-1500</v>
      </c>
      <c r="H629" s="103" t="n">
        <f aca="false">SUMIF(A:A,A629,G:G)</f>
        <v>0</v>
      </c>
      <c r="I629" s="8"/>
    </row>
    <row r="630" customFormat="false" ht="15" hidden="true" customHeight="true" outlineLevel="0" collapsed="false">
      <c r="A630" s="92" t="s">
        <v>1287</v>
      </c>
      <c r="B630" s="105" t="n">
        <v>44136</v>
      </c>
      <c r="C630" s="100" t="n">
        <v>7600</v>
      </c>
      <c r="D630" s="92" t="s">
        <v>44</v>
      </c>
      <c r="E630" s="101" t="e">
        <f aca="false">_xlfn.iferror(VLOOKUP($A630,Clientes!$A:$F,6,0),"")</f>
        <v>#N/A</v>
      </c>
      <c r="F630" s="102" t="n">
        <f aca="false">IF(B630="","",EOMONTH(B630,-1)+1)</f>
        <v>44136</v>
      </c>
      <c r="G630" s="103" t="n">
        <f aca="false">_xlfn.iferror(VLOOKUP(D630,Cadastros!$M$1:$N$12,2,0),0)*C630</f>
        <v>-7600</v>
      </c>
      <c r="H630" s="103" t="n">
        <f aca="false">SUMIF(A:A,A630,G:G)</f>
        <v>0</v>
      </c>
      <c r="I630" s="8"/>
    </row>
    <row r="631" customFormat="false" ht="15" hidden="true" customHeight="true" outlineLevel="0" collapsed="false">
      <c r="A631" s="92" t="s">
        <v>1065</v>
      </c>
      <c r="B631" s="105" t="n">
        <v>44136</v>
      </c>
      <c r="C631" s="100" t="n">
        <v>400</v>
      </c>
      <c r="D631" s="92" t="s">
        <v>38</v>
      </c>
      <c r="E631" s="101" t="e">
        <f aca="false">_xlfn.iferror(VLOOKUP($A631,Clientes!$A:$F,6,0),"")</f>
        <v>#N/A</v>
      </c>
      <c r="F631" s="102" t="n">
        <f aca="false">IF(B631="","",EOMONTH(B631,-1)+1)</f>
        <v>44136</v>
      </c>
      <c r="G631" s="103" t="n">
        <f aca="false">_xlfn.iferror(VLOOKUP(D631,Cadastros!$M$1:$N$12,2,0),0)*C631</f>
        <v>400</v>
      </c>
      <c r="H631" s="103" t="n">
        <f aca="false">SUMIF(A:A,A631,G:G)</f>
        <v>469.97</v>
      </c>
      <c r="I631" s="8"/>
    </row>
    <row r="632" customFormat="false" ht="15" hidden="true" customHeight="true" outlineLevel="0" collapsed="false">
      <c r="A632" s="92" t="s">
        <v>988</v>
      </c>
      <c r="B632" s="105" t="n">
        <v>44136</v>
      </c>
      <c r="C632" s="100" t="n">
        <v>750</v>
      </c>
      <c r="D632" s="92" t="s">
        <v>36</v>
      </c>
      <c r="E632" s="101" t="e">
        <f aca="false">_xlfn.iferror(VLOOKUP($A632,Clientes!$A:$F,6,0),"")</f>
        <v>#N/A</v>
      </c>
      <c r="F632" s="102" t="n">
        <f aca="false">IF(B632="","",EOMONTH(B632,-1)+1)</f>
        <v>44136</v>
      </c>
      <c r="G632" s="103" t="n">
        <f aca="false">_xlfn.iferror(VLOOKUP(D632,Cadastros!$M$1:$N$12,2,0),0)*C632</f>
        <v>750</v>
      </c>
      <c r="H632" s="103" t="n">
        <f aca="false">SUMIF(A:A,A632,G:G)</f>
        <v>1512.84</v>
      </c>
      <c r="I632" s="8"/>
    </row>
    <row r="633" customFormat="false" ht="15" hidden="true" customHeight="true" outlineLevel="0" collapsed="false">
      <c r="A633" s="92" t="s">
        <v>954</v>
      </c>
      <c r="B633" s="105" t="n">
        <v>44136</v>
      </c>
      <c r="C633" s="100" t="n">
        <v>550</v>
      </c>
      <c r="D633" s="92" t="s">
        <v>36</v>
      </c>
      <c r="E633" s="101" t="e">
        <f aca="false">_xlfn.iferror(VLOOKUP($A633,Clientes!$A:$F,6,0),"")</f>
        <v>#N/A</v>
      </c>
      <c r="F633" s="102" t="n">
        <f aca="false">IF(B633="","",EOMONTH(B633,-1)+1)</f>
        <v>44136</v>
      </c>
      <c r="G633" s="103" t="n">
        <f aca="false">_xlfn.iferror(VLOOKUP(D633,Cadastros!$M$1:$N$12,2,0),0)*C633</f>
        <v>550</v>
      </c>
      <c r="H633" s="103" t="n">
        <f aca="false">SUMIF(A:A,A633,G:G)</f>
        <v>2382.03</v>
      </c>
      <c r="I633" s="8"/>
    </row>
    <row r="634" customFormat="false" ht="15" hidden="true" customHeight="true" outlineLevel="0" collapsed="false">
      <c r="A634" s="92" t="s">
        <v>1015</v>
      </c>
      <c r="B634" s="105" t="n">
        <v>44136</v>
      </c>
      <c r="C634" s="100" t="n">
        <v>1300</v>
      </c>
      <c r="D634" s="92" t="s">
        <v>36</v>
      </c>
      <c r="E634" s="101" t="e">
        <f aca="false">_xlfn.iferror(VLOOKUP($A634,Clientes!$A:$F,6,0),"")</f>
        <v>#N/A</v>
      </c>
      <c r="F634" s="102" t="n">
        <f aca="false">IF(B634="","",EOMONTH(B634,-1)+1)</f>
        <v>44136</v>
      </c>
      <c r="G634" s="103" t="n">
        <f aca="false">_xlfn.iferror(VLOOKUP(D634,Cadastros!$M$1:$N$12,2,0),0)*C634</f>
        <v>1300</v>
      </c>
      <c r="H634" s="103" t="n">
        <f aca="false">SUMIF(A:A,A634,G:G)</f>
        <v>0</v>
      </c>
      <c r="I634" s="8"/>
    </row>
    <row r="635" customFormat="false" ht="15" hidden="true" customHeight="true" outlineLevel="0" collapsed="false">
      <c r="A635" s="92" t="s">
        <v>1189</v>
      </c>
      <c r="B635" s="105" t="n">
        <v>44136</v>
      </c>
      <c r="C635" s="100" t="n">
        <v>750</v>
      </c>
      <c r="D635" s="92" t="s">
        <v>36</v>
      </c>
      <c r="E635" s="101" t="e">
        <f aca="false">_xlfn.iferror(VLOOKUP($A635,Clientes!$A:$F,6,0),"")</f>
        <v>#N/A</v>
      </c>
      <c r="F635" s="102" t="n">
        <f aca="false">IF(B635="","",EOMONTH(B635,-1)+1)</f>
        <v>44136</v>
      </c>
      <c r="G635" s="103" t="n">
        <f aca="false">_xlfn.iferror(VLOOKUP(D635,Cadastros!$M$1:$N$12,2,0),0)*C635</f>
        <v>750</v>
      </c>
      <c r="H635" s="103" t="n">
        <f aca="false">SUMIF(A:A,A635,G:G)</f>
        <v>0</v>
      </c>
      <c r="I635" s="8"/>
    </row>
    <row r="636" customFormat="false" ht="15" hidden="true" customHeight="true" outlineLevel="0" collapsed="false">
      <c r="A636" s="92" t="s">
        <v>1199</v>
      </c>
      <c r="B636" s="105" t="n">
        <v>44136</v>
      </c>
      <c r="C636" s="100" t="n">
        <v>100</v>
      </c>
      <c r="D636" s="92" t="s">
        <v>36</v>
      </c>
      <c r="E636" s="101" t="e">
        <f aca="false">_xlfn.iferror(VLOOKUP($A636,Clientes!$A:$F,6,0),"")</f>
        <v>#N/A</v>
      </c>
      <c r="F636" s="102" t="n">
        <f aca="false">IF(B636="","",EOMONTH(B636,-1)+1)</f>
        <v>44136</v>
      </c>
      <c r="G636" s="103" t="n">
        <f aca="false">_xlfn.iferror(VLOOKUP(D636,Cadastros!$M$1:$N$12,2,0),0)*C636</f>
        <v>100</v>
      </c>
      <c r="H636" s="103" t="n">
        <f aca="false">SUMIF(A:A,A636,G:G)</f>
        <v>0</v>
      </c>
      <c r="I636" s="8"/>
    </row>
    <row r="637" customFormat="false" ht="15" hidden="true" customHeight="true" outlineLevel="0" collapsed="false">
      <c r="A637" s="92" t="s">
        <v>1353</v>
      </c>
      <c r="B637" s="105" t="n">
        <v>44166</v>
      </c>
      <c r="C637" s="100" t="n">
        <v>15800</v>
      </c>
      <c r="D637" s="92" t="s">
        <v>34</v>
      </c>
      <c r="E637" s="101" t="e">
        <f aca="false">_xlfn.iferror(VLOOKUP($A637,Clientes!$A:$F,6,0),"")</f>
        <v>#N/A</v>
      </c>
      <c r="F637" s="102" t="n">
        <f aca="false">IF(B637="","",EOMONTH(B637,-1)+1)</f>
        <v>44166</v>
      </c>
      <c r="G637" s="103" t="n">
        <f aca="false">_xlfn.iferror(VLOOKUP(D637,Cadastros!$M$1:$N$12,2,0),0)*C637</f>
        <v>15800</v>
      </c>
      <c r="H637" s="103" t="n">
        <f aca="false">SUMIF(A:A,A637,G:G)</f>
        <v>0</v>
      </c>
      <c r="I637" s="8"/>
    </row>
    <row r="638" customFormat="false" ht="15" hidden="true" customHeight="true" outlineLevel="0" collapsed="false">
      <c r="A638" s="92" t="s">
        <v>1354</v>
      </c>
      <c r="B638" s="105" t="n">
        <v>44166</v>
      </c>
      <c r="C638" s="100" t="n">
        <v>9300</v>
      </c>
      <c r="D638" s="92" t="s">
        <v>34</v>
      </c>
      <c r="E638" s="101" t="e">
        <f aca="false">_xlfn.iferror(VLOOKUP($A638,Clientes!$A:$F,6,0),"")</f>
        <v>#N/A</v>
      </c>
      <c r="F638" s="102" t="n">
        <f aca="false">IF(B638="","",EOMONTH(B638,-1)+1)</f>
        <v>44166</v>
      </c>
      <c r="G638" s="103" t="n">
        <f aca="false">_xlfn.iferror(VLOOKUP(D638,Cadastros!$M$1:$N$12,2,0),0)*C638</f>
        <v>9300</v>
      </c>
      <c r="H638" s="103" t="n">
        <f aca="false">SUMIF(A:A,A638,G:G)</f>
        <v>6975</v>
      </c>
      <c r="I638" s="8"/>
    </row>
    <row r="639" customFormat="false" ht="15" hidden="true" customHeight="true" outlineLevel="0" collapsed="false">
      <c r="A639" s="92" t="s">
        <v>1355</v>
      </c>
      <c r="B639" s="105" t="n">
        <v>44166</v>
      </c>
      <c r="C639" s="100" t="n">
        <v>4800</v>
      </c>
      <c r="D639" s="92" t="s">
        <v>34</v>
      </c>
      <c r="E639" s="101" t="e">
        <f aca="false">_xlfn.iferror(VLOOKUP($A639,Clientes!$A:$F,6,0),"")</f>
        <v>#N/A</v>
      </c>
      <c r="F639" s="102" t="n">
        <f aca="false">IF(B639="","",EOMONTH(B639,-1)+1)</f>
        <v>44166</v>
      </c>
      <c r="G639" s="103" t="n">
        <f aca="false">_xlfn.iferror(VLOOKUP(D639,Cadastros!$M$1:$N$12,2,0),0)*C639</f>
        <v>4800</v>
      </c>
      <c r="H639" s="103" t="n">
        <f aca="false">SUMIF(A:A,A639,G:G)</f>
        <v>785.17</v>
      </c>
      <c r="I639" s="8"/>
    </row>
    <row r="640" customFormat="false" ht="15" hidden="true" customHeight="true" outlineLevel="0" collapsed="false">
      <c r="A640" s="92" t="s">
        <v>1356</v>
      </c>
      <c r="B640" s="105" t="n">
        <v>44166</v>
      </c>
      <c r="C640" s="100" t="n">
        <v>4000</v>
      </c>
      <c r="D640" s="92" t="s">
        <v>34</v>
      </c>
      <c r="E640" s="101" t="e">
        <f aca="false">_xlfn.iferror(VLOOKUP($A640,Clientes!$A:$F,6,0),"")</f>
        <v>#N/A</v>
      </c>
      <c r="F640" s="102" t="n">
        <f aca="false">IF(B640="","",EOMONTH(B640,-1)+1)</f>
        <v>44166</v>
      </c>
      <c r="G640" s="103" t="n">
        <f aca="false">_xlfn.iferror(VLOOKUP(D640,Cadastros!$M$1:$N$12,2,0),0)*C640</f>
        <v>4000</v>
      </c>
      <c r="H640" s="103" t="n">
        <f aca="false">SUMIF(A:A,A640,G:G)</f>
        <v>0</v>
      </c>
      <c r="I640" s="8"/>
    </row>
    <row r="641" customFormat="false" ht="15" hidden="true" customHeight="true" outlineLevel="0" collapsed="false">
      <c r="A641" s="92" t="s">
        <v>1357</v>
      </c>
      <c r="B641" s="105" t="n">
        <v>44166</v>
      </c>
      <c r="C641" s="100" t="n">
        <v>3900</v>
      </c>
      <c r="D641" s="92" t="s">
        <v>34</v>
      </c>
      <c r="E641" s="101" t="e">
        <f aca="false">_xlfn.iferror(VLOOKUP($A641,Clientes!$A:$F,6,0),"")</f>
        <v>#N/A</v>
      </c>
      <c r="F641" s="102" t="n">
        <f aca="false">IF(B641="","",EOMONTH(B641,-1)+1)</f>
        <v>44166</v>
      </c>
      <c r="G641" s="103" t="n">
        <f aca="false">_xlfn.iferror(VLOOKUP(D641,Cadastros!$M$1:$N$12,2,0),0)*C641</f>
        <v>3900</v>
      </c>
      <c r="H641" s="103" t="n">
        <f aca="false">SUMIF(A:A,A641,G:G)</f>
        <v>0</v>
      </c>
      <c r="I641" s="8"/>
    </row>
    <row r="642" customFormat="false" ht="15" hidden="true" customHeight="true" outlineLevel="0" collapsed="false">
      <c r="A642" s="92" t="s">
        <v>1358</v>
      </c>
      <c r="B642" s="105" t="n">
        <v>44166</v>
      </c>
      <c r="C642" s="100" t="n">
        <v>3446</v>
      </c>
      <c r="D642" s="92" t="s">
        <v>34</v>
      </c>
      <c r="E642" s="101" t="e">
        <f aca="false">_xlfn.iferror(VLOOKUP($A642,Clientes!$A:$F,6,0),"")</f>
        <v>#N/A</v>
      </c>
      <c r="F642" s="102" t="n">
        <f aca="false">IF(B642="","",EOMONTH(B642,-1)+1)</f>
        <v>44166</v>
      </c>
      <c r="G642" s="103" t="n">
        <f aca="false">_xlfn.iferror(VLOOKUP(D642,Cadastros!$M$1:$N$12,2,0),0)*C642</f>
        <v>3446</v>
      </c>
      <c r="H642" s="103" t="n">
        <f aca="false">SUMIF(A:A,A642,G:G)</f>
        <v>3456</v>
      </c>
      <c r="I642" s="8"/>
    </row>
    <row r="643" customFormat="false" ht="15" hidden="true" customHeight="true" outlineLevel="0" collapsed="false">
      <c r="A643" s="92" t="s">
        <v>1359</v>
      </c>
      <c r="B643" s="105" t="n">
        <v>44166</v>
      </c>
      <c r="C643" s="100" t="n">
        <v>3300</v>
      </c>
      <c r="D643" s="92" t="s">
        <v>34</v>
      </c>
      <c r="E643" s="101" t="e">
        <f aca="false">_xlfn.iferror(VLOOKUP($A643,Clientes!$A:$F,6,0),"")</f>
        <v>#N/A</v>
      </c>
      <c r="F643" s="102" t="n">
        <f aca="false">IF(B643="","",EOMONTH(B643,-1)+1)</f>
        <v>44166</v>
      </c>
      <c r="G643" s="103" t="n">
        <f aca="false">_xlfn.iferror(VLOOKUP(D643,Cadastros!$M$1:$N$12,2,0),0)*C643</f>
        <v>3300</v>
      </c>
      <c r="H643" s="103" t="n">
        <f aca="false">SUMIF(A:A,A643,G:G)</f>
        <v>0</v>
      </c>
      <c r="I643" s="8"/>
    </row>
    <row r="644" customFormat="false" ht="15" hidden="true" customHeight="true" outlineLevel="0" collapsed="false">
      <c r="A644" s="92" t="s">
        <v>1360</v>
      </c>
      <c r="B644" s="105" t="n">
        <v>44166</v>
      </c>
      <c r="C644" s="100" t="n">
        <v>3200</v>
      </c>
      <c r="D644" s="92" t="s">
        <v>34</v>
      </c>
      <c r="E644" s="101" t="e">
        <f aca="false">_xlfn.iferror(VLOOKUP($A644,Clientes!$A:$F,6,0),"")</f>
        <v>#N/A</v>
      </c>
      <c r="F644" s="102" t="n">
        <f aca="false">IF(B644="","",EOMONTH(B644,-1)+1)</f>
        <v>44166</v>
      </c>
      <c r="G644" s="103" t="n">
        <f aca="false">_xlfn.iferror(VLOOKUP(D644,Cadastros!$M$1:$N$12,2,0),0)*C644</f>
        <v>3200</v>
      </c>
      <c r="H644" s="103" t="n">
        <f aca="false">SUMIF(A:A,A644,G:G)</f>
        <v>0</v>
      </c>
      <c r="I644" s="8"/>
    </row>
    <row r="645" customFormat="false" ht="15" hidden="true" customHeight="true" outlineLevel="0" collapsed="false">
      <c r="A645" s="92" t="s">
        <v>1361</v>
      </c>
      <c r="B645" s="105" t="n">
        <v>44166</v>
      </c>
      <c r="C645" s="100" t="n">
        <v>2500</v>
      </c>
      <c r="D645" s="92" t="s">
        <v>34</v>
      </c>
      <c r="E645" s="101" t="e">
        <f aca="false">_xlfn.iferror(VLOOKUP($A645,Clientes!$A:$F,6,0),"")</f>
        <v>#N/A</v>
      </c>
      <c r="F645" s="102" t="n">
        <f aca="false">IF(B645="","",EOMONTH(B645,-1)+1)</f>
        <v>44166</v>
      </c>
      <c r="G645" s="103" t="n">
        <f aca="false">_xlfn.iferror(VLOOKUP(D645,Cadastros!$M$1:$N$12,2,0),0)*C645</f>
        <v>2500</v>
      </c>
      <c r="H645" s="103" t="n">
        <f aca="false">SUMIF(A:A,A645,G:G)</f>
        <v>2768.5</v>
      </c>
      <c r="I645" s="8"/>
    </row>
    <row r="646" customFormat="false" ht="15" hidden="true" customHeight="true" outlineLevel="0" collapsed="false">
      <c r="A646" s="92" t="s">
        <v>1362</v>
      </c>
      <c r="B646" s="105" t="n">
        <v>44166</v>
      </c>
      <c r="C646" s="100" t="n">
        <v>2500</v>
      </c>
      <c r="D646" s="92" t="s">
        <v>34</v>
      </c>
      <c r="E646" s="101" t="e">
        <f aca="false">_xlfn.iferror(VLOOKUP($A646,Clientes!$A:$F,6,0),"")</f>
        <v>#N/A</v>
      </c>
      <c r="F646" s="102" t="n">
        <f aca="false">IF(B646="","",EOMONTH(B646,-1)+1)</f>
        <v>44166</v>
      </c>
      <c r="G646" s="103" t="n">
        <f aca="false">_xlfn.iferror(VLOOKUP(D646,Cadastros!$M$1:$N$12,2,0),0)*C646</f>
        <v>2500</v>
      </c>
      <c r="H646" s="103" t="n">
        <f aca="false">SUMIF(A:A,A646,G:G)</f>
        <v>0</v>
      </c>
      <c r="I646" s="8"/>
    </row>
    <row r="647" customFormat="false" ht="15" hidden="true" customHeight="true" outlineLevel="0" collapsed="false">
      <c r="A647" s="92" t="s">
        <v>1363</v>
      </c>
      <c r="B647" s="105" t="n">
        <v>44166</v>
      </c>
      <c r="C647" s="100" t="n">
        <v>2000</v>
      </c>
      <c r="D647" s="92" t="s">
        <v>34</v>
      </c>
      <c r="E647" s="101" t="e">
        <f aca="false">_xlfn.iferror(VLOOKUP($A647,Clientes!$A:$F,6,0),"")</f>
        <v>#N/A</v>
      </c>
      <c r="F647" s="102" t="n">
        <f aca="false">IF(B647="","",EOMONTH(B647,-1)+1)</f>
        <v>44166</v>
      </c>
      <c r="G647" s="103" t="n">
        <f aca="false">_xlfn.iferror(VLOOKUP(D647,Cadastros!$M$1:$N$12,2,0),0)*C647</f>
        <v>2000</v>
      </c>
      <c r="H647" s="103" t="n">
        <f aca="false">SUMIF(A:A,A647,G:G)</f>
        <v>0</v>
      </c>
      <c r="I647" s="8"/>
    </row>
    <row r="648" customFormat="false" ht="15" hidden="true" customHeight="true" outlineLevel="0" collapsed="false">
      <c r="A648" s="92" t="s">
        <v>1364</v>
      </c>
      <c r="B648" s="105" t="n">
        <v>44166</v>
      </c>
      <c r="C648" s="100" t="n">
        <v>2700</v>
      </c>
      <c r="D648" s="92" t="s">
        <v>34</v>
      </c>
      <c r="E648" s="101" t="e">
        <f aca="false">_xlfn.iferror(VLOOKUP($A648,Clientes!$A:$F,6,0),"")</f>
        <v>#N/A</v>
      </c>
      <c r="F648" s="102" t="n">
        <f aca="false">IF(B648="","",EOMONTH(B648,-1)+1)</f>
        <v>44166</v>
      </c>
      <c r="G648" s="103" t="n">
        <f aca="false">_xlfn.iferror(VLOOKUP(D648,Cadastros!$M$1:$N$12,2,0),0)*C648</f>
        <v>2700</v>
      </c>
      <c r="H648" s="103" t="n">
        <f aca="false">SUMIF(A:A,A648,G:G)</f>
        <v>0</v>
      </c>
      <c r="I648" s="8"/>
    </row>
    <row r="649" customFormat="false" ht="15" hidden="true" customHeight="true" outlineLevel="0" collapsed="false">
      <c r="A649" s="92" t="s">
        <v>968</v>
      </c>
      <c r="B649" s="105" t="n">
        <v>44166</v>
      </c>
      <c r="C649" s="100" t="n">
        <v>1315.55</v>
      </c>
      <c r="D649" s="92" t="s">
        <v>44</v>
      </c>
      <c r="E649" s="101" t="e">
        <f aca="false">_xlfn.iferror(VLOOKUP($A649,Clientes!$A:$F,6,0),"")</f>
        <v>#N/A</v>
      </c>
      <c r="F649" s="102" t="n">
        <f aca="false">IF(B649="","",EOMONTH(B649,-1)+1)</f>
        <v>44166</v>
      </c>
      <c r="G649" s="103" t="n">
        <f aca="false">_xlfn.iferror(VLOOKUP(D649,Cadastros!$M$1:$N$12,2,0),0)*C649</f>
        <v>-1315.55</v>
      </c>
      <c r="H649" s="103" t="n">
        <f aca="false">SUMIF(A:A,A649,G:G)</f>
        <v>0</v>
      </c>
      <c r="I649" s="8"/>
    </row>
    <row r="650" customFormat="false" ht="15" hidden="true" customHeight="true" outlineLevel="0" collapsed="false">
      <c r="A650" s="92" t="s">
        <v>1078</v>
      </c>
      <c r="B650" s="105" t="n">
        <v>44166</v>
      </c>
      <c r="C650" s="100" t="n">
        <v>450</v>
      </c>
      <c r="D650" s="92" t="s">
        <v>44</v>
      </c>
      <c r="E650" s="101" t="e">
        <f aca="false">_xlfn.iferror(VLOOKUP($A650,Clientes!$A:$F,6,0),"")</f>
        <v>#N/A</v>
      </c>
      <c r="F650" s="102" t="n">
        <f aca="false">IF(B650="","",EOMONTH(B650,-1)+1)</f>
        <v>44166</v>
      </c>
      <c r="G650" s="103" t="n">
        <f aca="false">_xlfn.iferror(VLOOKUP(D650,Cadastros!$M$1:$N$12,2,0),0)*C650</f>
        <v>-450</v>
      </c>
      <c r="H650" s="103" t="n">
        <f aca="false">SUMIF(A:A,A650,G:G)</f>
        <v>0</v>
      </c>
      <c r="I650" s="8"/>
    </row>
    <row r="651" customFormat="false" ht="15" hidden="true" customHeight="true" outlineLevel="0" collapsed="false">
      <c r="A651" s="92" t="s">
        <v>1097</v>
      </c>
      <c r="B651" s="105" t="n">
        <v>44166</v>
      </c>
      <c r="C651" s="100" t="n">
        <v>2300</v>
      </c>
      <c r="D651" s="92" t="s">
        <v>44</v>
      </c>
      <c r="E651" s="101" t="e">
        <f aca="false">_xlfn.iferror(VLOOKUP($A651,Clientes!$A:$F,6,0),"")</f>
        <v>#N/A</v>
      </c>
      <c r="F651" s="102" t="n">
        <f aca="false">IF(B651="","",EOMONTH(B651,-1)+1)</f>
        <v>44166</v>
      </c>
      <c r="G651" s="103" t="n">
        <f aca="false">_xlfn.iferror(VLOOKUP(D651,Cadastros!$M$1:$N$12,2,0),0)*C651</f>
        <v>-2300</v>
      </c>
      <c r="H651" s="103" t="n">
        <f aca="false">SUMIF(A:A,A651,G:G)</f>
        <v>0</v>
      </c>
      <c r="I651" s="8"/>
    </row>
    <row r="652" customFormat="false" ht="15" hidden="true" customHeight="true" outlineLevel="0" collapsed="false">
      <c r="A652" s="92" t="s">
        <v>1113</v>
      </c>
      <c r="B652" s="105" t="n">
        <v>44166</v>
      </c>
      <c r="C652" s="100" t="n">
        <v>3200</v>
      </c>
      <c r="D652" s="92" t="s">
        <v>44</v>
      </c>
      <c r="E652" s="101" t="e">
        <f aca="false">_xlfn.iferror(VLOOKUP($A652,Clientes!$A:$F,6,0),"")</f>
        <v>#N/A</v>
      </c>
      <c r="F652" s="102" t="n">
        <f aca="false">IF(B652="","",EOMONTH(B652,-1)+1)</f>
        <v>44166</v>
      </c>
      <c r="G652" s="103" t="n">
        <f aca="false">_xlfn.iferror(VLOOKUP(D652,Cadastros!$M$1:$N$12,2,0),0)*C652</f>
        <v>-3200</v>
      </c>
      <c r="H652" s="103" t="n">
        <f aca="false">SUMIF(A:A,A652,G:G)</f>
        <v>0</v>
      </c>
      <c r="I652" s="8"/>
    </row>
    <row r="653" customFormat="false" ht="15" hidden="true" customHeight="true" outlineLevel="0" collapsed="false">
      <c r="A653" s="92" t="s">
        <v>1128</v>
      </c>
      <c r="B653" s="105" t="n">
        <v>44166</v>
      </c>
      <c r="C653" s="100" t="n">
        <v>3000</v>
      </c>
      <c r="D653" s="92" t="s">
        <v>44</v>
      </c>
      <c r="E653" s="101" t="e">
        <f aca="false">_xlfn.iferror(VLOOKUP($A653,Clientes!$A:$F,6,0),"")</f>
        <v>#N/A</v>
      </c>
      <c r="F653" s="102" t="n">
        <f aca="false">IF(B653="","",EOMONTH(B653,-1)+1)</f>
        <v>44166</v>
      </c>
      <c r="G653" s="103" t="n">
        <f aca="false">_xlfn.iferror(VLOOKUP(D653,Cadastros!$M$1:$N$12,2,0),0)*C653</f>
        <v>-3000</v>
      </c>
      <c r="H653" s="103" t="n">
        <f aca="false">SUMIF(A:A,A653,G:G)</f>
        <v>0</v>
      </c>
      <c r="I653" s="8"/>
    </row>
    <row r="654" customFormat="false" ht="15" hidden="true" customHeight="true" outlineLevel="0" collapsed="false">
      <c r="A654" s="92" t="s">
        <v>1237</v>
      </c>
      <c r="B654" s="105" t="n">
        <v>44166</v>
      </c>
      <c r="C654" s="100" t="n">
        <v>750</v>
      </c>
      <c r="D654" s="92" t="s">
        <v>44</v>
      </c>
      <c r="E654" s="101" t="e">
        <f aca="false">_xlfn.iferror(VLOOKUP($A654,Clientes!$A:$F,6,0),"")</f>
        <v>#N/A</v>
      </c>
      <c r="F654" s="102" t="n">
        <f aca="false">IF(B654="","",EOMONTH(B654,-1)+1)</f>
        <v>44166</v>
      </c>
      <c r="G654" s="103" t="n">
        <f aca="false">_xlfn.iferror(VLOOKUP(D654,Cadastros!$M$1:$N$12,2,0),0)*C654</f>
        <v>-750</v>
      </c>
      <c r="H654" s="103" t="n">
        <f aca="false">SUMIF(A:A,A654,G:G)</f>
        <v>0</v>
      </c>
      <c r="I654" s="8"/>
    </row>
    <row r="655" customFormat="false" ht="15" hidden="true" customHeight="true" outlineLevel="0" collapsed="false">
      <c r="A655" s="92" t="s">
        <v>1244</v>
      </c>
      <c r="B655" s="105" t="n">
        <v>44166</v>
      </c>
      <c r="C655" s="100" t="n">
        <v>1100</v>
      </c>
      <c r="D655" s="92" t="s">
        <v>44</v>
      </c>
      <c r="E655" s="101" t="e">
        <f aca="false">_xlfn.iferror(VLOOKUP($A655,Clientes!$A:$F,6,0),"")</f>
        <v>#N/A</v>
      </c>
      <c r="F655" s="102" t="n">
        <f aca="false">IF(B655="","",EOMONTH(B655,-1)+1)</f>
        <v>44166</v>
      </c>
      <c r="G655" s="103" t="n">
        <f aca="false">_xlfn.iferror(VLOOKUP(D655,Cadastros!$M$1:$N$12,2,0),0)*C655</f>
        <v>-1100</v>
      </c>
      <c r="H655" s="103" t="n">
        <f aca="false">SUMIF(A:A,A655,G:G)</f>
        <v>0</v>
      </c>
      <c r="I655" s="8"/>
    </row>
    <row r="656" customFormat="false" ht="15" hidden="true" customHeight="true" outlineLevel="0" collapsed="false">
      <c r="A656" s="92" t="s">
        <v>1176</v>
      </c>
      <c r="B656" s="105" t="n">
        <v>44166</v>
      </c>
      <c r="C656" s="100" t="n">
        <v>200</v>
      </c>
      <c r="D656" s="92" t="s">
        <v>40</v>
      </c>
      <c r="E656" s="101" t="e">
        <f aca="false">_xlfn.iferror(VLOOKUP($A656,Clientes!$A:$F,6,0),"")</f>
        <v>#N/A</v>
      </c>
      <c r="F656" s="102" t="n">
        <f aca="false">IF(B656="","",EOMONTH(B656,-1)+1)</f>
        <v>44166</v>
      </c>
      <c r="G656" s="103" t="n">
        <f aca="false">_xlfn.iferror(VLOOKUP(D656,Cadastros!$M$1:$N$12,2,0),0)*C656</f>
        <v>200</v>
      </c>
      <c r="H656" s="103" t="n">
        <f aca="false">SUMIF(A:A,A656,G:G)</f>
        <v>0</v>
      </c>
      <c r="I656" s="8"/>
    </row>
    <row r="657" customFormat="false" ht="15" hidden="true" customHeight="true" outlineLevel="0" collapsed="false">
      <c r="A657" s="92" t="s">
        <v>1215</v>
      </c>
      <c r="B657" s="105" t="n">
        <v>44166</v>
      </c>
      <c r="C657" s="100" t="n">
        <v>2100</v>
      </c>
      <c r="D657" s="92" t="s">
        <v>40</v>
      </c>
      <c r="E657" s="101" t="e">
        <f aca="false">_xlfn.iferror(VLOOKUP($A657,Clientes!$A:$F,6,0),"")</f>
        <v>#N/A</v>
      </c>
      <c r="F657" s="102" t="n">
        <f aca="false">IF(B657="","",EOMONTH(B657,-1)+1)</f>
        <v>44166</v>
      </c>
      <c r="G657" s="103" t="n">
        <f aca="false">_xlfn.iferror(VLOOKUP(D657,Cadastros!$M$1:$N$12,2,0),0)*C657</f>
        <v>2100</v>
      </c>
      <c r="H657" s="103" t="n">
        <f aca="false">SUMIF(A:A,A657,G:G)</f>
        <v>0</v>
      </c>
      <c r="I657" s="8"/>
    </row>
    <row r="658" customFormat="false" ht="15" hidden="true" customHeight="true" outlineLevel="0" collapsed="false">
      <c r="A658" s="92" t="s">
        <v>1310</v>
      </c>
      <c r="B658" s="105" t="n">
        <v>44166</v>
      </c>
      <c r="C658" s="100" t="n">
        <v>1000</v>
      </c>
      <c r="D658" s="92" t="s">
        <v>40</v>
      </c>
      <c r="E658" s="101" t="e">
        <f aca="false">_xlfn.iferror(VLOOKUP($A658,Clientes!$A:$F,6,0),"")</f>
        <v>#N/A</v>
      </c>
      <c r="F658" s="102" t="n">
        <f aca="false">IF(B658="","",EOMONTH(B658,-1)+1)</f>
        <v>44166</v>
      </c>
      <c r="G658" s="103" t="n">
        <f aca="false">_xlfn.iferror(VLOOKUP(D658,Cadastros!$M$1:$N$12,2,0),0)*C658</f>
        <v>1000</v>
      </c>
      <c r="H658" s="103" t="n">
        <f aca="false">SUMIF(A:A,A658,G:G)</f>
        <v>5200</v>
      </c>
      <c r="I658" s="8"/>
    </row>
    <row r="659" customFormat="false" ht="15" hidden="true" customHeight="true" outlineLevel="0" collapsed="false">
      <c r="A659" s="92" t="s">
        <v>1365</v>
      </c>
      <c r="B659" s="105" t="n">
        <v>44197</v>
      </c>
      <c r="C659" s="100" t="n">
        <v>6000</v>
      </c>
      <c r="D659" s="92" t="s">
        <v>34</v>
      </c>
      <c r="E659" s="101" t="e">
        <f aca="false">_xlfn.iferror(VLOOKUP($A659,Clientes!$A:$F,6,0),"")</f>
        <v>#N/A</v>
      </c>
      <c r="F659" s="102" t="n">
        <f aca="false">IF(B659="","",EOMONTH(B659,-1)+1)</f>
        <v>44197</v>
      </c>
      <c r="G659" s="103" t="n">
        <f aca="false">_xlfn.iferror(VLOOKUP(D659,Cadastros!$M$1:$N$12,2,0),0)*C659</f>
        <v>6000</v>
      </c>
      <c r="H659" s="103" t="n">
        <f aca="false">SUMIF(A:A,A659,G:G)</f>
        <v>6603.6</v>
      </c>
      <c r="I659" s="8"/>
    </row>
    <row r="660" customFormat="false" ht="15" hidden="true" customHeight="true" outlineLevel="0" collapsed="false">
      <c r="A660" s="92" t="s">
        <v>1366</v>
      </c>
      <c r="B660" s="105" t="n">
        <v>44197</v>
      </c>
      <c r="C660" s="100" t="n">
        <v>5000</v>
      </c>
      <c r="D660" s="92" t="s">
        <v>34</v>
      </c>
      <c r="E660" s="101" t="e">
        <f aca="false">_xlfn.iferror(VLOOKUP($A660,Clientes!$A:$F,6,0),"")</f>
        <v>#N/A</v>
      </c>
      <c r="F660" s="102" t="n">
        <f aca="false">IF(B660="","",EOMONTH(B660,-1)+1)</f>
        <v>44197</v>
      </c>
      <c r="G660" s="103" t="n">
        <f aca="false">_xlfn.iferror(VLOOKUP(D660,Cadastros!$M$1:$N$12,2,0),0)*C660</f>
        <v>5000</v>
      </c>
      <c r="H660" s="103" t="n">
        <f aca="false">SUMIF(A:A,A660,G:G)</f>
        <v>6515.4</v>
      </c>
      <c r="I660" s="8"/>
    </row>
    <row r="661" customFormat="false" ht="15" hidden="true" customHeight="true" outlineLevel="0" collapsed="false">
      <c r="A661" s="92" t="s">
        <v>1367</v>
      </c>
      <c r="B661" s="105" t="n">
        <v>44197</v>
      </c>
      <c r="C661" s="100" t="n">
        <v>5000</v>
      </c>
      <c r="D661" s="92" t="s">
        <v>34</v>
      </c>
      <c r="E661" s="101" t="e">
        <f aca="false">_xlfn.iferror(VLOOKUP($A661,Clientes!$A:$F,6,0),"")</f>
        <v>#N/A</v>
      </c>
      <c r="F661" s="102" t="n">
        <f aca="false">IF(B661="","",EOMONTH(B661,-1)+1)</f>
        <v>44197</v>
      </c>
      <c r="G661" s="103" t="n">
        <f aca="false">_xlfn.iferror(VLOOKUP(D661,Cadastros!$M$1:$N$12,2,0),0)*C661</f>
        <v>5000</v>
      </c>
      <c r="H661" s="103" t="n">
        <f aca="false">SUMIF(A:A,A661,G:G)</f>
        <v>5400</v>
      </c>
      <c r="I661" s="8"/>
    </row>
    <row r="662" customFormat="false" ht="15" hidden="true" customHeight="true" outlineLevel="0" collapsed="false">
      <c r="A662" s="92" t="s">
        <v>1368</v>
      </c>
      <c r="B662" s="105" t="n">
        <v>44197</v>
      </c>
      <c r="C662" s="100" t="n">
        <v>4550</v>
      </c>
      <c r="D662" s="92" t="s">
        <v>34</v>
      </c>
      <c r="E662" s="101" t="e">
        <f aca="false">_xlfn.iferror(VLOOKUP($A662,Clientes!$A:$F,6,0),"")</f>
        <v>#N/A</v>
      </c>
      <c r="F662" s="102" t="n">
        <f aca="false">IF(B662="","",EOMONTH(B662,-1)+1)</f>
        <v>44197</v>
      </c>
      <c r="G662" s="103" t="n">
        <f aca="false">_xlfn.iferror(VLOOKUP(D662,Cadastros!$M$1:$N$12,2,0),0)*C662</f>
        <v>4550</v>
      </c>
      <c r="H662" s="103" t="n">
        <f aca="false">SUMIF(A:A,A662,G:G)</f>
        <v>0</v>
      </c>
      <c r="I662" s="8"/>
    </row>
    <row r="663" customFormat="false" ht="15" hidden="true" customHeight="true" outlineLevel="0" collapsed="false">
      <c r="A663" s="92" t="s">
        <v>1369</v>
      </c>
      <c r="B663" s="105" t="n">
        <v>44197</v>
      </c>
      <c r="C663" s="100" t="n">
        <v>4000</v>
      </c>
      <c r="D663" s="92" t="s">
        <v>34</v>
      </c>
      <c r="E663" s="101" t="e">
        <f aca="false">_xlfn.iferror(VLOOKUP($A663,Clientes!$A:$F,6,0),"")</f>
        <v>#N/A</v>
      </c>
      <c r="F663" s="102" t="n">
        <f aca="false">IF(B663="","",EOMONTH(B663,-1)+1)</f>
        <v>44197</v>
      </c>
      <c r="G663" s="103" t="n">
        <f aca="false">_xlfn.iferror(VLOOKUP(D663,Cadastros!$M$1:$N$12,2,0),0)*C663</f>
        <v>4000</v>
      </c>
      <c r="H663" s="103" t="n">
        <f aca="false">SUMIF(A:A,A663,G:G)</f>
        <v>0</v>
      </c>
      <c r="I663" s="8"/>
    </row>
    <row r="664" customFormat="false" ht="15" hidden="true" customHeight="true" outlineLevel="0" collapsed="false">
      <c r="A664" s="92" t="s">
        <v>1370</v>
      </c>
      <c r="B664" s="105" t="n">
        <v>44197</v>
      </c>
      <c r="C664" s="100" t="n">
        <v>4000</v>
      </c>
      <c r="D664" s="92" t="s">
        <v>34</v>
      </c>
      <c r="E664" s="101" t="e">
        <f aca="false">_xlfn.iferror(VLOOKUP($A664,Clientes!$A:$F,6,0),"")</f>
        <v>#N/A</v>
      </c>
      <c r="F664" s="102" t="n">
        <f aca="false">IF(B664="","",EOMONTH(B664,-1)+1)</f>
        <v>44197</v>
      </c>
      <c r="G664" s="103" t="n">
        <f aca="false">_xlfn.iferror(VLOOKUP(D664,Cadastros!$M$1:$N$12,2,0),0)*C664</f>
        <v>4000</v>
      </c>
      <c r="H664" s="103" t="n">
        <f aca="false">SUMIF(A:A,A664,G:G)</f>
        <v>4429.6</v>
      </c>
      <c r="I664" s="8"/>
    </row>
    <row r="665" customFormat="false" ht="15" hidden="true" customHeight="true" outlineLevel="0" collapsed="false">
      <c r="A665" s="92" t="s">
        <v>1099</v>
      </c>
      <c r="B665" s="105" t="n">
        <v>44197</v>
      </c>
      <c r="C665" s="100" t="n">
        <v>450</v>
      </c>
      <c r="D665" s="92" t="s">
        <v>44</v>
      </c>
      <c r="E665" s="101" t="e">
        <f aca="false">_xlfn.iferror(VLOOKUP($A665,Clientes!$A:$F,6,0),"")</f>
        <v>#N/A</v>
      </c>
      <c r="F665" s="102" t="n">
        <f aca="false">IF(B665="","",EOMONTH(B665,-1)+1)</f>
        <v>44197</v>
      </c>
      <c r="G665" s="103" t="n">
        <f aca="false">_xlfn.iferror(VLOOKUP(D665,Cadastros!$M$1:$N$12,2,0),0)*C665</f>
        <v>-450</v>
      </c>
      <c r="H665" s="103" t="n">
        <f aca="false">SUMIF(A:A,A665,G:G)</f>
        <v>0</v>
      </c>
      <c r="I665" s="8"/>
    </row>
    <row r="666" customFormat="false" ht="15" hidden="true" customHeight="true" outlineLevel="0" collapsed="false">
      <c r="A666" s="92" t="s">
        <v>1153</v>
      </c>
      <c r="B666" s="105" t="n">
        <v>44197</v>
      </c>
      <c r="C666" s="100" t="n">
        <v>1200</v>
      </c>
      <c r="D666" s="92" t="s">
        <v>44</v>
      </c>
      <c r="E666" s="101" t="e">
        <f aca="false">_xlfn.iferror(VLOOKUP($A666,Clientes!$A:$F,6,0),"")</f>
        <v>#N/A</v>
      </c>
      <c r="F666" s="102" t="n">
        <f aca="false">IF(B666="","",EOMONTH(B666,-1)+1)</f>
        <v>44197</v>
      </c>
      <c r="G666" s="103" t="n">
        <f aca="false">_xlfn.iferror(VLOOKUP(D666,Cadastros!$M$1:$N$12,2,0),0)*C666</f>
        <v>-1200</v>
      </c>
      <c r="H666" s="103" t="n">
        <f aca="false">SUMIF(A:A,A666,G:G)</f>
        <v>0</v>
      </c>
      <c r="I666" s="8"/>
    </row>
    <row r="667" customFormat="false" ht="15" hidden="true" customHeight="true" outlineLevel="0" collapsed="false">
      <c r="A667" s="92" t="s">
        <v>1170</v>
      </c>
      <c r="B667" s="105" t="n">
        <v>44197</v>
      </c>
      <c r="C667" s="100" t="n">
        <v>1000</v>
      </c>
      <c r="D667" s="92" t="s">
        <v>44</v>
      </c>
      <c r="E667" s="101" t="e">
        <f aca="false">_xlfn.iferror(VLOOKUP($A667,Clientes!$A:$F,6,0),"")</f>
        <v>#N/A</v>
      </c>
      <c r="F667" s="102" t="n">
        <f aca="false">IF(B667="","",EOMONTH(B667,-1)+1)</f>
        <v>44197</v>
      </c>
      <c r="G667" s="103" t="n">
        <f aca="false">_xlfn.iferror(VLOOKUP(D667,Cadastros!$M$1:$N$12,2,0),0)*C667</f>
        <v>-1000</v>
      </c>
      <c r="H667" s="103" t="n">
        <f aca="false">SUMIF(A:A,A667,G:G)</f>
        <v>0</v>
      </c>
      <c r="I667" s="8"/>
    </row>
    <row r="668" customFormat="false" ht="15" hidden="true" customHeight="true" outlineLevel="0" collapsed="false">
      <c r="A668" s="92" t="s">
        <v>1179</v>
      </c>
      <c r="B668" s="105" t="n">
        <v>44197</v>
      </c>
      <c r="C668" s="100" t="n">
        <v>1200</v>
      </c>
      <c r="D668" s="92" t="s">
        <v>44</v>
      </c>
      <c r="E668" s="101" t="e">
        <f aca="false">_xlfn.iferror(VLOOKUP($A668,Clientes!$A:$F,6,0),"")</f>
        <v>#N/A</v>
      </c>
      <c r="F668" s="102" t="n">
        <f aca="false">IF(B668="","",EOMONTH(B668,-1)+1)</f>
        <v>44197</v>
      </c>
      <c r="G668" s="103" t="n">
        <f aca="false">_xlfn.iferror(VLOOKUP(D668,Cadastros!$M$1:$N$12,2,0),0)*C668</f>
        <v>-1200</v>
      </c>
      <c r="H668" s="103" t="n">
        <f aca="false">SUMIF(A:A,A668,G:G)</f>
        <v>0</v>
      </c>
      <c r="I668" s="8"/>
    </row>
    <row r="669" customFormat="false" ht="15" hidden="true" customHeight="true" outlineLevel="0" collapsed="false">
      <c r="A669" s="92" t="s">
        <v>1182</v>
      </c>
      <c r="B669" s="105" t="n">
        <v>44197</v>
      </c>
      <c r="C669" s="100" t="n">
        <v>1600</v>
      </c>
      <c r="D669" s="92" t="s">
        <v>44</v>
      </c>
      <c r="E669" s="101" t="e">
        <f aca="false">_xlfn.iferror(VLOOKUP($A669,Clientes!$A:$F,6,0),"")</f>
        <v>#N/A</v>
      </c>
      <c r="F669" s="102" t="n">
        <f aca="false">IF(B669="","",EOMONTH(B669,-1)+1)</f>
        <v>44197</v>
      </c>
      <c r="G669" s="103" t="n">
        <f aca="false">_xlfn.iferror(VLOOKUP(D669,Cadastros!$M$1:$N$12,2,0),0)*C669</f>
        <v>-1600</v>
      </c>
      <c r="H669" s="103" t="n">
        <f aca="false">SUMIF(A:A,A669,G:G)</f>
        <v>0</v>
      </c>
      <c r="I669" s="8"/>
    </row>
    <row r="670" customFormat="false" ht="15" hidden="true" customHeight="true" outlineLevel="0" collapsed="false">
      <c r="A670" s="92" t="s">
        <v>1212</v>
      </c>
      <c r="B670" s="105" t="n">
        <v>44197</v>
      </c>
      <c r="C670" s="100" t="n">
        <v>3200</v>
      </c>
      <c r="D670" s="92" t="s">
        <v>44</v>
      </c>
      <c r="E670" s="101" t="e">
        <f aca="false">_xlfn.iferror(VLOOKUP($A670,Clientes!$A:$F,6,0),"")</f>
        <v>#N/A</v>
      </c>
      <c r="F670" s="102" t="n">
        <f aca="false">IF(B670="","",EOMONTH(B670,-1)+1)</f>
        <v>44197</v>
      </c>
      <c r="G670" s="103" t="n">
        <f aca="false">_xlfn.iferror(VLOOKUP(D670,Cadastros!$M$1:$N$12,2,0),0)*C670</f>
        <v>-3200</v>
      </c>
      <c r="H670" s="103" t="n">
        <f aca="false">SUMIF(A:A,A670,G:G)</f>
        <v>0</v>
      </c>
      <c r="I670" s="8"/>
    </row>
    <row r="671" customFormat="false" ht="15" hidden="true" customHeight="true" outlineLevel="0" collapsed="false">
      <c r="A671" s="92" t="s">
        <v>1250</v>
      </c>
      <c r="B671" s="105" t="n">
        <v>44197</v>
      </c>
      <c r="C671" s="100" t="n">
        <v>7500</v>
      </c>
      <c r="D671" s="92" t="s">
        <v>44</v>
      </c>
      <c r="E671" s="101" t="e">
        <f aca="false">_xlfn.iferror(VLOOKUP($A671,Clientes!$A:$F,6,0),"")</f>
        <v>#N/A</v>
      </c>
      <c r="F671" s="102" t="n">
        <f aca="false">IF(B671="","",EOMONTH(B671,-1)+1)</f>
        <v>44197</v>
      </c>
      <c r="G671" s="103" t="n">
        <f aca="false">_xlfn.iferror(VLOOKUP(D671,Cadastros!$M$1:$N$12,2,0),0)*C671</f>
        <v>-7500</v>
      </c>
      <c r="H671" s="103" t="n">
        <f aca="false">SUMIF(A:A,A671,G:G)</f>
        <v>0</v>
      </c>
      <c r="I671" s="8"/>
    </row>
    <row r="672" customFormat="false" ht="15" hidden="true" customHeight="true" outlineLevel="0" collapsed="false">
      <c r="A672" s="92" t="s">
        <v>1258</v>
      </c>
      <c r="B672" s="105" t="n">
        <v>44197</v>
      </c>
      <c r="C672" s="100" t="n">
        <v>1500</v>
      </c>
      <c r="D672" s="92" t="s">
        <v>44</v>
      </c>
      <c r="E672" s="101" t="e">
        <f aca="false">_xlfn.iferror(VLOOKUP($A672,Clientes!$A:$F,6,0),"")</f>
        <v>#N/A</v>
      </c>
      <c r="F672" s="102" t="n">
        <f aca="false">IF(B672="","",EOMONTH(B672,-1)+1)</f>
        <v>44197</v>
      </c>
      <c r="G672" s="103" t="n">
        <f aca="false">_xlfn.iferror(VLOOKUP(D672,Cadastros!$M$1:$N$12,2,0),0)*C672</f>
        <v>-1500</v>
      </c>
      <c r="H672" s="103" t="n">
        <f aca="false">SUMIF(A:A,A672,G:G)</f>
        <v>0</v>
      </c>
      <c r="I672" s="8"/>
    </row>
    <row r="673" customFormat="false" ht="15" hidden="true" customHeight="true" outlineLevel="0" collapsed="false">
      <c r="A673" s="92" t="s">
        <v>1300</v>
      </c>
      <c r="B673" s="105" t="n">
        <v>44197</v>
      </c>
      <c r="C673" s="100" t="n">
        <v>900</v>
      </c>
      <c r="D673" s="92" t="s">
        <v>44</v>
      </c>
      <c r="E673" s="101" t="e">
        <f aca="false">_xlfn.iferror(VLOOKUP($A673,Clientes!$A:$F,6,0),"")</f>
        <v>#N/A</v>
      </c>
      <c r="F673" s="102" t="n">
        <f aca="false">IF(B673="","",EOMONTH(B673,-1)+1)</f>
        <v>44197</v>
      </c>
      <c r="G673" s="103" t="n">
        <f aca="false">_xlfn.iferror(VLOOKUP(D673,Cadastros!$M$1:$N$12,2,0),0)*C673</f>
        <v>-900</v>
      </c>
      <c r="H673" s="103" t="n">
        <f aca="false">SUMIF(A:A,A673,G:G)</f>
        <v>0</v>
      </c>
      <c r="I673" s="8"/>
    </row>
    <row r="674" customFormat="false" ht="15" hidden="true" customHeight="true" outlineLevel="0" collapsed="false">
      <c r="A674" s="92" t="s">
        <v>957</v>
      </c>
      <c r="B674" s="105" t="n">
        <v>44197</v>
      </c>
      <c r="C674" s="100" t="n">
        <v>800</v>
      </c>
      <c r="D674" s="92" t="s">
        <v>38</v>
      </c>
      <c r="E674" s="101" t="e">
        <f aca="false">_xlfn.iferror(VLOOKUP($A674,Clientes!$A:$F,6,0),"")</f>
        <v>#N/A</v>
      </c>
      <c r="F674" s="102" t="n">
        <f aca="false">IF(B674="","",EOMONTH(B674,-1)+1)</f>
        <v>44197</v>
      </c>
      <c r="G674" s="103" t="n">
        <f aca="false">_xlfn.iferror(VLOOKUP(D674,Cadastros!$M$1:$N$12,2,0),0)*C674</f>
        <v>800</v>
      </c>
      <c r="H674" s="103" t="n">
        <f aca="false">SUMIF(A:A,A674,G:G)</f>
        <v>885.92</v>
      </c>
      <c r="I674" s="8"/>
    </row>
    <row r="675" customFormat="false" ht="15" hidden="true" customHeight="true" outlineLevel="0" collapsed="false">
      <c r="A675" s="92" t="s">
        <v>1283</v>
      </c>
      <c r="B675" s="105" t="n">
        <v>44197</v>
      </c>
      <c r="C675" s="100" t="n">
        <v>1595</v>
      </c>
      <c r="D675" s="92" t="s">
        <v>36</v>
      </c>
      <c r="E675" s="101" t="e">
        <f aca="false">_xlfn.iferror(VLOOKUP($A675,Clientes!$A:$F,6,0),"")</f>
        <v>#N/A</v>
      </c>
      <c r="F675" s="102" t="n">
        <f aca="false">IF(B675="","",EOMONTH(B675,-1)+1)</f>
        <v>44197</v>
      </c>
      <c r="G675" s="103" t="n">
        <f aca="false">_xlfn.iferror(VLOOKUP(D675,Cadastros!$M$1:$N$12,2,0),0)*C675</f>
        <v>1595</v>
      </c>
      <c r="H675" s="103" t="n">
        <f aca="false">SUMIF(A:A,A675,G:G)</f>
        <v>0</v>
      </c>
      <c r="I675" s="8"/>
    </row>
    <row r="676" customFormat="false" ht="15" hidden="true" customHeight="true" outlineLevel="0" collapsed="false">
      <c r="A676" s="92" t="s">
        <v>1310</v>
      </c>
      <c r="B676" s="105" t="n">
        <v>44197</v>
      </c>
      <c r="C676" s="100" t="n">
        <v>500</v>
      </c>
      <c r="D676" s="92" t="s">
        <v>36</v>
      </c>
      <c r="E676" s="101" t="e">
        <f aca="false">_xlfn.iferror(VLOOKUP($A676,Clientes!$A:$F,6,0),"")</f>
        <v>#N/A</v>
      </c>
      <c r="F676" s="102" t="n">
        <f aca="false">IF(B676="","",EOMONTH(B676,-1)+1)</f>
        <v>44197</v>
      </c>
      <c r="G676" s="103" t="n">
        <f aca="false">_xlfn.iferror(VLOOKUP(D676,Cadastros!$M$1:$N$12,2,0),0)*C676</f>
        <v>500</v>
      </c>
      <c r="H676" s="103" t="n">
        <f aca="false">SUMIF(A:A,A676,G:G)</f>
        <v>5200</v>
      </c>
      <c r="I676" s="8"/>
    </row>
    <row r="677" customFormat="false" ht="15" hidden="true" customHeight="true" outlineLevel="0" collapsed="false">
      <c r="A677" s="92" t="s">
        <v>1028</v>
      </c>
      <c r="B677" s="105" t="n">
        <v>44197</v>
      </c>
      <c r="C677" s="100" t="n">
        <v>26</v>
      </c>
      <c r="D677" s="92" t="s">
        <v>42</v>
      </c>
      <c r="E677" s="101" t="e">
        <f aca="false">_xlfn.iferror(VLOOKUP($A677,Clientes!$A:$F,6,0),"")</f>
        <v>#N/A</v>
      </c>
      <c r="F677" s="102" t="n">
        <f aca="false">IF(B677="","",EOMONTH(B677,-1)+1)</f>
        <v>44197</v>
      </c>
      <c r="G677" s="103" t="n">
        <f aca="false">_xlfn.iferror(VLOOKUP(D677,Cadastros!$M$1:$N$12,2,0),0)*C677</f>
        <v>26</v>
      </c>
      <c r="H677" s="103" t="n">
        <f aca="false">SUMIF(A:A,A677,G:G)</f>
        <v>0</v>
      </c>
      <c r="I677" s="8"/>
    </row>
    <row r="678" customFormat="false" ht="15" hidden="true" customHeight="true" outlineLevel="0" collapsed="false">
      <c r="A678" s="92" t="s">
        <v>1029</v>
      </c>
      <c r="B678" s="105" t="n">
        <v>44197</v>
      </c>
      <c r="C678" s="100" t="n">
        <v>68</v>
      </c>
      <c r="D678" s="92" t="s">
        <v>42</v>
      </c>
      <c r="E678" s="101" t="e">
        <f aca="false">_xlfn.iferror(VLOOKUP($A678,Clientes!$A:$F,6,0),"")</f>
        <v>#N/A</v>
      </c>
      <c r="F678" s="102" t="n">
        <f aca="false">IF(B678="","",EOMONTH(B678,-1)+1)</f>
        <v>44197</v>
      </c>
      <c r="G678" s="103" t="n">
        <f aca="false">_xlfn.iferror(VLOOKUP(D678,Cadastros!$M$1:$N$12,2,0),0)*C678</f>
        <v>68</v>
      </c>
      <c r="H678" s="103" t="n">
        <f aca="false">SUMIF(A:A,A678,G:G)</f>
        <v>0</v>
      </c>
      <c r="I678" s="8"/>
    </row>
    <row r="679" customFormat="false" ht="15" hidden="true" customHeight="true" outlineLevel="0" collapsed="false">
      <c r="A679" s="92" t="s">
        <v>1053</v>
      </c>
      <c r="B679" s="105" t="n">
        <v>44197</v>
      </c>
      <c r="C679" s="100" t="n">
        <v>100.36</v>
      </c>
      <c r="D679" s="92" t="s">
        <v>42</v>
      </c>
      <c r="E679" s="101" t="e">
        <f aca="false">_xlfn.iferror(VLOOKUP($A679,Clientes!$A:$F,6,0),"")</f>
        <v>#N/A</v>
      </c>
      <c r="F679" s="102" t="n">
        <f aca="false">IF(B679="","",EOMONTH(B679,-1)+1)</f>
        <v>44197</v>
      </c>
      <c r="G679" s="103" t="n">
        <f aca="false">_xlfn.iferror(VLOOKUP(D679,Cadastros!$M$1:$N$12,2,0),0)*C679</f>
        <v>100.36</v>
      </c>
      <c r="H679" s="103" t="n">
        <f aca="false">SUMIF(A:A,A679,G:G)</f>
        <v>1600.36</v>
      </c>
      <c r="I679" s="8"/>
    </row>
    <row r="680" customFormat="false" ht="15" hidden="true" customHeight="true" outlineLevel="0" collapsed="false">
      <c r="A680" s="92" t="s">
        <v>1064</v>
      </c>
      <c r="B680" s="105" t="n">
        <v>44197</v>
      </c>
      <c r="C680" s="100" t="n">
        <v>391</v>
      </c>
      <c r="D680" s="92" t="s">
        <v>42</v>
      </c>
      <c r="E680" s="101" t="e">
        <f aca="false">_xlfn.iferror(VLOOKUP($A680,Clientes!$A:$F,6,0),"")</f>
        <v>#N/A</v>
      </c>
      <c r="F680" s="102" t="n">
        <f aca="false">IF(B680="","",EOMONTH(B680,-1)+1)</f>
        <v>44197</v>
      </c>
      <c r="G680" s="103" t="n">
        <f aca="false">_xlfn.iferror(VLOOKUP(D680,Cadastros!$M$1:$N$12,2,0),0)*C680</f>
        <v>391</v>
      </c>
      <c r="H680" s="103" t="n">
        <f aca="false">SUMIF(A:A,A680,G:G)</f>
        <v>0</v>
      </c>
      <c r="I680" s="8"/>
    </row>
    <row r="681" customFormat="false" ht="15" hidden="true" customHeight="true" outlineLevel="0" collapsed="false">
      <c r="A681" s="92" t="s">
        <v>1075</v>
      </c>
      <c r="B681" s="105" t="n">
        <v>44197</v>
      </c>
      <c r="C681" s="100" t="n">
        <v>146</v>
      </c>
      <c r="D681" s="92" t="s">
        <v>42</v>
      </c>
      <c r="E681" s="101" t="e">
        <f aca="false">_xlfn.iferror(VLOOKUP($A681,Clientes!$A:$F,6,0),"")</f>
        <v>#N/A</v>
      </c>
      <c r="F681" s="102" t="n">
        <f aca="false">IF(B681="","",EOMONTH(B681,-1)+1)</f>
        <v>44197</v>
      </c>
      <c r="G681" s="103" t="n">
        <f aca="false">_xlfn.iferror(VLOOKUP(D681,Cadastros!$M$1:$N$12,2,0),0)*C681</f>
        <v>146</v>
      </c>
      <c r="H681" s="103" t="n">
        <f aca="false">SUMIF(A:A,A681,G:G)</f>
        <v>0</v>
      </c>
      <c r="I681" s="8"/>
    </row>
    <row r="682" customFormat="false" ht="15" hidden="true" customHeight="true" outlineLevel="0" collapsed="false">
      <c r="A682" s="92" t="s">
        <v>1091</v>
      </c>
      <c r="B682" s="105" t="n">
        <v>44197</v>
      </c>
      <c r="C682" s="100" t="n">
        <v>269</v>
      </c>
      <c r="D682" s="92" t="s">
        <v>42</v>
      </c>
      <c r="E682" s="101" t="e">
        <f aca="false">_xlfn.iferror(VLOOKUP($A682,Clientes!$A:$F,6,0),"")</f>
        <v>#N/A</v>
      </c>
      <c r="F682" s="102" t="n">
        <f aca="false">IF(B682="","",EOMONTH(B682,-1)+1)</f>
        <v>44197</v>
      </c>
      <c r="G682" s="103" t="n">
        <f aca="false">_xlfn.iferror(VLOOKUP(D682,Cadastros!$M$1:$N$12,2,0),0)*C682</f>
        <v>269</v>
      </c>
      <c r="H682" s="103" t="n">
        <f aca="false">SUMIF(A:A,A682,G:G)</f>
        <v>0</v>
      </c>
      <c r="I682" s="8"/>
    </row>
    <row r="683" customFormat="false" ht="15" hidden="true" customHeight="true" outlineLevel="0" collapsed="false">
      <c r="A683" s="92" t="s">
        <v>1163</v>
      </c>
      <c r="B683" s="105" t="n">
        <v>44197</v>
      </c>
      <c r="C683" s="100" t="n">
        <v>59</v>
      </c>
      <c r="D683" s="92" t="s">
        <v>42</v>
      </c>
      <c r="E683" s="101" t="e">
        <f aca="false">_xlfn.iferror(VLOOKUP($A683,Clientes!$A:$F,6,0),"")</f>
        <v>#N/A</v>
      </c>
      <c r="F683" s="102" t="n">
        <f aca="false">IF(B683="","",EOMONTH(B683,-1)+1)</f>
        <v>44197</v>
      </c>
      <c r="G683" s="103" t="n">
        <f aca="false">_xlfn.iferror(VLOOKUP(D683,Cadastros!$M$1:$N$12,2,0),0)*C683</f>
        <v>59</v>
      </c>
      <c r="H683" s="103" t="n">
        <f aca="false">SUMIF(A:A,A683,G:G)</f>
        <v>0</v>
      </c>
      <c r="I683" s="8"/>
    </row>
    <row r="684" customFormat="false" ht="15" hidden="true" customHeight="true" outlineLevel="0" collapsed="false">
      <c r="A684" s="92" t="s">
        <v>954</v>
      </c>
      <c r="B684" s="105" t="n">
        <v>44197</v>
      </c>
      <c r="C684" s="100" t="n">
        <v>500</v>
      </c>
      <c r="D684" s="92" t="s">
        <v>36</v>
      </c>
      <c r="E684" s="101" t="e">
        <f aca="false">_xlfn.iferror(VLOOKUP($A684,Clientes!$A:$F,6,0),"")</f>
        <v>#N/A</v>
      </c>
      <c r="F684" s="102" t="n">
        <f aca="false">IF(B684="","",EOMONTH(B684,-1)+1)</f>
        <v>44197</v>
      </c>
      <c r="G684" s="103" t="n">
        <f aca="false">_xlfn.iferror(VLOOKUP(D684,Cadastros!$M$1:$N$12,2,0),0)*C684</f>
        <v>500</v>
      </c>
      <c r="H684" s="103" t="n">
        <f aca="false">SUMIF(A:A,A684,G:G)</f>
        <v>2382.03</v>
      </c>
      <c r="I684" s="8"/>
    </row>
    <row r="685" customFormat="false" ht="15" hidden="true" customHeight="true" outlineLevel="0" collapsed="false">
      <c r="A685" s="92" t="s">
        <v>1199</v>
      </c>
      <c r="B685" s="105" t="n">
        <v>44197</v>
      </c>
      <c r="C685" s="100" t="n">
        <v>100</v>
      </c>
      <c r="D685" s="92" t="s">
        <v>36</v>
      </c>
      <c r="E685" s="101" t="e">
        <f aca="false">_xlfn.iferror(VLOOKUP($A685,Clientes!$A:$F,6,0),"")</f>
        <v>#N/A</v>
      </c>
      <c r="F685" s="102" t="n">
        <f aca="false">IF(B685="","",EOMONTH(B685,-1)+1)</f>
        <v>44197</v>
      </c>
      <c r="G685" s="103" t="n">
        <f aca="false">_xlfn.iferror(VLOOKUP(D685,Cadastros!$M$1:$N$12,2,0),0)*C685</f>
        <v>100</v>
      </c>
      <c r="H685" s="103" t="n">
        <f aca="false">SUMIF(A:A,A685,G:G)</f>
        <v>0</v>
      </c>
      <c r="I685" s="8"/>
    </row>
    <row r="686" customFormat="false" ht="15" hidden="true" customHeight="true" outlineLevel="0" collapsed="false">
      <c r="A686" s="92" t="s">
        <v>1230</v>
      </c>
      <c r="B686" s="105" t="n">
        <v>44197</v>
      </c>
      <c r="C686" s="100" t="n">
        <v>700</v>
      </c>
      <c r="D686" s="92" t="s">
        <v>36</v>
      </c>
      <c r="E686" s="101" t="e">
        <f aca="false">_xlfn.iferror(VLOOKUP($A686,Clientes!$A:$F,6,0),"")</f>
        <v>#N/A</v>
      </c>
      <c r="F686" s="102" t="n">
        <f aca="false">IF(B686="","",EOMONTH(B686,-1)+1)</f>
        <v>44197</v>
      </c>
      <c r="G686" s="103" t="n">
        <f aca="false">_xlfn.iferror(VLOOKUP(D686,Cadastros!$M$1:$N$12,2,0),0)*C686</f>
        <v>700</v>
      </c>
      <c r="H686" s="103" t="n">
        <f aca="false">SUMIF(A:A,A686,G:G)</f>
        <v>3515</v>
      </c>
      <c r="I686" s="8"/>
    </row>
    <row r="687" customFormat="false" ht="15" hidden="true" customHeight="true" outlineLevel="0" collapsed="false">
      <c r="A687" s="92" t="s">
        <v>955</v>
      </c>
      <c r="B687" s="105" t="n">
        <v>44197</v>
      </c>
      <c r="C687" s="100" t="n">
        <v>51.23</v>
      </c>
      <c r="D687" s="92" t="s">
        <v>1017</v>
      </c>
      <c r="E687" s="101" t="e">
        <f aca="false">_xlfn.iferror(VLOOKUP($A687,Clientes!$A:$F,6,0),"")</f>
        <v>#N/A</v>
      </c>
      <c r="F687" s="102" t="n">
        <f aca="false">IF(B687="","",EOMONTH(B687,-1)+1)</f>
        <v>44197</v>
      </c>
      <c r="G687" s="103" t="n">
        <f aca="false">_xlfn.iferror(VLOOKUP(D687,Cadastros!$M$1:$N$12,2,0),0)*C687</f>
        <v>51.23</v>
      </c>
      <c r="H687" s="103" t="n">
        <f aca="false">SUMIF(A:A,A687,G:G)</f>
        <v>831.91</v>
      </c>
      <c r="I687" s="8"/>
    </row>
    <row r="688" customFormat="false" ht="15" hidden="true" customHeight="true" outlineLevel="0" collapsed="false">
      <c r="A688" s="92" t="s">
        <v>956</v>
      </c>
      <c r="B688" s="105" t="n">
        <v>44197</v>
      </c>
      <c r="C688" s="100" t="n">
        <v>51.28</v>
      </c>
      <c r="D688" s="92" t="s">
        <v>1017</v>
      </c>
      <c r="E688" s="101" t="e">
        <f aca="false">_xlfn.iferror(VLOOKUP($A688,Clientes!$A:$F,6,0),"")</f>
        <v>#N/A</v>
      </c>
      <c r="F688" s="102" t="n">
        <f aca="false">IF(B688="","",EOMONTH(B688,-1)+1)</f>
        <v>44197</v>
      </c>
      <c r="G688" s="103" t="n">
        <f aca="false">_xlfn.iferror(VLOOKUP(D688,Cadastros!$M$1:$N$12,2,0),0)*C688</f>
        <v>51.28</v>
      </c>
      <c r="H688" s="103" t="n">
        <f aca="false">SUMIF(A:A,A688,G:G)</f>
        <v>1188.44</v>
      </c>
      <c r="I688" s="8"/>
    </row>
    <row r="689" customFormat="false" ht="15" hidden="true" customHeight="true" outlineLevel="0" collapsed="false">
      <c r="A689" s="92" t="s">
        <v>966</v>
      </c>
      <c r="B689" s="105" t="n">
        <v>44197</v>
      </c>
      <c r="C689" s="100" t="n">
        <v>63.34</v>
      </c>
      <c r="D689" s="92" t="s">
        <v>1017</v>
      </c>
      <c r="E689" s="101" t="e">
        <f aca="false">_xlfn.iferror(VLOOKUP($A689,Clientes!$A:$F,6,0),"")</f>
        <v>#N/A</v>
      </c>
      <c r="F689" s="102" t="n">
        <f aca="false">IF(B689="","",EOMONTH(B689,-1)+1)</f>
        <v>44197</v>
      </c>
      <c r="G689" s="103" t="n">
        <f aca="false">_xlfn.iferror(VLOOKUP(D689,Cadastros!$M$1:$N$12,2,0),0)*C689</f>
        <v>63.34</v>
      </c>
      <c r="H689" s="103" t="n">
        <f aca="false">SUMIF(A:A,A689,G:G)</f>
        <v>1028.62</v>
      </c>
      <c r="I689" s="8"/>
    </row>
    <row r="690" customFormat="false" ht="15" hidden="true" customHeight="true" outlineLevel="0" collapsed="false">
      <c r="A690" s="92" t="s">
        <v>989</v>
      </c>
      <c r="B690" s="105" t="n">
        <v>44197</v>
      </c>
      <c r="C690" s="100" t="n">
        <v>66.07</v>
      </c>
      <c r="D690" s="92" t="s">
        <v>1017</v>
      </c>
      <c r="E690" s="101" t="e">
        <f aca="false">_xlfn.iferror(VLOOKUP($A690,Clientes!$A:$F,6,0),"")</f>
        <v>#N/A</v>
      </c>
      <c r="F690" s="102" t="n">
        <f aca="false">IF(B690="","",EOMONTH(B690,-1)+1)</f>
        <v>44197</v>
      </c>
      <c r="G690" s="103" t="n">
        <f aca="false">_xlfn.iferror(VLOOKUP(D690,Cadastros!$M$1:$N$12,2,0),0)*C690</f>
        <v>66.07</v>
      </c>
      <c r="H690" s="103" t="n">
        <f aca="false">SUMIF(A:A,A690,G:G)</f>
        <v>1075.36</v>
      </c>
      <c r="I690" s="8"/>
    </row>
    <row r="691" customFormat="false" ht="15" hidden="true" customHeight="true" outlineLevel="0" collapsed="false">
      <c r="A691" s="92" t="s">
        <v>1001</v>
      </c>
      <c r="B691" s="105" t="n">
        <v>44197</v>
      </c>
      <c r="C691" s="100" t="n">
        <v>29.2</v>
      </c>
      <c r="D691" s="92" t="s">
        <v>1017</v>
      </c>
      <c r="E691" s="101" t="e">
        <f aca="false">_xlfn.iferror(VLOOKUP($A691,Clientes!$A:$F,6,0),"")</f>
        <v>#N/A</v>
      </c>
      <c r="F691" s="102" t="n">
        <f aca="false">IF(B691="","",EOMONTH(B691,-1)+1)</f>
        <v>44197</v>
      </c>
      <c r="G691" s="103" t="n">
        <f aca="false">_xlfn.iferror(VLOOKUP(D691,Cadastros!$M$1:$N$12,2,0),0)*C691</f>
        <v>29.2</v>
      </c>
      <c r="H691" s="103" t="n">
        <f aca="false">SUMIF(A:A,A691,G:G)</f>
        <v>483.61</v>
      </c>
      <c r="I691" s="8"/>
    </row>
    <row r="692" customFormat="false" ht="15" hidden="true" customHeight="true" outlineLevel="0" collapsed="false">
      <c r="A692" s="92" t="s">
        <v>1022</v>
      </c>
      <c r="B692" s="105" t="n">
        <v>44197</v>
      </c>
      <c r="C692" s="100" t="n">
        <v>68</v>
      </c>
      <c r="D692" s="92" t="s">
        <v>1017</v>
      </c>
      <c r="E692" s="101" t="e">
        <f aca="false">_xlfn.iferror(VLOOKUP($A692,Clientes!$A:$F,6,0),"")</f>
        <v>#N/A</v>
      </c>
      <c r="F692" s="102" t="n">
        <f aca="false">IF(B692="","",EOMONTH(B692,-1)+1)</f>
        <v>44197</v>
      </c>
      <c r="G692" s="103" t="n">
        <f aca="false">_xlfn.iferror(VLOOKUP(D692,Cadastros!$M$1:$N$12,2,0),0)*C692</f>
        <v>68</v>
      </c>
      <c r="H692" s="103" t="n">
        <f aca="false">SUMIF(A:A,A692,G:G)</f>
        <v>440.28</v>
      </c>
      <c r="I692" s="8"/>
    </row>
    <row r="693" customFormat="false" ht="15" hidden="true" customHeight="true" outlineLevel="0" collapsed="false">
      <c r="A693" s="92" t="s">
        <v>1027</v>
      </c>
      <c r="B693" s="105" t="n">
        <v>44197</v>
      </c>
      <c r="C693" s="100" t="n">
        <v>34</v>
      </c>
      <c r="D693" s="92" t="s">
        <v>1017</v>
      </c>
      <c r="E693" s="101" t="e">
        <f aca="false">_xlfn.iferror(VLOOKUP($A693,Clientes!$A:$F,6,0),"")</f>
        <v>#N/A</v>
      </c>
      <c r="F693" s="102" t="n">
        <f aca="false">IF(B693="","",EOMONTH(B693,-1)+1)</f>
        <v>44197</v>
      </c>
      <c r="G693" s="103" t="n">
        <f aca="false">_xlfn.iferror(VLOOKUP(D693,Cadastros!$M$1:$N$12,2,0),0)*C693</f>
        <v>34</v>
      </c>
      <c r="H693" s="103" t="n">
        <f aca="false">SUMIF(A:A,A693,G:G)</f>
        <v>1329.6</v>
      </c>
      <c r="I693" s="8"/>
    </row>
    <row r="694" customFormat="false" ht="15" hidden="true" customHeight="true" outlineLevel="0" collapsed="false">
      <c r="A694" s="92" t="s">
        <v>1070</v>
      </c>
      <c r="B694" s="105" t="n">
        <v>44197</v>
      </c>
      <c r="C694" s="100" t="n">
        <v>130.21</v>
      </c>
      <c r="D694" s="92" t="s">
        <v>1017</v>
      </c>
      <c r="E694" s="101" t="e">
        <f aca="false">_xlfn.iferror(VLOOKUP($A694,Clientes!$A:$F,6,0),"")</f>
        <v>#N/A</v>
      </c>
      <c r="F694" s="102" t="n">
        <f aca="false">IF(B694="","",EOMONTH(B694,-1)+1)</f>
        <v>44197</v>
      </c>
      <c r="G694" s="103" t="n">
        <f aca="false">_xlfn.iferror(VLOOKUP(D694,Cadastros!$M$1:$N$12,2,0),0)*C694</f>
        <v>130.21</v>
      </c>
      <c r="H694" s="103" t="n">
        <f aca="false">SUMIF(A:A,A694,G:G)</f>
        <v>2358.99</v>
      </c>
      <c r="I694" s="8"/>
    </row>
    <row r="695" customFormat="false" ht="15" hidden="true" customHeight="true" outlineLevel="0" collapsed="false">
      <c r="A695" s="92" t="s">
        <v>1073</v>
      </c>
      <c r="B695" s="105" t="n">
        <v>44197</v>
      </c>
      <c r="C695" s="100" t="n">
        <v>87.76</v>
      </c>
      <c r="D695" s="92" t="s">
        <v>1017</v>
      </c>
      <c r="E695" s="101" t="e">
        <f aca="false">_xlfn.iferror(VLOOKUP($A695,Clientes!$A:$F,6,0),"")</f>
        <v>#N/A</v>
      </c>
      <c r="F695" s="102" t="n">
        <f aca="false">IF(B695="","",EOMONTH(B695,-1)+1)</f>
        <v>44197</v>
      </c>
      <c r="G695" s="103" t="n">
        <f aca="false">_xlfn.iferror(VLOOKUP(D695,Cadastros!$M$1:$N$12,2,0),0)*C695</f>
        <v>87.76</v>
      </c>
      <c r="H695" s="103" t="n">
        <f aca="false">SUMIF(A:A,A695,G:G)</f>
        <v>0</v>
      </c>
      <c r="I695" s="8"/>
    </row>
    <row r="696" customFormat="false" ht="15" hidden="true" customHeight="true" outlineLevel="0" collapsed="false">
      <c r="A696" s="92" t="s">
        <v>1076</v>
      </c>
      <c r="B696" s="105" t="n">
        <v>44197</v>
      </c>
      <c r="C696" s="100" t="n">
        <v>146.27</v>
      </c>
      <c r="D696" s="92" t="s">
        <v>1017</v>
      </c>
      <c r="E696" s="101" t="e">
        <f aca="false">_xlfn.iferror(VLOOKUP($A696,Clientes!$A:$F,6,0),"")</f>
        <v>#N/A</v>
      </c>
      <c r="F696" s="102" t="n">
        <f aca="false">IF(B696="","",EOMONTH(B696,-1)+1)</f>
        <v>44197</v>
      </c>
      <c r="G696" s="103" t="n">
        <f aca="false">_xlfn.iferror(VLOOKUP(D696,Cadastros!$M$1:$N$12,2,0),0)*C696</f>
        <v>146.27</v>
      </c>
      <c r="H696" s="103" t="n">
        <f aca="false">SUMIF(A:A,A696,G:G)</f>
        <v>2372.49</v>
      </c>
      <c r="I696" s="8"/>
    </row>
    <row r="697" customFormat="false" ht="15" hidden="true" customHeight="true" outlineLevel="0" collapsed="false">
      <c r="A697" s="92" t="s">
        <v>1079</v>
      </c>
      <c r="B697" s="105" t="n">
        <v>44197</v>
      </c>
      <c r="C697" s="100" t="n">
        <v>548.5</v>
      </c>
      <c r="D697" s="92" t="s">
        <v>1017</v>
      </c>
      <c r="E697" s="101" t="e">
        <f aca="false">_xlfn.iferror(VLOOKUP($A697,Clientes!$A:$F,6,0),"")</f>
        <v>#N/A</v>
      </c>
      <c r="F697" s="102" t="n">
        <f aca="false">IF(B697="","",EOMONTH(B697,-1)+1)</f>
        <v>44197</v>
      </c>
      <c r="G697" s="103" t="n">
        <f aca="false">_xlfn.iferror(VLOOKUP(D697,Cadastros!$M$1:$N$12,2,0),0)*C697</f>
        <v>548.5</v>
      </c>
      <c r="H697" s="103" t="n">
        <f aca="false">SUMIF(A:A,A697,G:G)</f>
        <v>9005.47</v>
      </c>
      <c r="I697" s="8"/>
    </row>
    <row r="698" customFormat="false" ht="15" hidden="true" customHeight="true" outlineLevel="0" collapsed="false">
      <c r="A698" s="92" t="s">
        <v>1089</v>
      </c>
      <c r="B698" s="105" t="n">
        <v>44197</v>
      </c>
      <c r="C698" s="100" t="n">
        <v>199.21</v>
      </c>
      <c r="D698" s="92" t="s">
        <v>1017</v>
      </c>
      <c r="E698" s="101" t="e">
        <f aca="false">_xlfn.iferror(VLOOKUP($A698,Clientes!$A:$F,6,0),"")</f>
        <v>#N/A</v>
      </c>
      <c r="F698" s="102" t="n">
        <f aca="false">IF(B698="","",EOMONTH(B698,-1)+1)</f>
        <v>44197</v>
      </c>
      <c r="G698" s="103" t="n">
        <f aca="false">_xlfn.iferror(VLOOKUP(D698,Cadastros!$M$1:$N$12,2,0),0)*C698</f>
        <v>199.21</v>
      </c>
      <c r="H698" s="103" t="n">
        <f aca="false">SUMIF(A:A,A698,G:G)</f>
        <v>1903.17</v>
      </c>
      <c r="I698" s="8"/>
    </row>
    <row r="699" customFormat="false" ht="15" hidden="true" customHeight="true" outlineLevel="0" collapsed="false">
      <c r="A699" s="92" t="s">
        <v>1100</v>
      </c>
      <c r="B699" s="105" t="n">
        <v>44197</v>
      </c>
      <c r="C699" s="100" t="n">
        <v>37.08</v>
      </c>
      <c r="D699" s="92" t="s">
        <v>1017</v>
      </c>
      <c r="E699" s="101" t="e">
        <f aca="false">_xlfn.iferror(VLOOKUP($A699,Clientes!$A:$F,6,0),"")</f>
        <v>#N/A</v>
      </c>
      <c r="F699" s="102" t="n">
        <f aca="false">IF(B699="","",EOMONTH(B699,-1)+1)</f>
        <v>44197</v>
      </c>
      <c r="G699" s="103" t="n">
        <f aca="false">_xlfn.iferror(VLOOKUP(D699,Cadastros!$M$1:$N$12,2,0),0)*C699</f>
        <v>37.08</v>
      </c>
      <c r="H699" s="103" t="n">
        <f aca="false">SUMIF(A:A,A699,G:G)</f>
        <v>881.05</v>
      </c>
      <c r="I699" s="8"/>
    </row>
    <row r="700" customFormat="false" ht="15" hidden="true" customHeight="true" outlineLevel="0" collapsed="false">
      <c r="A700" s="92" t="s">
        <v>1101</v>
      </c>
      <c r="B700" s="105" t="n">
        <v>44197</v>
      </c>
      <c r="C700" s="100" t="n">
        <v>78.12</v>
      </c>
      <c r="D700" s="92" t="s">
        <v>1017</v>
      </c>
      <c r="E700" s="101" t="e">
        <f aca="false">_xlfn.iferror(VLOOKUP($A700,Clientes!$A:$F,6,0),"")</f>
        <v>#N/A</v>
      </c>
      <c r="F700" s="102" t="n">
        <f aca="false">IF(B700="","",EOMONTH(B700,-1)+1)</f>
        <v>44197</v>
      </c>
      <c r="G700" s="103" t="n">
        <f aca="false">_xlfn.iferror(VLOOKUP(D700,Cadastros!$M$1:$N$12,2,0),0)*C700</f>
        <v>78.12</v>
      </c>
      <c r="H700" s="103" t="n">
        <f aca="false">SUMIF(A:A,A700,G:G)</f>
        <v>2.27373675443232E-013</v>
      </c>
      <c r="I700" s="8"/>
    </row>
    <row r="701" customFormat="false" ht="15" hidden="true" customHeight="true" outlineLevel="0" collapsed="false">
      <c r="A701" s="92" t="s">
        <v>1110</v>
      </c>
      <c r="B701" s="105" t="n">
        <v>44197</v>
      </c>
      <c r="C701" s="100" t="n">
        <v>313.87</v>
      </c>
      <c r="D701" s="92" t="s">
        <v>1017</v>
      </c>
      <c r="E701" s="101" t="e">
        <f aca="false">_xlfn.iferror(VLOOKUP($A701,Clientes!$A:$F,6,0),"")</f>
        <v>#N/A</v>
      </c>
      <c r="F701" s="102" t="n">
        <f aca="false">IF(B701="","",EOMONTH(B701,-1)+1)</f>
        <v>44197</v>
      </c>
      <c r="G701" s="103" t="n">
        <f aca="false">_xlfn.iferror(VLOOKUP(D701,Cadastros!$M$1:$N$12,2,0),0)*C701</f>
        <v>313.87</v>
      </c>
      <c r="H701" s="103" t="n">
        <f aca="false">SUMIF(A:A,A701,G:G)</f>
        <v>0</v>
      </c>
      <c r="I701" s="8"/>
    </row>
    <row r="702" customFormat="false" ht="15" hidden="true" customHeight="true" outlineLevel="0" collapsed="false">
      <c r="A702" s="92" t="s">
        <v>1117</v>
      </c>
      <c r="B702" s="105" t="n">
        <v>44197</v>
      </c>
      <c r="C702" s="100" t="n">
        <v>91.14</v>
      </c>
      <c r="D702" s="92" t="s">
        <v>1017</v>
      </c>
      <c r="E702" s="101" t="e">
        <f aca="false">_xlfn.iferror(VLOOKUP($A702,Clientes!$A:$F,6,0),"")</f>
        <v>#N/A</v>
      </c>
      <c r="F702" s="102" t="n">
        <f aca="false">IF(B702="","",EOMONTH(B702,-1)+1)</f>
        <v>44197</v>
      </c>
      <c r="G702" s="103" t="n">
        <f aca="false">_xlfn.iferror(VLOOKUP(D702,Cadastros!$M$1:$N$12,2,0),0)*C702</f>
        <v>91.14</v>
      </c>
      <c r="H702" s="103" t="n">
        <f aca="false">SUMIF(A:A,A702,G:G)</f>
        <v>883.94</v>
      </c>
      <c r="I702" s="8"/>
    </row>
    <row r="703" customFormat="false" ht="15" hidden="true" customHeight="true" outlineLevel="0" collapsed="false">
      <c r="A703" s="92" t="s">
        <v>1136</v>
      </c>
      <c r="B703" s="105" t="n">
        <v>44197</v>
      </c>
      <c r="C703" s="100" t="n">
        <v>333.31</v>
      </c>
      <c r="D703" s="92" t="s">
        <v>1017</v>
      </c>
      <c r="E703" s="101" t="e">
        <f aca="false">_xlfn.iferror(VLOOKUP($A703,Clientes!$A:$F,6,0),"")</f>
        <v>#N/A</v>
      </c>
      <c r="F703" s="102" t="n">
        <f aca="false">IF(B703="","",EOMONTH(B703,-1)+1)</f>
        <v>44197</v>
      </c>
      <c r="G703" s="103" t="n">
        <f aca="false">_xlfn.iferror(VLOOKUP(D703,Cadastros!$M$1:$N$12,2,0),0)*C703</f>
        <v>333.31</v>
      </c>
      <c r="H703" s="103" t="n">
        <f aca="false">SUMIF(A:A,A703,G:G)</f>
        <v>3453.11</v>
      </c>
      <c r="I703" s="8"/>
    </row>
    <row r="704" customFormat="false" ht="15" hidden="true" customHeight="true" outlineLevel="0" collapsed="false">
      <c r="A704" s="92" t="s">
        <v>1138</v>
      </c>
      <c r="B704" s="105" t="n">
        <v>44197</v>
      </c>
      <c r="C704" s="100" t="n">
        <v>130.2</v>
      </c>
      <c r="D704" s="92" t="s">
        <v>1017</v>
      </c>
      <c r="E704" s="101" t="e">
        <f aca="false">_xlfn.iferror(VLOOKUP($A704,Clientes!$A:$F,6,0),"")</f>
        <v>#N/A</v>
      </c>
      <c r="F704" s="102" t="n">
        <f aca="false">IF(B704="","",EOMONTH(B704,-1)+1)</f>
        <v>44197</v>
      </c>
      <c r="G704" s="103" t="n">
        <f aca="false">_xlfn.iferror(VLOOKUP(D704,Cadastros!$M$1:$N$12,2,0),0)*C704</f>
        <v>130.2</v>
      </c>
      <c r="H704" s="103" t="n">
        <f aca="false">SUMIF(A:A,A704,G:G)</f>
        <v>1246.05</v>
      </c>
      <c r="I704" s="8"/>
    </row>
    <row r="705" customFormat="false" ht="15" hidden="true" customHeight="true" outlineLevel="0" collapsed="false">
      <c r="A705" s="92" t="s">
        <v>1151</v>
      </c>
      <c r="B705" s="105" t="n">
        <v>44197</v>
      </c>
      <c r="C705" s="100" t="n">
        <v>429.66</v>
      </c>
      <c r="D705" s="92" t="s">
        <v>1017</v>
      </c>
      <c r="E705" s="101" t="e">
        <f aca="false">_xlfn.iferror(VLOOKUP($A705,Clientes!$A:$F,6,0),"")</f>
        <v>#N/A</v>
      </c>
      <c r="F705" s="102" t="n">
        <f aca="false">IF(B705="","",EOMONTH(B705,-1)+1)</f>
        <v>44197</v>
      </c>
      <c r="G705" s="103" t="n">
        <f aca="false">_xlfn.iferror(VLOOKUP(D705,Cadastros!$M$1:$N$12,2,0),0)*C705</f>
        <v>429.66</v>
      </c>
      <c r="H705" s="103" t="n">
        <f aca="false">SUMIF(A:A,A705,G:G)</f>
        <v>4130.23</v>
      </c>
      <c r="I705" s="8"/>
    </row>
    <row r="706" customFormat="false" ht="15" hidden="true" customHeight="true" outlineLevel="0" collapsed="false">
      <c r="A706" s="92" t="s">
        <v>1157</v>
      </c>
      <c r="B706" s="105" t="n">
        <v>44197</v>
      </c>
      <c r="C706" s="100" t="n">
        <v>64.61</v>
      </c>
      <c r="D706" s="92" t="s">
        <v>1017</v>
      </c>
      <c r="E706" s="101" t="e">
        <f aca="false">_xlfn.iferror(VLOOKUP($A706,Clientes!$A:$F,6,0),"")</f>
        <v>#N/A</v>
      </c>
      <c r="F706" s="102" t="n">
        <f aca="false">IF(B706="","",EOMONTH(B706,-1)+1)</f>
        <v>44197</v>
      </c>
      <c r="G706" s="103" t="n">
        <f aca="false">_xlfn.iferror(VLOOKUP(D706,Cadastros!$M$1:$N$12,2,0),0)*C706</f>
        <v>64.61</v>
      </c>
      <c r="H706" s="103" t="n">
        <f aca="false">SUMIF(A:A,A706,G:G)</f>
        <v>552.7</v>
      </c>
      <c r="I706" s="8"/>
    </row>
    <row r="707" customFormat="false" ht="15" hidden="true" customHeight="true" outlineLevel="0" collapsed="false">
      <c r="A707" s="92" t="s">
        <v>1371</v>
      </c>
      <c r="B707" s="105" t="n">
        <v>44228</v>
      </c>
      <c r="C707" s="100" t="n">
        <v>19440</v>
      </c>
      <c r="D707" s="92" t="s">
        <v>34</v>
      </c>
      <c r="E707" s="101" t="e">
        <f aca="false">_xlfn.iferror(VLOOKUP($A707,Clientes!$A:$F,6,0),"")</f>
        <v>#N/A</v>
      </c>
      <c r="F707" s="102" t="n">
        <f aca="false">IF(B707="","",EOMONTH(B707,-1)+1)</f>
        <v>44228</v>
      </c>
      <c r="G707" s="103" t="n">
        <f aca="false">_xlfn.iferror(VLOOKUP(D707,Cadastros!$M$1:$N$12,2,0),0)*C707</f>
        <v>19440</v>
      </c>
      <c r="H707" s="103" t="n">
        <f aca="false">SUMIF(A:A,A707,G:G)</f>
        <v>0</v>
      </c>
      <c r="I707" s="8"/>
    </row>
    <row r="708" customFormat="false" ht="15" hidden="true" customHeight="true" outlineLevel="0" collapsed="false">
      <c r="A708" s="92" t="s">
        <v>1372</v>
      </c>
      <c r="B708" s="105" t="n">
        <v>44228</v>
      </c>
      <c r="C708" s="100" t="n">
        <v>13110</v>
      </c>
      <c r="D708" s="92" t="s">
        <v>34</v>
      </c>
      <c r="E708" s="101" t="e">
        <f aca="false">_xlfn.iferror(VLOOKUP($A708,Clientes!$A:$F,6,0),"")</f>
        <v>#N/A</v>
      </c>
      <c r="F708" s="102" t="n">
        <f aca="false">IF(B708="","",EOMONTH(B708,-1)+1)</f>
        <v>44228</v>
      </c>
      <c r="G708" s="103" t="n">
        <f aca="false">_xlfn.iferror(VLOOKUP(D708,Cadastros!$M$1:$N$12,2,0),0)*C708</f>
        <v>13110</v>
      </c>
      <c r="H708" s="103" t="n">
        <f aca="false">SUMIF(A:A,A708,G:G)</f>
        <v>13110</v>
      </c>
      <c r="I708" s="8"/>
    </row>
    <row r="709" customFormat="false" ht="15" hidden="true" customHeight="true" outlineLevel="0" collapsed="false">
      <c r="A709" s="92" t="s">
        <v>1373</v>
      </c>
      <c r="B709" s="105" t="n">
        <v>44228</v>
      </c>
      <c r="C709" s="100" t="n">
        <v>7260</v>
      </c>
      <c r="D709" s="92" t="s">
        <v>34</v>
      </c>
      <c r="E709" s="101" t="e">
        <f aca="false">_xlfn.iferror(VLOOKUP($A709,Clientes!$A:$F,6,0),"")</f>
        <v>#N/A</v>
      </c>
      <c r="F709" s="102" t="n">
        <f aca="false">IF(B709="","",EOMONTH(B709,-1)+1)</f>
        <v>44228</v>
      </c>
      <c r="G709" s="103" t="n">
        <f aca="false">_xlfn.iferror(VLOOKUP(D709,Cadastros!$M$1:$N$12,2,0),0)*C709</f>
        <v>7260</v>
      </c>
      <c r="H709" s="103" t="n">
        <f aca="false">SUMIF(A:A,A709,G:G)</f>
        <v>0</v>
      </c>
      <c r="I709" s="8"/>
    </row>
    <row r="710" customFormat="false" ht="15" hidden="true" customHeight="true" outlineLevel="0" collapsed="false">
      <c r="A710" s="92" t="s">
        <v>1374</v>
      </c>
      <c r="B710" s="105" t="n">
        <v>44228</v>
      </c>
      <c r="C710" s="100" t="n">
        <v>6000</v>
      </c>
      <c r="D710" s="92" t="s">
        <v>34</v>
      </c>
      <c r="E710" s="101" t="e">
        <f aca="false">_xlfn.iferror(VLOOKUP($A710,Clientes!$A:$F,6,0),"")</f>
        <v>#N/A</v>
      </c>
      <c r="F710" s="102" t="n">
        <f aca="false">IF(B710="","",EOMONTH(B710,-1)+1)</f>
        <v>44228</v>
      </c>
      <c r="G710" s="103" t="n">
        <f aca="false">_xlfn.iferror(VLOOKUP(D710,Cadastros!$M$1:$N$12,2,0),0)*C710</f>
        <v>6000</v>
      </c>
      <c r="H710" s="103" t="n">
        <f aca="false">SUMIF(A:A,A710,G:G)</f>
        <v>9000</v>
      </c>
      <c r="I710" s="8"/>
    </row>
    <row r="711" customFormat="false" ht="15" hidden="true" customHeight="true" outlineLevel="0" collapsed="false">
      <c r="A711" s="92" t="s">
        <v>1375</v>
      </c>
      <c r="B711" s="105" t="n">
        <v>44228</v>
      </c>
      <c r="C711" s="100" t="n">
        <v>3850</v>
      </c>
      <c r="D711" s="92" t="s">
        <v>34</v>
      </c>
      <c r="E711" s="101" t="e">
        <f aca="false">_xlfn.iferror(VLOOKUP($A711,Clientes!$A:$F,6,0),"")</f>
        <v>#N/A</v>
      </c>
      <c r="F711" s="102" t="n">
        <f aca="false">IF(B711="","",EOMONTH(B711,-1)+1)</f>
        <v>44228</v>
      </c>
      <c r="G711" s="103" t="n">
        <f aca="false">_xlfn.iferror(VLOOKUP(D711,Cadastros!$M$1:$N$12,2,0),0)*C711</f>
        <v>3850</v>
      </c>
      <c r="H711" s="103" t="n">
        <f aca="false">SUMIF(A:A,A711,G:G)</f>
        <v>4042.5</v>
      </c>
      <c r="I711" s="8"/>
    </row>
    <row r="712" customFormat="false" ht="15" hidden="true" customHeight="true" outlineLevel="0" collapsed="false">
      <c r="A712" s="92" t="s">
        <v>1376</v>
      </c>
      <c r="B712" s="105" t="n">
        <v>44228</v>
      </c>
      <c r="C712" s="100" t="n">
        <v>3700</v>
      </c>
      <c r="D712" s="92" t="s">
        <v>34</v>
      </c>
      <c r="E712" s="101" t="e">
        <f aca="false">_xlfn.iferror(VLOOKUP($A712,Clientes!$A:$F,6,0),"")</f>
        <v>#N/A</v>
      </c>
      <c r="F712" s="102" t="n">
        <f aca="false">IF(B712="","",EOMONTH(B712,-1)+1)</f>
        <v>44228</v>
      </c>
      <c r="G712" s="103" t="n">
        <f aca="false">_xlfn.iferror(VLOOKUP(D712,Cadastros!$M$1:$N$12,2,0),0)*C712</f>
        <v>3700</v>
      </c>
      <c r="H712" s="103" t="n">
        <f aca="false">SUMIF(A:A,A712,G:G)</f>
        <v>0</v>
      </c>
      <c r="I712" s="8"/>
    </row>
    <row r="713" customFormat="false" ht="15" hidden="true" customHeight="true" outlineLevel="0" collapsed="false">
      <c r="A713" s="92" t="s">
        <v>1377</v>
      </c>
      <c r="B713" s="105" t="n">
        <v>44228</v>
      </c>
      <c r="C713" s="100" t="n">
        <v>3700</v>
      </c>
      <c r="D713" s="92" t="s">
        <v>34</v>
      </c>
      <c r="E713" s="101" t="e">
        <f aca="false">_xlfn.iferror(VLOOKUP($A713,Clientes!$A:$F,6,0),"")</f>
        <v>#N/A</v>
      </c>
      <c r="F713" s="102" t="n">
        <f aca="false">IF(B713="","",EOMONTH(B713,-1)+1)</f>
        <v>44228</v>
      </c>
      <c r="G713" s="103" t="n">
        <f aca="false">_xlfn.iferror(VLOOKUP(D713,Cadastros!$M$1:$N$12,2,0),0)*C713</f>
        <v>3700</v>
      </c>
      <c r="H713" s="103" t="n">
        <f aca="false">SUMIF(A:A,A713,G:G)</f>
        <v>0</v>
      </c>
      <c r="I713" s="8"/>
    </row>
    <row r="714" customFormat="false" ht="15" hidden="true" customHeight="true" outlineLevel="0" collapsed="false">
      <c r="A714" s="92" t="s">
        <v>1378</v>
      </c>
      <c r="B714" s="105" t="n">
        <v>44228</v>
      </c>
      <c r="C714" s="100" t="n">
        <v>2790</v>
      </c>
      <c r="D714" s="92" t="s">
        <v>34</v>
      </c>
      <c r="E714" s="101" t="e">
        <f aca="false">_xlfn.iferror(VLOOKUP($A714,Clientes!$A:$F,6,0),"")</f>
        <v>#N/A</v>
      </c>
      <c r="F714" s="102" t="n">
        <f aca="false">IF(B714="","",EOMONTH(B714,-1)+1)</f>
        <v>44228</v>
      </c>
      <c r="G714" s="103" t="n">
        <f aca="false">_xlfn.iferror(VLOOKUP(D714,Cadastros!$M$1:$N$12,2,0),0)*C714</f>
        <v>2790</v>
      </c>
      <c r="H714" s="103" t="n">
        <f aca="false">SUMIF(A:A,A714,G:G)</f>
        <v>0</v>
      </c>
      <c r="I714" s="8"/>
    </row>
    <row r="715" customFormat="false" ht="15" hidden="true" customHeight="true" outlineLevel="0" collapsed="false">
      <c r="A715" s="92" t="s">
        <v>1379</v>
      </c>
      <c r="B715" s="105" t="n">
        <v>44228</v>
      </c>
      <c r="C715" s="100" t="n">
        <v>2500</v>
      </c>
      <c r="D715" s="92" t="s">
        <v>34</v>
      </c>
      <c r="E715" s="101" t="e">
        <f aca="false">_xlfn.iferror(VLOOKUP($A715,Clientes!$A:$F,6,0),"")</f>
        <v>#N/A</v>
      </c>
      <c r="F715" s="102" t="n">
        <f aca="false">IF(B715="","",EOMONTH(B715,-1)+1)</f>
        <v>44228</v>
      </c>
      <c r="G715" s="103" t="n">
        <f aca="false">_xlfn.iferror(VLOOKUP(D715,Cadastros!$M$1:$N$12,2,0),0)*C715</f>
        <v>2500</v>
      </c>
      <c r="H715" s="103" t="n">
        <f aca="false">SUMIF(A:A,A715,G:G)</f>
        <v>7360</v>
      </c>
      <c r="I715" s="8"/>
    </row>
    <row r="716" customFormat="false" ht="15" hidden="true" customHeight="true" outlineLevel="0" collapsed="false">
      <c r="A716" s="92" t="s">
        <v>1380</v>
      </c>
      <c r="B716" s="105" t="n">
        <v>44228</v>
      </c>
      <c r="C716" s="100" t="n">
        <v>2250</v>
      </c>
      <c r="D716" s="92" t="s">
        <v>34</v>
      </c>
      <c r="E716" s="101" t="e">
        <f aca="false">_xlfn.iferror(VLOOKUP($A716,Clientes!$A:$F,6,0),"")</f>
        <v>#N/A</v>
      </c>
      <c r="F716" s="102" t="n">
        <f aca="false">IF(B716="","",EOMONTH(B716,-1)+1)</f>
        <v>44228</v>
      </c>
      <c r="G716" s="103" t="n">
        <f aca="false">_xlfn.iferror(VLOOKUP(D716,Cadastros!$M$1:$N$12,2,0),0)*C716</f>
        <v>2250</v>
      </c>
      <c r="H716" s="103" t="n">
        <f aca="false">SUMIF(A:A,A716,G:G)</f>
        <v>0</v>
      </c>
      <c r="I716" s="8"/>
    </row>
    <row r="717" customFormat="false" ht="15" hidden="true" customHeight="true" outlineLevel="0" collapsed="false">
      <c r="A717" s="92" t="s">
        <v>1381</v>
      </c>
      <c r="B717" s="105" t="n">
        <v>44228</v>
      </c>
      <c r="C717" s="100" t="n">
        <v>5400</v>
      </c>
      <c r="D717" s="92" t="s">
        <v>34</v>
      </c>
      <c r="E717" s="101" t="e">
        <f aca="false">_xlfn.iferror(VLOOKUP($A717,Clientes!$A:$F,6,0),"")</f>
        <v>#N/A</v>
      </c>
      <c r="F717" s="102" t="n">
        <f aca="false">IF(B717="","",EOMONTH(B717,-1)+1)</f>
        <v>44228</v>
      </c>
      <c r="G717" s="103" t="n">
        <f aca="false">_xlfn.iferror(VLOOKUP(D717,Cadastros!$M$1:$N$12,2,0),0)*C717</f>
        <v>5400</v>
      </c>
      <c r="H717" s="103" t="n">
        <f aca="false">SUMIF(A:A,A717,G:G)</f>
        <v>0</v>
      </c>
      <c r="I717" s="8"/>
    </row>
    <row r="718" customFormat="false" ht="15" hidden="true" customHeight="true" outlineLevel="0" collapsed="false">
      <c r="A718" s="92" t="s">
        <v>1382</v>
      </c>
      <c r="B718" s="105" t="n">
        <v>44228</v>
      </c>
      <c r="C718" s="100" t="n">
        <v>2180</v>
      </c>
      <c r="D718" s="92" t="s">
        <v>34</v>
      </c>
      <c r="E718" s="101" t="e">
        <f aca="false">_xlfn.iferror(VLOOKUP($A718,Clientes!$A:$F,6,0),"")</f>
        <v>#N/A</v>
      </c>
      <c r="F718" s="102" t="n">
        <f aca="false">IF(B718="","",EOMONTH(B718,-1)+1)</f>
        <v>44228</v>
      </c>
      <c r="G718" s="103" t="n">
        <f aca="false">_xlfn.iferror(VLOOKUP(D718,Cadastros!$M$1:$N$12,2,0),0)*C718</f>
        <v>2180</v>
      </c>
      <c r="H718" s="103" t="n">
        <f aca="false">SUMIF(A:A,A718,G:G)</f>
        <v>0</v>
      </c>
      <c r="I718" s="8"/>
    </row>
    <row r="719" customFormat="false" ht="15" hidden="true" customHeight="true" outlineLevel="0" collapsed="false">
      <c r="A719" s="92" t="s">
        <v>1383</v>
      </c>
      <c r="B719" s="105" t="n">
        <v>44228</v>
      </c>
      <c r="C719" s="100" t="n">
        <v>3500</v>
      </c>
      <c r="D719" s="92" t="s">
        <v>34</v>
      </c>
      <c r="E719" s="101" t="e">
        <f aca="false">_xlfn.iferror(VLOOKUP($A719,Clientes!$A:$F,6,0),"")</f>
        <v>#N/A</v>
      </c>
      <c r="F719" s="102" t="n">
        <f aca="false">IF(B719="","",EOMONTH(B719,-1)+1)</f>
        <v>44228</v>
      </c>
      <c r="G719" s="103" t="n">
        <f aca="false">_xlfn.iferror(VLOOKUP(D719,Cadastros!$M$1:$N$12,2,0),0)*C719</f>
        <v>3500</v>
      </c>
      <c r="H719" s="103" t="n">
        <f aca="false">SUMIF(A:A,A719,G:G)</f>
        <v>3500</v>
      </c>
      <c r="I719" s="8"/>
    </row>
    <row r="720" customFormat="false" ht="15" hidden="true" customHeight="true" outlineLevel="0" collapsed="false">
      <c r="A720" s="92" t="s">
        <v>983</v>
      </c>
      <c r="B720" s="105" t="n">
        <v>44228</v>
      </c>
      <c r="C720" s="100" t="n">
        <v>376</v>
      </c>
      <c r="D720" s="92" t="s">
        <v>44</v>
      </c>
      <c r="E720" s="101" t="e">
        <f aca="false">_xlfn.iferror(VLOOKUP($A720,Clientes!$A:$F,6,0),"")</f>
        <v>#N/A</v>
      </c>
      <c r="F720" s="102" t="n">
        <f aca="false">IF(B720="","",EOMONTH(B720,-1)+1)</f>
        <v>44228</v>
      </c>
      <c r="G720" s="103" t="n">
        <f aca="false">_xlfn.iferror(VLOOKUP(D720,Cadastros!$M$1:$N$12,2,0),0)*C720</f>
        <v>-376</v>
      </c>
      <c r="H720" s="103" t="n">
        <f aca="false">SUMIF(A:A,A720,G:G)</f>
        <v>0</v>
      </c>
      <c r="I720" s="8"/>
    </row>
    <row r="721" customFormat="false" ht="15" hidden="true" customHeight="true" outlineLevel="0" collapsed="false">
      <c r="A721" s="92" t="s">
        <v>1064</v>
      </c>
      <c r="B721" s="105" t="n">
        <v>44228</v>
      </c>
      <c r="C721" s="100" t="n">
        <v>6391</v>
      </c>
      <c r="D721" s="92" t="s">
        <v>44</v>
      </c>
      <c r="E721" s="101" t="e">
        <f aca="false">_xlfn.iferror(VLOOKUP($A721,Clientes!$A:$F,6,0),"")</f>
        <v>#N/A</v>
      </c>
      <c r="F721" s="102" t="n">
        <f aca="false">IF(B721="","",EOMONTH(B721,-1)+1)</f>
        <v>44228</v>
      </c>
      <c r="G721" s="103" t="n">
        <f aca="false">_xlfn.iferror(VLOOKUP(D721,Cadastros!$M$1:$N$12,2,0),0)*C721</f>
        <v>-6391</v>
      </c>
      <c r="H721" s="103" t="n">
        <f aca="false">SUMIF(A:A,A721,G:G)</f>
        <v>0</v>
      </c>
      <c r="I721" s="8"/>
    </row>
    <row r="722" customFormat="false" ht="15" hidden="true" customHeight="true" outlineLevel="0" collapsed="false">
      <c r="A722" s="92" t="s">
        <v>1108</v>
      </c>
      <c r="B722" s="105" t="n">
        <v>44228</v>
      </c>
      <c r="C722" s="100" t="n">
        <v>800</v>
      </c>
      <c r="D722" s="92" t="s">
        <v>44</v>
      </c>
      <c r="E722" s="101" t="e">
        <f aca="false">_xlfn.iferror(VLOOKUP($A722,Clientes!$A:$F,6,0),"")</f>
        <v>#N/A</v>
      </c>
      <c r="F722" s="102" t="n">
        <f aca="false">IF(B722="","",EOMONTH(B722,-1)+1)</f>
        <v>44228</v>
      </c>
      <c r="G722" s="103" t="n">
        <f aca="false">_xlfn.iferror(VLOOKUP(D722,Cadastros!$M$1:$N$12,2,0),0)*C722</f>
        <v>-800</v>
      </c>
      <c r="H722" s="103" t="n">
        <f aca="false">SUMIF(A:A,A722,G:G)</f>
        <v>0</v>
      </c>
      <c r="I722" s="8"/>
    </row>
    <row r="723" customFormat="false" ht="15" hidden="true" customHeight="true" outlineLevel="0" collapsed="false">
      <c r="A723" s="92" t="s">
        <v>1110</v>
      </c>
      <c r="B723" s="105" t="n">
        <v>44228</v>
      </c>
      <c r="C723" s="100" t="n">
        <v>1813.87</v>
      </c>
      <c r="D723" s="92" t="s">
        <v>44</v>
      </c>
      <c r="E723" s="101" t="e">
        <f aca="false">_xlfn.iferror(VLOOKUP($A723,Clientes!$A:$F,6,0),"")</f>
        <v>#N/A</v>
      </c>
      <c r="F723" s="102" t="n">
        <f aca="false">IF(B723="","",EOMONTH(B723,-1)+1)</f>
        <v>44228</v>
      </c>
      <c r="G723" s="103" t="n">
        <f aca="false">_xlfn.iferror(VLOOKUP(D723,Cadastros!$M$1:$N$12,2,0),0)*C723</f>
        <v>-1813.87</v>
      </c>
      <c r="H723" s="103" t="n">
        <f aca="false">SUMIF(A:A,A723,G:G)</f>
        <v>0</v>
      </c>
      <c r="I723" s="8"/>
    </row>
    <row r="724" customFormat="false" ht="15" hidden="true" customHeight="true" outlineLevel="0" collapsed="false">
      <c r="A724" s="92" t="s">
        <v>1234</v>
      </c>
      <c r="B724" s="105" t="n">
        <v>44228</v>
      </c>
      <c r="C724" s="100" t="n">
        <v>750</v>
      </c>
      <c r="D724" s="92" t="s">
        <v>44</v>
      </c>
      <c r="E724" s="101" t="e">
        <f aca="false">_xlfn.iferror(VLOOKUP($A724,Clientes!$A:$F,6,0),"")</f>
        <v>#N/A</v>
      </c>
      <c r="F724" s="102" t="n">
        <f aca="false">IF(B724="","",EOMONTH(B724,-1)+1)</f>
        <v>44228</v>
      </c>
      <c r="G724" s="103" t="n">
        <f aca="false">_xlfn.iferror(VLOOKUP(D724,Cadastros!$M$1:$N$12,2,0),0)*C724</f>
        <v>-750</v>
      </c>
      <c r="H724" s="103" t="n">
        <f aca="false">SUMIF(A:A,A724,G:G)</f>
        <v>0</v>
      </c>
      <c r="I724" s="8"/>
    </row>
    <row r="725" customFormat="false" ht="15" hidden="true" customHeight="true" outlineLevel="0" collapsed="false">
      <c r="A725" s="92" t="s">
        <v>1262</v>
      </c>
      <c r="B725" s="105" t="n">
        <v>44228</v>
      </c>
      <c r="C725" s="100" t="n">
        <v>1200</v>
      </c>
      <c r="D725" s="92" t="s">
        <v>44</v>
      </c>
      <c r="E725" s="101" t="e">
        <f aca="false">_xlfn.iferror(VLOOKUP($A725,Clientes!$A:$F,6,0),"")</f>
        <v>#N/A</v>
      </c>
      <c r="F725" s="102" t="n">
        <f aca="false">IF(B725="","",EOMONTH(B725,-1)+1)</f>
        <v>44228</v>
      </c>
      <c r="G725" s="103" t="n">
        <f aca="false">_xlfn.iferror(VLOOKUP(D725,Cadastros!$M$1:$N$12,2,0),0)*C725</f>
        <v>-1200</v>
      </c>
      <c r="H725" s="103" t="n">
        <f aca="false">SUMIF(A:A,A725,G:G)</f>
        <v>0</v>
      </c>
      <c r="I725" s="8"/>
    </row>
    <row r="726" customFormat="false" ht="15" hidden="true" customHeight="true" outlineLevel="0" collapsed="false">
      <c r="A726" s="92" t="s">
        <v>1267</v>
      </c>
      <c r="B726" s="105" t="n">
        <v>44228</v>
      </c>
      <c r="C726" s="100" t="n">
        <v>2590</v>
      </c>
      <c r="D726" s="92" t="s">
        <v>44</v>
      </c>
      <c r="E726" s="101" t="e">
        <f aca="false">_xlfn.iferror(VLOOKUP($A726,Clientes!$A:$F,6,0),"")</f>
        <v>#N/A</v>
      </c>
      <c r="F726" s="102" t="n">
        <f aca="false">IF(B726="","",EOMONTH(B726,-1)+1)</f>
        <v>44228</v>
      </c>
      <c r="G726" s="103" t="n">
        <f aca="false">_xlfn.iferror(VLOOKUP(D726,Cadastros!$M$1:$N$12,2,0),0)*C726</f>
        <v>-2590</v>
      </c>
      <c r="H726" s="103" t="n">
        <f aca="false">SUMIF(A:A,A726,G:G)</f>
        <v>0</v>
      </c>
      <c r="I726" s="8"/>
    </row>
    <row r="727" customFormat="false" ht="15" hidden="true" customHeight="true" outlineLevel="0" collapsed="false">
      <c r="A727" s="92" t="s">
        <v>1272</v>
      </c>
      <c r="B727" s="105" t="n">
        <v>44228</v>
      </c>
      <c r="C727" s="100" t="n">
        <v>500</v>
      </c>
      <c r="D727" s="92" t="s">
        <v>44</v>
      </c>
      <c r="E727" s="101" t="e">
        <f aca="false">_xlfn.iferror(VLOOKUP($A727,Clientes!$A:$F,6,0),"")</f>
        <v>#N/A</v>
      </c>
      <c r="F727" s="102" t="n">
        <f aca="false">IF(B727="","",EOMONTH(B727,-1)+1)</f>
        <v>44228</v>
      </c>
      <c r="G727" s="103" t="n">
        <f aca="false">_xlfn.iferror(VLOOKUP(D727,Cadastros!$M$1:$N$12,2,0),0)*C727</f>
        <v>-500</v>
      </c>
      <c r="H727" s="103" t="n">
        <f aca="false">SUMIF(A:A,A727,G:G)</f>
        <v>0</v>
      </c>
      <c r="I727" s="8"/>
    </row>
    <row r="728" customFormat="false" ht="15" hidden="true" customHeight="true" outlineLevel="0" collapsed="false">
      <c r="A728" s="92" t="s">
        <v>1292</v>
      </c>
      <c r="B728" s="105" t="n">
        <v>44228</v>
      </c>
      <c r="C728" s="100" t="n">
        <v>3200</v>
      </c>
      <c r="D728" s="92" t="s">
        <v>44</v>
      </c>
      <c r="E728" s="101" t="e">
        <f aca="false">_xlfn.iferror(VLOOKUP($A728,Clientes!$A:$F,6,0),"")</f>
        <v>#N/A</v>
      </c>
      <c r="F728" s="102" t="n">
        <f aca="false">IF(B728="","",EOMONTH(B728,-1)+1)</f>
        <v>44228</v>
      </c>
      <c r="G728" s="103" t="n">
        <f aca="false">_xlfn.iferror(VLOOKUP(D728,Cadastros!$M$1:$N$12,2,0),0)*C728</f>
        <v>-3200</v>
      </c>
      <c r="H728" s="103" t="n">
        <f aca="false">SUMIF(A:A,A728,G:G)</f>
        <v>0</v>
      </c>
      <c r="I728" s="8"/>
    </row>
    <row r="729" customFormat="false" ht="15" hidden="true" customHeight="true" outlineLevel="0" collapsed="false">
      <c r="A729" s="92" t="s">
        <v>1315</v>
      </c>
      <c r="B729" s="105" t="n">
        <v>44228</v>
      </c>
      <c r="C729" s="100" t="n">
        <v>2000</v>
      </c>
      <c r="D729" s="92" t="s">
        <v>44</v>
      </c>
      <c r="E729" s="101" t="e">
        <f aca="false">_xlfn.iferror(VLOOKUP($A729,Clientes!$A:$F,6,0),"")</f>
        <v>#N/A</v>
      </c>
      <c r="F729" s="102" t="n">
        <f aca="false">IF(B729="","",EOMONTH(B729,-1)+1)</f>
        <v>44228</v>
      </c>
      <c r="G729" s="103" t="n">
        <f aca="false">_xlfn.iferror(VLOOKUP(D729,Cadastros!$M$1:$N$12,2,0),0)*C729</f>
        <v>-2000</v>
      </c>
      <c r="H729" s="103" t="n">
        <f aca="false">SUMIF(A:A,A729,G:G)</f>
        <v>0</v>
      </c>
      <c r="I729" s="8"/>
    </row>
    <row r="730" customFormat="false" ht="15" hidden="true" customHeight="true" outlineLevel="0" collapsed="false">
      <c r="A730" s="92" t="s">
        <v>1323</v>
      </c>
      <c r="B730" s="105" t="n">
        <v>44228</v>
      </c>
      <c r="C730" s="100" t="n">
        <v>1700</v>
      </c>
      <c r="D730" s="92" t="s">
        <v>44</v>
      </c>
      <c r="E730" s="101" t="e">
        <f aca="false">_xlfn.iferror(VLOOKUP($A730,Clientes!$A:$F,6,0),"")</f>
        <v>#N/A</v>
      </c>
      <c r="F730" s="102" t="n">
        <f aca="false">IF(B730="","",EOMONTH(B730,-1)+1)</f>
        <v>44228</v>
      </c>
      <c r="G730" s="103" t="n">
        <f aca="false">_xlfn.iferror(VLOOKUP(D730,Cadastros!$M$1:$N$12,2,0),0)*C730</f>
        <v>-1700</v>
      </c>
      <c r="H730" s="103" t="n">
        <f aca="false">SUMIF(A:A,A730,G:G)</f>
        <v>0</v>
      </c>
      <c r="I730" s="8"/>
    </row>
    <row r="731" customFormat="false" ht="15" hidden="true" customHeight="true" outlineLevel="0" collapsed="false">
      <c r="A731" s="92" t="s">
        <v>1295</v>
      </c>
      <c r="B731" s="105" t="n">
        <v>44228</v>
      </c>
      <c r="C731" s="100" t="n">
        <v>300</v>
      </c>
      <c r="D731" s="92" t="s">
        <v>36</v>
      </c>
      <c r="E731" s="101" t="e">
        <f aca="false">_xlfn.iferror(VLOOKUP($A731,Clientes!$A:$F,6,0),"")</f>
        <v>#N/A</v>
      </c>
      <c r="F731" s="102" t="n">
        <f aca="false">IF(B731="","",EOMONTH(B731,-1)+1)</f>
        <v>44228</v>
      </c>
      <c r="G731" s="103" t="n">
        <f aca="false">_xlfn.iferror(VLOOKUP(D731,Cadastros!$M$1:$N$12,2,0),0)*C731</f>
        <v>300</v>
      </c>
      <c r="H731" s="103" t="n">
        <f aca="false">SUMIF(A:A,A731,G:G)</f>
        <v>5186.88</v>
      </c>
      <c r="I731" s="8"/>
    </row>
    <row r="732" customFormat="false" ht="15" hidden="true" customHeight="true" outlineLevel="0" collapsed="false">
      <c r="A732" s="92" t="s">
        <v>1384</v>
      </c>
      <c r="B732" s="105" t="n">
        <v>44256</v>
      </c>
      <c r="C732" s="100" t="n">
        <v>14000</v>
      </c>
      <c r="D732" s="92" t="s">
        <v>34</v>
      </c>
      <c r="E732" s="101" t="e">
        <f aca="false">_xlfn.iferror(VLOOKUP($A732,Clientes!$A:$F,6,0),"")</f>
        <v>#N/A</v>
      </c>
      <c r="F732" s="102" t="n">
        <f aca="false">IF(B732="","",EOMONTH(B732,-1)+1)</f>
        <v>44256</v>
      </c>
      <c r="G732" s="103" t="n">
        <f aca="false">_xlfn.iferror(VLOOKUP(D732,Cadastros!$M$1:$N$12,2,0),0)*C732</f>
        <v>14000</v>
      </c>
      <c r="H732" s="103" t="n">
        <f aca="false">SUMIF(A:A,A732,G:G)</f>
        <v>14000</v>
      </c>
      <c r="I732" s="8"/>
    </row>
    <row r="733" customFormat="false" ht="15" hidden="true" customHeight="true" outlineLevel="0" collapsed="false">
      <c r="A733" s="92" t="s">
        <v>1385</v>
      </c>
      <c r="B733" s="105" t="n">
        <v>44256</v>
      </c>
      <c r="C733" s="100" t="n">
        <v>10200</v>
      </c>
      <c r="D733" s="92" t="s">
        <v>34</v>
      </c>
      <c r="E733" s="101" t="e">
        <f aca="false">_xlfn.iferror(VLOOKUP($A733,Clientes!$A:$F,6,0),"")</f>
        <v>#N/A</v>
      </c>
      <c r="F733" s="102" t="n">
        <f aca="false">IF(B733="","",EOMONTH(B733,-1)+1)</f>
        <v>44256</v>
      </c>
      <c r="G733" s="103" t="n">
        <f aca="false">_xlfn.iferror(VLOOKUP(D733,Cadastros!$M$1:$N$12,2,0),0)*C733</f>
        <v>10200</v>
      </c>
      <c r="H733" s="103" t="n">
        <f aca="false">SUMIF(A:A,A733,G:G)</f>
        <v>10200</v>
      </c>
      <c r="I733" s="8"/>
    </row>
    <row r="734" customFormat="false" ht="15" hidden="true" customHeight="true" outlineLevel="0" collapsed="false">
      <c r="A734" s="92" t="s">
        <v>1386</v>
      </c>
      <c r="B734" s="105" t="n">
        <v>44256</v>
      </c>
      <c r="C734" s="100" t="n">
        <v>10000</v>
      </c>
      <c r="D734" s="92" t="s">
        <v>34</v>
      </c>
      <c r="E734" s="101" t="e">
        <f aca="false">_xlfn.iferror(VLOOKUP($A734,Clientes!$A:$F,6,0),"")</f>
        <v>#N/A</v>
      </c>
      <c r="F734" s="102" t="n">
        <f aca="false">IF(B734="","",EOMONTH(B734,-1)+1)</f>
        <v>44256</v>
      </c>
      <c r="G734" s="103" t="n">
        <f aca="false">_xlfn.iferror(VLOOKUP(D734,Cadastros!$M$1:$N$12,2,0),0)*C734</f>
        <v>10000</v>
      </c>
      <c r="H734" s="103" t="n">
        <f aca="false">SUMIF(A:A,A734,G:G)</f>
        <v>0</v>
      </c>
      <c r="I734" s="8"/>
    </row>
    <row r="735" customFormat="false" ht="15" hidden="true" customHeight="true" outlineLevel="0" collapsed="false">
      <c r="A735" s="92" t="s">
        <v>1387</v>
      </c>
      <c r="B735" s="105" t="n">
        <v>44256</v>
      </c>
      <c r="C735" s="100" t="n">
        <v>7500</v>
      </c>
      <c r="D735" s="92" t="s">
        <v>34</v>
      </c>
      <c r="E735" s="101" t="e">
        <f aca="false">_xlfn.iferror(VLOOKUP($A735,Clientes!$A:$F,6,0),"")</f>
        <v>#N/A</v>
      </c>
      <c r="F735" s="102" t="n">
        <f aca="false">IF(B735="","",EOMONTH(B735,-1)+1)</f>
        <v>44256</v>
      </c>
      <c r="G735" s="103" t="n">
        <f aca="false">_xlfn.iferror(VLOOKUP(D735,Cadastros!$M$1:$N$12,2,0),0)*C735</f>
        <v>7500</v>
      </c>
      <c r="H735" s="103" t="n">
        <f aca="false">SUMIF(A:A,A735,G:G)</f>
        <v>0</v>
      </c>
      <c r="I735" s="8"/>
    </row>
    <row r="736" customFormat="false" ht="15" hidden="true" customHeight="true" outlineLevel="0" collapsed="false">
      <c r="A736" s="92" t="s">
        <v>1388</v>
      </c>
      <c r="B736" s="105" t="n">
        <v>44256</v>
      </c>
      <c r="C736" s="100" t="n">
        <v>6800</v>
      </c>
      <c r="D736" s="92" t="s">
        <v>34</v>
      </c>
      <c r="E736" s="101" t="e">
        <f aca="false">_xlfn.iferror(VLOOKUP($A736,Clientes!$A:$F,6,0),"")</f>
        <v>#N/A</v>
      </c>
      <c r="F736" s="102" t="n">
        <f aca="false">IF(B736="","",EOMONTH(B736,-1)+1)</f>
        <v>44256</v>
      </c>
      <c r="G736" s="103" t="n">
        <f aca="false">_xlfn.iferror(VLOOKUP(D736,Cadastros!$M$1:$N$12,2,0),0)*C736</f>
        <v>6800</v>
      </c>
      <c r="H736" s="103" t="n">
        <f aca="false">SUMIF(A:A,A736,G:G)</f>
        <v>6800</v>
      </c>
      <c r="I736" s="8"/>
    </row>
    <row r="737" customFormat="false" ht="15" hidden="true" customHeight="true" outlineLevel="0" collapsed="false">
      <c r="A737" s="92" t="s">
        <v>1389</v>
      </c>
      <c r="B737" s="105" t="n">
        <v>44256</v>
      </c>
      <c r="C737" s="100" t="n">
        <v>6500</v>
      </c>
      <c r="D737" s="92" t="s">
        <v>34</v>
      </c>
      <c r="E737" s="101" t="e">
        <f aca="false">_xlfn.iferror(VLOOKUP($A737,Clientes!$A:$F,6,0),"")</f>
        <v>#N/A</v>
      </c>
      <c r="F737" s="102" t="n">
        <f aca="false">IF(B737="","",EOMONTH(B737,-1)+1)</f>
        <v>44256</v>
      </c>
      <c r="G737" s="103" t="n">
        <f aca="false">_xlfn.iferror(VLOOKUP(D737,Cadastros!$M$1:$N$12,2,0),0)*C737</f>
        <v>6500</v>
      </c>
      <c r="H737" s="103" t="n">
        <f aca="false">SUMIF(A:A,A737,G:G)</f>
        <v>6500</v>
      </c>
      <c r="I737" s="8"/>
    </row>
    <row r="738" customFormat="false" ht="15" hidden="true" customHeight="true" outlineLevel="0" collapsed="false">
      <c r="A738" s="92" t="s">
        <v>1390</v>
      </c>
      <c r="B738" s="105" t="n">
        <v>44256</v>
      </c>
      <c r="C738" s="100" t="n">
        <v>4200</v>
      </c>
      <c r="D738" s="92" t="s">
        <v>34</v>
      </c>
      <c r="E738" s="101" t="e">
        <f aca="false">_xlfn.iferror(VLOOKUP($A738,Clientes!$A:$F,6,0),"")</f>
        <v>#N/A</v>
      </c>
      <c r="F738" s="102" t="n">
        <f aca="false">IF(B738="","",EOMONTH(B738,-1)+1)</f>
        <v>44256</v>
      </c>
      <c r="G738" s="103" t="n">
        <f aca="false">_xlfn.iferror(VLOOKUP(D738,Cadastros!$M$1:$N$12,2,0),0)*C738</f>
        <v>4200</v>
      </c>
      <c r="H738" s="103" t="n">
        <f aca="false">SUMIF(A:A,A738,G:G)</f>
        <v>0</v>
      </c>
      <c r="I738" s="8"/>
    </row>
    <row r="739" customFormat="false" ht="15" hidden="true" customHeight="true" outlineLevel="0" collapsed="false">
      <c r="A739" s="92" t="s">
        <v>1391</v>
      </c>
      <c r="B739" s="105" t="n">
        <v>44256</v>
      </c>
      <c r="C739" s="100" t="n">
        <v>3300</v>
      </c>
      <c r="D739" s="92" t="s">
        <v>34</v>
      </c>
      <c r="E739" s="101" t="e">
        <f aca="false">_xlfn.iferror(VLOOKUP($A739,Clientes!$A:$F,6,0),"")</f>
        <v>#N/A</v>
      </c>
      <c r="F739" s="102" t="n">
        <f aca="false">IF(B739="","",EOMONTH(B739,-1)+1)</f>
        <v>44256</v>
      </c>
      <c r="G739" s="103" t="n">
        <f aca="false">_xlfn.iferror(VLOOKUP(D739,Cadastros!$M$1:$N$12,2,0),0)*C739</f>
        <v>3300</v>
      </c>
      <c r="H739" s="103" t="n">
        <f aca="false">SUMIF(A:A,A739,G:G)</f>
        <v>0</v>
      </c>
      <c r="I739" s="8"/>
    </row>
    <row r="740" customFormat="false" ht="15" hidden="true" customHeight="true" outlineLevel="0" collapsed="false">
      <c r="A740" s="92" t="s">
        <v>1392</v>
      </c>
      <c r="B740" s="105" t="n">
        <v>44256</v>
      </c>
      <c r="C740" s="100" t="n">
        <v>3300</v>
      </c>
      <c r="D740" s="92" t="s">
        <v>34</v>
      </c>
      <c r="E740" s="101" t="e">
        <f aca="false">_xlfn.iferror(VLOOKUP($A740,Clientes!$A:$F,6,0),"")</f>
        <v>#N/A</v>
      </c>
      <c r="F740" s="102" t="n">
        <f aca="false">IF(B740="","",EOMONTH(B740,-1)+1)</f>
        <v>44256</v>
      </c>
      <c r="G740" s="103" t="n">
        <f aca="false">_xlfn.iferror(VLOOKUP(D740,Cadastros!$M$1:$N$12,2,0),0)*C740</f>
        <v>3300</v>
      </c>
      <c r="H740" s="103" t="n">
        <f aca="false">SUMIF(A:A,A740,G:G)</f>
        <v>0</v>
      </c>
      <c r="I740" s="8"/>
    </row>
    <row r="741" customFormat="false" ht="15" hidden="true" customHeight="true" outlineLevel="0" collapsed="false">
      <c r="A741" s="92" t="s">
        <v>1393</v>
      </c>
      <c r="B741" s="105" t="n">
        <v>44256</v>
      </c>
      <c r="C741" s="100" t="n">
        <v>3100</v>
      </c>
      <c r="D741" s="92" t="s">
        <v>34</v>
      </c>
      <c r="E741" s="101" t="e">
        <f aca="false">_xlfn.iferror(VLOOKUP($A741,Clientes!$A:$F,6,0),"")</f>
        <v>#N/A</v>
      </c>
      <c r="F741" s="102" t="n">
        <f aca="false">IF(B741="","",EOMONTH(B741,-1)+1)</f>
        <v>44256</v>
      </c>
      <c r="G741" s="103" t="n">
        <f aca="false">_xlfn.iferror(VLOOKUP(D741,Cadastros!$M$1:$N$12,2,0),0)*C741</f>
        <v>3100</v>
      </c>
      <c r="H741" s="103" t="n">
        <f aca="false">SUMIF(A:A,A741,G:G)</f>
        <v>0</v>
      </c>
      <c r="I741" s="8"/>
    </row>
    <row r="742" customFormat="false" ht="15" hidden="true" customHeight="true" outlineLevel="0" collapsed="false">
      <c r="A742" s="92" t="s">
        <v>1394</v>
      </c>
      <c r="B742" s="105" t="n">
        <v>44256</v>
      </c>
      <c r="C742" s="100" t="n">
        <v>3000</v>
      </c>
      <c r="D742" s="92" t="s">
        <v>34</v>
      </c>
      <c r="E742" s="101" t="e">
        <f aca="false">_xlfn.iferror(VLOOKUP($A742,Clientes!$A:$F,6,0),"")</f>
        <v>#N/A</v>
      </c>
      <c r="F742" s="102" t="n">
        <f aca="false">IF(B742="","",EOMONTH(B742,-1)+1)</f>
        <v>44256</v>
      </c>
      <c r="G742" s="103" t="n">
        <f aca="false">_xlfn.iferror(VLOOKUP(D742,Cadastros!$M$1:$N$12,2,0),0)*C742</f>
        <v>3000</v>
      </c>
      <c r="H742" s="103" t="n">
        <f aca="false">SUMIF(A:A,A742,G:G)</f>
        <v>4543.53</v>
      </c>
      <c r="I742" s="8"/>
    </row>
    <row r="743" customFormat="false" ht="15" hidden="true" customHeight="true" outlineLevel="0" collapsed="false">
      <c r="A743" s="92" t="s">
        <v>1395</v>
      </c>
      <c r="B743" s="105" t="n">
        <v>44256</v>
      </c>
      <c r="C743" s="100" t="n">
        <v>3000</v>
      </c>
      <c r="D743" s="92" t="s">
        <v>34</v>
      </c>
      <c r="E743" s="101" t="e">
        <f aca="false">_xlfn.iferror(VLOOKUP($A743,Clientes!$A:$F,6,0),"")</f>
        <v>#N/A</v>
      </c>
      <c r="F743" s="102" t="n">
        <f aca="false">IF(B743="","",EOMONTH(B743,-1)+1)</f>
        <v>44256</v>
      </c>
      <c r="G743" s="103" t="n">
        <f aca="false">_xlfn.iferror(VLOOKUP(D743,Cadastros!$M$1:$N$12,2,0),0)*C743</f>
        <v>3000</v>
      </c>
      <c r="H743" s="103" t="n">
        <f aca="false">SUMIF(A:A,A743,G:G)</f>
        <v>3902.06</v>
      </c>
      <c r="I743" s="8"/>
    </row>
    <row r="744" customFormat="false" ht="15" hidden="true" customHeight="true" outlineLevel="0" collapsed="false">
      <c r="A744" s="92" t="s">
        <v>1396</v>
      </c>
      <c r="B744" s="105" t="n">
        <v>44256</v>
      </c>
      <c r="C744" s="100" t="n">
        <v>2250</v>
      </c>
      <c r="D744" s="92" t="s">
        <v>34</v>
      </c>
      <c r="E744" s="101" t="e">
        <f aca="false">_xlfn.iferror(VLOOKUP($A744,Clientes!$A:$F,6,0),"")</f>
        <v>#N/A</v>
      </c>
      <c r="F744" s="102" t="n">
        <f aca="false">IF(B744="","",EOMONTH(B744,-1)+1)</f>
        <v>44256</v>
      </c>
      <c r="G744" s="103" t="n">
        <f aca="false">_xlfn.iferror(VLOOKUP(D744,Cadastros!$M$1:$N$12,2,0),0)*C744</f>
        <v>2250</v>
      </c>
      <c r="H744" s="103" t="n">
        <f aca="false">SUMIF(A:A,A744,G:G)</f>
        <v>2025</v>
      </c>
      <c r="I744" s="8"/>
    </row>
    <row r="745" customFormat="false" ht="15" hidden="true" customHeight="true" outlineLevel="0" collapsed="false">
      <c r="A745" s="92" t="s">
        <v>1397</v>
      </c>
      <c r="B745" s="105" t="n">
        <v>44256</v>
      </c>
      <c r="C745" s="100" t="n">
        <v>1600</v>
      </c>
      <c r="D745" s="92" t="s">
        <v>34</v>
      </c>
      <c r="E745" s="101" t="e">
        <f aca="false">_xlfn.iferror(VLOOKUP($A745,Clientes!$A:$F,6,0),"")</f>
        <v>#N/A</v>
      </c>
      <c r="F745" s="102" t="n">
        <f aca="false">IF(B745="","",EOMONTH(B745,-1)+1)</f>
        <v>44256</v>
      </c>
      <c r="G745" s="103" t="n">
        <f aca="false">_xlfn.iferror(VLOOKUP(D745,Cadastros!$M$1:$N$12,2,0),0)*C745</f>
        <v>1600</v>
      </c>
      <c r="H745" s="103" t="n">
        <f aca="false">SUMIF(A:A,A745,G:G)</f>
        <v>0</v>
      </c>
      <c r="I745" s="8"/>
    </row>
    <row r="746" customFormat="false" ht="15" hidden="true" customHeight="true" outlineLevel="0" collapsed="false">
      <c r="A746" s="92" t="s">
        <v>1398</v>
      </c>
      <c r="B746" s="105" t="n">
        <v>44256</v>
      </c>
      <c r="C746" s="100" t="n">
        <v>11925</v>
      </c>
      <c r="D746" s="92" t="s">
        <v>34</v>
      </c>
      <c r="E746" s="101" t="e">
        <f aca="false">_xlfn.iferror(VLOOKUP($A746,Clientes!$A:$F,6,0),"")</f>
        <v>#N/A</v>
      </c>
      <c r="F746" s="102" t="n">
        <f aca="false">IF(B746="","",EOMONTH(B746,-1)+1)</f>
        <v>44256</v>
      </c>
      <c r="G746" s="103" t="n">
        <f aca="false">_xlfn.iferror(VLOOKUP(D746,Cadastros!$M$1:$N$12,2,0),0)*C746</f>
        <v>11925</v>
      </c>
      <c r="H746" s="103" t="n">
        <f aca="false">SUMIF(A:A,A746,G:G)</f>
        <v>11925</v>
      </c>
      <c r="I746" s="8"/>
    </row>
    <row r="747" customFormat="false" ht="15" hidden="true" customHeight="true" outlineLevel="0" collapsed="false">
      <c r="A747" s="92" t="s">
        <v>1399</v>
      </c>
      <c r="B747" s="105" t="n">
        <v>44256</v>
      </c>
      <c r="C747" s="100" t="n">
        <v>7800</v>
      </c>
      <c r="D747" s="92" t="s">
        <v>34</v>
      </c>
      <c r="E747" s="101" t="e">
        <f aca="false">_xlfn.iferror(VLOOKUP($A747,Clientes!$A:$F,6,0),"")</f>
        <v>#N/A</v>
      </c>
      <c r="F747" s="102" t="n">
        <f aca="false">IF(B747="","",EOMONTH(B747,-1)+1)</f>
        <v>44256</v>
      </c>
      <c r="G747" s="103" t="n">
        <f aca="false">_xlfn.iferror(VLOOKUP(D747,Cadastros!$M$1:$N$12,2,0),0)*C747</f>
        <v>7800</v>
      </c>
      <c r="H747" s="103" t="n">
        <f aca="false">SUMIF(A:A,A747,G:G)</f>
        <v>0</v>
      </c>
      <c r="I747" s="8"/>
    </row>
    <row r="748" customFormat="false" ht="15" hidden="true" customHeight="true" outlineLevel="0" collapsed="false">
      <c r="A748" s="92" t="s">
        <v>1400</v>
      </c>
      <c r="B748" s="105" t="n">
        <v>44256</v>
      </c>
      <c r="C748" s="100" t="n">
        <v>5800</v>
      </c>
      <c r="D748" s="92" t="s">
        <v>34</v>
      </c>
      <c r="E748" s="101" t="e">
        <f aca="false">_xlfn.iferror(VLOOKUP($A748,Clientes!$A:$F,6,0),"")</f>
        <v>#N/A</v>
      </c>
      <c r="F748" s="102" t="n">
        <f aca="false">IF(B748="","",EOMONTH(B748,-1)+1)</f>
        <v>44256</v>
      </c>
      <c r="G748" s="103" t="n">
        <f aca="false">_xlfn.iferror(VLOOKUP(D748,Cadastros!$M$1:$N$12,2,0),0)*C748</f>
        <v>5800</v>
      </c>
      <c r="H748" s="103" t="n">
        <f aca="false">SUMIF(A:A,A748,G:G)</f>
        <v>6298.22</v>
      </c>
      <c r="I748" s="8"/>
    </row>
    <row r="749" customFormat="false" ht="15" hidden="true" customHeight="true" outlineLevel="0" collapsed="false">
      <c r="A749" s="92" t="s">
        <v>1401</v>
      </c>
      <c r="B749" s="105" t="n">
        <v>44256</v>
      </c>
      <c r="C749" s="100" t="n">
        <v>4320</v>
      </c>
      <c r="D749" s="92" t="s">
        <v>34</v>
      </c>
      <c r="E749" s="101" t="e">
        <f aca="false">_xlfn.iferror(VLOOKUP($A749,Clientes!$A:$F,6,0),"")</f>
        <v>#N/A</v>
      </c>
      <c r="F749" s="102" t="n">
        <f aca="false">IF(B749="","",EOMONTH(B749,-1)+1)</f>
        <v>44256</v>
      </c>
      <c r="G749" s="103" t="n">
        <f aca="false">_xlfn.iferror(VLOOKUP(D749,Cadastros!$M$1:$N$12,2,0),0)*C749</f>
        <v>4320</v>
      </c>
      <c r="H749" s="103" t="n">
        <f aca="false">SUMIF(A:A,A749,G:G)</f>
        <v>0</v>
      </c>
      <c r="I749" s="8"/>
    </row>
    <row r="750" customFormat="false" ht="15" hidden="true" customHeight="true" outlineLevel="0" collapsed="false">
      <c r="A750" s="92" t="s">
        <v>1402</v>
      </c>
      <c r="B750" s="105" t="n">
        <v>44256</v>
      </c>
      <c r="C750" s="100" t="n">
        <v>4100</v>
      </c>
      <c r="D750" s="92" t="s">
        <v>34</v>
      </c>
      <c r="E750" s="101" t="e">
        <f aca="false">_xlfn.iferror(VLOOKUP($A750,Clientes!$A:$F,6,0),"")</f>
        <v>#N/A</v>
      </c>
      <c r="F750" s="102" t="n">
        <f aca="false">IF(B750="","",EOMONTH(B750,-1)+1)</f>
        <v>44256</v>
      </c>
      <c r="G750" s="103" t="n">
        <f aca="false">_xlfn.iferror(VLOOKUP(D750,Cadastros!$M$1:$N$12,2,0),0)*C750</f>
        <v>4100</v>
      </c>
      <c r="H750" s="103" t="n">
        <f aca="false">SUMIF(A:A,A750,G:G)</f>
        <v>0</v>
      </c>
      <c r="I750" s="8"/>
    </row>
    <row r="751" customFormat="false" ht="15" hidden="true" customHeight="true" outlineLevel="0" collapsed="false">
      <c r="A751" s="92" t="s">
        <v>1403</v>
      </c>
      <c r="B751" s="105" t="n">
        <v>44256</v>
      </c>
      <c r="C751" s="100" t="n">
        <v>3600</v>
      </c>
      <c r="D751" s="92" t="s">
        <v>34</v>
      </c>
      <c r="E751" s="101" t="e">
        <f aca="false">_xlfn.iferror(VLOOKUP($A751,Clientes!$A:$F,6,0),"")</f>
        <v>#N/A</v>
      </c>
      <c r="F751" s="102" t="n">
        <f aca="false">IF(B751="","",EOMONTH(B751,-1)+1)</f>
        <v>44256</v>
      </c>
      <c r="G751" s="103" t="n">
        <f aca="false">_xlfn.iferror(VLOOKUP(D751,Cadastros!$M$1:$N$12,2,0),0)*C751</f>
        <v>3600</v>
      </c>
      <c r="H751" s="103" t="n">
        <f aca="false">SUMIF(A:A,A751,G:G)</f>
        <v>0</v>
      </c>
      <c r="I751" s="8"/>
    </row>
    <row r="752" customFormat="false" ht="15" hidden="true" customHeight="true" outlineLevel="0" collapsed="false">
      <c r="A752" s="92" t="s">
        <v>1404</v>
      </c>
      <c r="B752" s="105" t="n">
        <v>44256</v>
      </c>
      <c r="C752" s="100" t="n">
        <v>3500</v>
      </c>
      <c r="D752" s="92" t="s">
        <v>34</v>
      </c>
      <c r="E752" s="101" t="e">
        <f aca="false">_xlfn.iferror(VLOOKUP($A752,Clientes!$A:$F,6,0),"")</f>
        <v>#N/A</v>
      </c>
      <c r="F752" s="102" t="n">
        <f aca="false">IF(B752="","",EOMONTH(B752,-1)+1)</f>
        <v>44256</v>
      </c>
      <c r="G752" s="103" t="n">
        <f aca="false">_xlfn.iferror(VLOOKUP(D752,Cadastros!$M$1:$N$12,2,0),0)*C752</f>
        <v>3500</v>
      </c>
      <c r="H752" s="103" t="n">
        <f aca="false">SUMIF(A:A,A752,G:G)</f>
        <v>0</v>
      </c>
      <c r="I752" s="8"/>
    </row>
    <row r="753" customFormat="false" ht="15" hidden="true" customHeight="true" outlineLevel="0" collapsed="false">
      <c r="A753" s="92" t="s">
        <v>1405</v>
      </c>
      <c r="B753" s="105" t="n">
        <v>44256</v>
      </c>
      <c r="C753" s="100" t="n">
        <v>3400</v>
      </c>
      <c r="D753" s="92" t="s">
        <v>34</v>
      </c>
      <c r="E753" s="101" t="e">
        <f aca="false">_xlfn.iferror(VLOOKUP($A753,Clientes!$A:$F,6,0),"")</f>
        <v>#N/A</v>
      </c>
      <c r="F753" s="102" t="n">
        <f aca="false">IF(B753="","",EOMONTH(B753,-1)+1)</f>
        <v>44256</v>
      </c>
      <c r="G753" s="103" t="n">
        <f aca="false">_xlfn.iferror(VLOOKUP(D753,Cadastros!$M$1:$N$12,2,0),0)*C753</f>
        <v>3400</v>
      </c>
      <c r="H753" s="103" t="n">
        <f aca="false">SUMIF(A:A,A753,G:G)</f>
        <v>0</v>
      </c>
      <c r="I753" s="8"/>
    </row>
    <row r="754" customFormat="false" ht="15" hidden="true" customHeight="true" outlineLevel="0" collapsed="false">
      <c r="A754" s="92" t="s">
        <v>1406</v>
      </c>
      <c r="B754" s="105" t="n">
        <v>44256</v>
      </c>
      <c r="C754" s="100" t="n">
        <v>3000</v>
      </c>
      <c r="D754" s="92" t="s">
        <v>34</v>
      </c>
      <c r="E754" s="101" t="e">
        <f aca="false">_xlfn.iferror(VLOOKUP($A754,Clientes!$A:$F,6,0),"")</f>
        <v>#N/A</v>
      </c>
      <c r="F754" s="102" t="n">
        <f aca="false">IF(B754="","",EOMONTH(B754,-1)+1)</f>
        <v>44256</v>
      </c>
      <c r="G754" s="103" t="n">
        <f aca="false">_xlfn.iferror(VLOOKUP(D754,Cadastros!$M$1:$N$12,2,0),0)*C754</f>
        <v>3000</v>
      </c>
      <c r="H754" s="103" t="n">
        <f aca="false">SUMIF(A:A,A754,G:G)</f>
        <v>0</v>
      </c>
      <c r="I754" s="8"/>
    </row>
    <row r="755" customFormat="false" ht="15" hidden="true" customHeight="true" outlineLevel="0" collapsed="false">
      <c r="A755" s="92" t="s">
        <v>961</v>
      </c>
      <c r="B755" s="105" t="n">
        <v>44256</v>
      </c>
      <c r="C755" s="100" t="n">
        <v>553.89</v>
      </c>
      <c r="D755" s="92" t="s">
        <v>44</v>
      </c>
      <c r="E755" s="101" t="e">
        <f aca="false">_xlfn.iferror(VLOOKUP($A755,Clientes!$A:$F,6,0),"")</f>
        <v>#N/A</v>
      </c>
      <c r="F755" s="102" t="n">
        <f aca="false">IF(B755="","",EOMONTH(B755,-1)+1)</f>
        <v>44256</v>
      </c>
      <c r="G755" s="103" t="n">
        <f aca="false">_xlfn.iferror(VLOOKUP(D755,Cadastros!$M$1:$N$12,2,0),0)*C755</f>
        <v>-553.89</v>
      </c>
      <c r="H755" s="103" t="n">
        <f aca="false">SUMIF(A:A,A755,G:G)</f>
        <v>0</v>
      </c>
      <c r="I755" s="8"/>
    </row>
    <row r="756" customFormat="false" ht="15" hidden="true" customHeight="true" outlineLevel="0" collapsed="false">
      <c r="A756" s="92" t="s">
        <v>1003</v>
      </c>
      <c r="B756" s="105" t="n">
        <v>44256</v>
      </c>
      <c r="C756" s="100" t="n">
        <v>350</v>
      </c>
      <c r="D756" s="92" t="s">
        <v>44</v>
      </c>
      <c r="E756" s="101" t="e">
        <f aca="false">_xlfn.iferror(VLOOKUP($A756,Clientes!$A:$F,6,0),"")</f>
        <v>#N/A</v>
      </c>
      <c r="F756" s="102" t="n">
        <f aca="false">IF(B756="","",EOMONTH(B756,-1)+1)</f>
        <v>44256</v>
      </c>
      <c r="G756" s="103" t="n">
        <f aca="false">_xlfn.iferror(VLOOKUP(D756,Cadastros!$M$1:$N$12,2,0),0)*C756</f>
        <v>-350</v>
      </c>
      <c r="H756" s="103" t="n">
        <f aca="false">SUMIF(A:A,A756,G:G)</f>
        <v>0</v>
      </c>
      <c r="I756" s="8"/>
    </row>
    <row r="757" customFormat="false" ht="15" hidden="true" customHeight="true" outlineLevel="0" collapsed="false">
      <c r="A757" s="92" t="s">
        <v>1133</v>
      </c>
      <c r="B757" s="105" t="n">
        <v>44256</v>
      </c>
      <c r="C757" s="100" t="n">
        <v>1100</v>
      </c>
      <c r="D757" s="92" t="s">
        <v>44</v>
      </c>
      <c r="E757" s="101" t="e">
        <f aca="false">_xlfn.iferror(VLOOKUP($A757,Clientes!$A:$F,6,0),"")</f>
        <v>#N/A</v>
      </c>
      <c r="F757" s="102" t="n">
        <f aca="false">IF(B757="","",EOMONTH(B757,-1)+1)</f>
        <v>44256</v>
      </c>
      <c r="G757" s="103" t="n">
        <f aca="false">_xlfn.iferror(VLOOKUP(D757,Cadastros!$M$1:$N$12,2,0),0)*C757</f>
        <v>-1100</v>
      </c>
      <c r="H757" s="103" t="n">
        <f aca="false">SUMIF(A:A,A757,G:G)</f>
        <v>0</v>
      </c>
      <c r="I757" s="8"/>
    </row>
    <row r="758" customFormat="false" ht="15" hidden="true" customHeight="true" outlineLevel="0" collapsed="false">
      <c r="A758" s="92" t="s">
        <v>1222</v>
      </c>
      <c r="B758" s="105" t="n">
        <v>44256</v>
      </c>
      <c r="C758" s="100" t="n">
        <v>1500</v>
      </c>
      <c r="D758" s="92" t="s">
        <v>44</v>
      </c>
      <c r="E758" s="101" t="e">
        <f aca="false">_xlfn.iferror(VLOOKUP($A758,Clientes!$A:$F,6,0),"")</f>
        <v>#N/A</v>
      </c>
      <c r="F758" s="102" t="n">
        <f aca="false">IF(B758="","",EOMONTH(B758,-1)+1)</f>
        <v>44256</v>
      </c>
      <c r="G758" s="103" t="n">
        <f aca="false">_xlfn.iferror(VLOOKUP(D758,Cadastros!$M$1:$N$12,2,0),0)*C758</f>
        <v>-1500</v>
      </c>
      <c r="H758" s="103" t="n">
        <f aca="false">SUMIF(A:A,A758,G:G)</f>
        <v>0</v>
      </c>
      <c r="I758" s="8"/>
    </row>
    <row r="759" customFormat="false" ht="15" hidden="true" customHeight="true" outlineLevel="0" collapsed="false">
      <c r="A759" s="92" t="s">
        <v>1255</v>
      </c>
      <c r="B759" s="105" t="n">
        <v>44256</v>
      </c>
      <c r="C759" s="100" t="n">
        <v>1500</v>
      </c>
      <c r="D759" s="92" t="s">
        <v>44</v>
      </c>
      <c r="E759" s="101" t="e">
        <f aca="false">_xlfn.iferror(VLOOKUP($A759,Clientes!$A:$F,6,0),"")</f>
        <v>#N/A</v>
      </c>
      <c r="F759" s="102" t="n">
        <f aca="false">IF(B759="","",EOMONTH(B759,-1)+1)</f>
        <v>44256</v>
      </c>
      <c r="G759" s="103" t="n">
        <f aca="false">_xlfn.iferror(VLOOKUP(D759,Cadastros!$M$1:$N$12,2,0),0)*C759</f>
        <v>-1500</v>
      </c>
      <c r="H759" s="103" t="n">
        <f aca="false">SUMIF(A:A,A759,G:G)</f>
        <v>0</v>
      </c>
      <c r="I759" s="8"/>
    </row>
    <row r="760" customFormat="false" ht="15" hidden="true" customHeight="true" outlineLevel="0" collapsed="false">
      <c r="A760" s="92" t="s">
        <v>1283</v>
      </c>
      <c r="B760" s="105" t="n">
        <v>44256</v>
      </c>
      <c r="C760" s="100" t="n">
        <v>4445</v>
      </c>
      <c r="D760" s="92" t="s">
        <v>44</v>
      </c>
      <c r="E760" s="101" t="e">
        <f aca="false">_xlfn.iferror(VLOOKUP($A760,Clientes!$A:$F,6,0),"")</f>
        <v>#N/A</v>
      </c>
      <c r="F760" s="102" t="n">
        <f aca="false">IF(B760="","",EOMONTH(B760,-1)+1)</f>
        <v>44256</v>
      </c>
      <c r="G760" s="103" t="n">
        <f aca="false">_xlfn.iferror(VLOOKUP(D760,Cadastros!$M$1:$N$12,2,0),0)*C760</f>
        <v>-4445</v>
      </c>
      <c r="H760" s="103" t="n">
        <f aca="false">SUMIF(A:A,A760,G:G)</f>
        <v>0</v>
      </c>
      <c r="I760" s="8"/>
    </row>
    <row r="761" customFormat="false" ht="15" hidden="true" customHeight="true" outlineLevel="0" collapsed="false">
      <c r="A761" s="92" t="s">
        <v>1338</v>
      </c>
      <c r="B761" s="105" t="n">
        <v>44256</v>
      </c>
      <c r="C761" s="100" t="n">
        <v>3150</v>
      </c>
      <c r="D761" s="92" t="s">
        <v>44</v>
      </c>
      <c r="E761" s="101" t="e">
        <f aca="false">_xlfn.iferror(VLOOKUP($A761,Clientes!$A:$F,6,0),"")</f>
        <v>#N/A</v>
      </c>
      <c r="F761" s="102" t="n">
        <f aca="false">IF(B761="","",EOMONTH(B761,-1)+1)</f>
        <v>44256</v>
      </c>
      <c r="G761" s="103" t="n">
        <f aca="false">_xlfn.iferror(VLOOKUP(D761,Cadastros!$M$1:$N$12,2,0),0)*C761</f>
        <v>-3150</v>
      </c>
      <c r="H761" s="103" t="n">
        <f aca="false">SUMIF(A:A,A761,G:G)</f>
        <v>0</v>
      </c>
      <c r="I761" s="8"/>
    </row>
    <row r="762" customFormat="false" ht="15" hidden="true" customHeight="true" outlineLevel="0" collapsed="false">
      <c r="A762" s="92" t="s">
        <v>1359</v>
      </c>
      <c r="B762" s="105" t="n">
        <v>44256</v>
      </c>
      <c r="C762" s="100" t="n">
        <v>3300</v>
      </c>
      <c r="D762" s="92" t="s">
        <v>44</v>
      </c>
      <c r="E762" s="101" t="e">
        <f aca="false">_xlfn.iferror(VLOOKUP($A762,Clientes!$A:$F,6,0),"")</f>
        <v>#N/A</v>
      </c>
      <c r="F762" s="102" t="n">
        <f aca="false">IF(B762="","",EOMONTH(B762,-1)+1)</f>
        <v>44256</v>
      </c>
      <c r="G762" s="103" t="n">
        <f aca="false">_xlfn.iferror(VLOOKUP(D762,Cadastros!$M$1:$N$12,2,0),0)*C762</f>
        <v>-3300</v>
      </c>
      <c r="H762" s="103" t="n">
        <f aca="false">SUMIF(A:A,A762,G:G)</f>
        <v>0</v>
      </c>
      <c r="I762" s="8"/>
    </row>
    <row r="763" customFormat="false" ht="15" hidden="true" customHeight="true" outlineLevel="0" collapsed="false">
      <c r="A763" s="92" t="s">
        <v>1028</v>
      </c>
      <c r="B763" s="105" t="n">
        <v>44256</v>
      </c>
      <c r="C763" s="100" t="n">
        <v>150</v>
      </c>
      <c r="D763" s="92" t="s">
        <v>36</v>
      </c>
      <c r="E763" s="101" t="e">
        <f aca="false">_xlfn.iferror(VLOOKUP($A763,Clientes!$A:$F,6,0),"")</f>
        <v>#N/A</v>
      </c>
      <c r="F763" s="102" t="n">
        <f aca="false">IF(B763="","",EOMONTH(B763,-1)+1)</f>
        <v>44256</v>
      </c>
      <c r="G763" s="103" t="n">
        <f aca="false">_xlfn.iferror(VLOOKUP(D763,Cadastros!$M$1:$N$12,2,0),0)*C763</f>
        <v>150</v>
      </c>
      <c r="H763" s="103" t="n">
        <f aca="false">SUMIF(A:A,A763,G:G)</f>
        <v>0</v>
      </c>
      <c r="I763" s="8"/>
    </row>
    <row r="764" customFormat="false" ht="15" hidden="true" customHeight="true" outlineLevel="0" collapsed="false">
      <c r="A764" s="92" t="s">
        <v>1101</v>
      </c>
      <c r="B764" s="105" t="n">
        <v>44256</v>
      </c>
      <c r="C764" s="100" t="n">
        <v>200</v>
      </c>
      <c r="D764" s="92" t="s">
        <v>36</v>
      </c>
      <c r="E764" s="101" t="e">
        <f aca="false">_xlfn.iferror(VLOOKUP($A764,Clientes!$A:$F,6,0),"")</f>
        <v>#N/A</v>
      </c>
      <c r="F764" s="102" t="n">
        <f aca="false">IF(B764="","",EOMONTH(B764,-1)+1)</f>
        <v>44256</v>
      </c>
      <c r="G764" s="103" t="n">
        <f aca="false">_xlfn.iferror(VLOOKUP(D764,Cadastros!$M$1:$N$12,2,0),0)*C764</f>
        <v>200</v>
      </c>
      <c r="H764" s="103" t="n">
        <f aca="false">SUMIF(A:A,A764,G:G)</f>
        <v>2.27373675443232E-013</v>
      </c>
      <c r="I764" s="8"/>
    </row>
    <row r="765" customFormat="false" ht="15" hidden="true" customHeight="true" outlineLevel="0" collapsed="false">
      <c r="A765" s="92" t="s">
        <v>1149</v>
      </c>
      <c r="B765" s="105" t="n">
        <v>44256</v>
      </c>
      <c r="C765" s="100" t="n">
        <v>143</v>
      </c>
      <c r="D765" s="92" t="s">
        <v>42</v>
      </c>
      <c r="E765" s="101" t="e">
        <f aca="false">_xlfn.iferror(VLOOKUP($A765,Clientes!$A:$F,6,0),"")</f>
        <v>#N/A</v>
      </c>
      <c r="F765" s="102" t="n">
        <f aca="false">IF(B765="","",EOMONTH(B765,-1)+1)</f>
        <v>44256</v>
      </c>
      <c r="G765" s="103" t="n">
        <f aca="false">_xlfn.iferror(VLOOKUP(D765,Cadastros!$M$1:$N$12,2,0),0)*C765</f>
        <v>143</v>
      </c>
      <c r="H765" s="103" t="n">
        <f aca="false">SUMIF(A:A,A765,G:G)</f>
        <v>0</v>
      </c>
      <c r="I765" s="8"/>
    </row>
    <row r="766" customFormat="false" ht="15" hidden="true" customHeight="true" outlineLevel="0" collapsed="false">
      <c r="A766" s="92" t="s">
        <v>1176</v>
      </c>
      <c r="B766" s="105" t="n">
        <v>44256</v>
      </c>
      <c r="C766" s="100" t="n">
        <v>52</v>
      </c>
      <c r="D766" s="92" t="s">
        <v>42</v>
      </c>
      <c r="E766" s="101" t="e">
        <f aca="false">_xlfn.iferror(VLOOKUP($A766,Clientes!$A:$F,6,0),"")</f>
        <v>#N/A</v>
      </c>
      <c r="F766" s="102" t="n">
        <f aca="false">IF(B766="","",EOMONTH(B766,-1)+1)</f>
        <v>44256</v>
      </c>
      <c r="G766" s="103" t="n">
        <f aca="false">_xlfn.iferror(VLOOKUP(D766,Cadastros!$M$1:$N$12,2,0),0)*C766</f>
        <v>52</v>
      </c>
      <c r="H766" s="103" t="n">
        <f aca="false">SUMIF(A:A,A766,G:G)</f>
        <v>0</v>
      </c>
      <c r="I766" s="8"/>
    </row>
    <row r="767" customFormat="false" ht="15" hidden="true" customHeight="true" outlineLevel="0" collapsed="false">
      <c r="A767" s="92" t="s">
        <v>1177</v>
      </c>
      <c r="B767" s="105" t="n">
        <v>44256</v>
      </c>
      <c r="C767" s="100" t="n">
        <v>52</v>
      </c>
      <c r="D767" s="92" t="s">
        <v>42</v>
      </c>
      <c r="E767" s="101" t="e">
        <f aca="false">_xlfn.iferror(VLOOKUP($A767,Clientes!$A:$F,6,0),"")</f>
        <v>#N/A</v>
      </c>
      <c r="F767" s="102" t="n">
        <f aca="false">IF(B767="","",EOMONTH(B767,-1)+1)</f>
        <v>44256</v>
      </c>
      <c r="G767" s="103" t="n">
        <f aca="false">_xlfn.iferror(VLOOKUP(D767,Cadastros!$M$1:$N$12,2,0),0)*C767</f>
        <v>52</v>
      </c>
      <c r="H767" s="103" t="n">
        <f aca="false">SUMIF(A:A,A767,G:G)</f>
        <v>0</v>
      </c>
      <c r="I767" s="8"/>
    </row>
    <row r="768" customFormat="false" ht="15" hidden="true" customHeight="true" outlineLevel="0" collapsed="false">
      <c r="A768" s="92" t="s">
        <v>1015</v>
      </c>
      <c r="B768" s="105" t="n">
        <v>44256</v>
      </c>
      <c r="C768" s="100" t="n">
        <v>1750</v>
      </c>
      <c r="D768" s="92" t="s">
        <v>36</v>
      </c>
      <c r="E768" s="101" t="e">
        <f aca="false">_xlfn.iferror(VLOOKUP($A768,Clientes!$A:$F,6,0),"")</f>
        <v>#N/A</v>
      </c>
      <c r="F768" s="102" t="n">
        <f aca="false">IF(B768="","",EOMONTH(B768,-1)+1)</f>
        <v>44256</v>
      </c>
      <c r="G768" s="103" t="n">
        <f aca="false">_xlfn.iferror(VLOOKUP(D768,Cadastros!$M$1:$N$12,2,0),0)*C768</f>
        <v>1750</v>
      </c>
      <c r="H768" s="103" t="n">
        <f aca="false">SUMIF(A:A,A768,G:G)</f>
        <v>0</v>
      </c>
      <c r="I768" s="8"/>
    </row>
    <row r="769" customFormat="false" ht="15" hidden="true" customHeight="true" outlineLevel="0" collapsed="false">
      <c r="A769" s="92" t="s">
        <v>1199</v>
      </c>
      <c r="B769" s="105" t="n">
        <v>44256</v>
      </c>
      <c r="C769" s="100" t="n">
        <v>450</v>
      </c>
      <c r="D769" s="92" t="s">
        <v>36</v>
      </c>
      <c r="E769" s="101" t="e">
        <f aca="false">_xlfn.iferror(VLOOKUP($A769,Clientes!$A:$F,6,0),"")</f>
        <v>#N/A</v>
      </c>
      <c r="F769" s="102" t="n">
        <f aca="false">IF(B769="","",EOMONTH(B769,-1)+1)</f>
        <v>44256</v>
      </c>
      <c r="G769" s="103" t="n">
        <f aca="false">_xlfn.iferror(VLOOKUP(D769,Cadastros!$M$1:$N$12,2,0),0)*C769</f>
        <v>450</v>
      </c>
      <c r="H769" s="103" t="n">
        <f aca="false">SUMIF(A:A,A769,G:G)</f>
        <v>0</v>
      </c>
      <c r="I769" s="8"/>
    </row>
    <row r="770" customFormat="false" ht="15" hidden="true" customHeight="true" outlineLevel="0" collapsed="false">
      <c r="A770" s="92" t="s">
        <v>1295</v>
      </c>
      <c r="B770" s="105" t="n">
        <v>44256</v>
      </c>
      <c r="C770" s="100" t="n">
        <v>700</v>
      </c>
      <c r="D770" s="92" t="s">
        <v>36</v>
      </c>
      <c r="E770" s="101" t="e">
        <f aca="false">_xlfn.iferror(VLOOKUP($A770,Clientes!$A:$F,6,0),"")</f>
        <v>#N/A</v>
      </c>
      <c r="F770" s="102" t="n">
        <f aca="false">IF(B770="","",EOMONTH(B770,-1)+1)</f>
        <v>44256</v>
      </c>
      <c r="G770" s="103" t="n">
        <f aca="false">_xlfn.iferror(VLOOKUP(D770,Cadastros!$M$1:$N$12,2,0),0)*C770</f>
        <v>700</v>
      </c>
      <c r="H770" s="103" t="n">
        <f aca="false">SUMIF(A:A,A770,G:G)</f>
        <v>5186.88</v>
      </c>
      <c r="I770" s="8"/>
    </row>
    <row r="771" customFormat="false" ht="15" hidden="true" customHeight="true" outlineLevel="0" collapsed="false">
      <c r="A771" s="92" t="s">
        <v>1155</v>
      </c>
      <c r="B771" s="105" t="n">
        <v>44256</v>
      </c>
      <c r="C771" s="100" t="n">
        <v>93.6</v>
      </c>
      <c r="D771" s="92" t="s">
        <v>1017</v>
      </c>
      <c r="E771" s="101" t="e">
        <f aca="false">_xlfn.iferror(VLOOKUP($A771,Clientes!$A:$F,6,0),"")</f>
        <v>#N/A</v>
      </c>
      <c r="F771" s="102" t="n">
        <f aca="false">IF(B771="","",EOMONTH(B771,-1)+1)</f>
        <v>44256</v>
      </c>
      <c r="G771" s="103" t="n">
        <f aca="false">_xlfn.iferror(VLOOKUP(D771,Cadastros!$M$1:$N$12,2,0),0)*C771</f>
        <v>93.6</v>
      </c>
      <c r="H771" s="103" t="n">
        <f aca="false">SUMIF(A:A,A771,G:G)</f>
        <v>2093.19</v>
      </c>
      <c r="I771" s="8"/>
    </row>
    <row r="772" customFormat="false" ht="15" hidden="true" customHeight="true" outlineLevel="0" collapsed="false">
      <c r="A772" s="92" t="s">
        <v>1407</v>
      </c>
      <c r="B772" s="105" t="n">
        <v>44287</v>
      </c>
      <c r="C772" s="100" t="n">
        <v>2750</v>
      </c>
      <c r="D772" s="92" t="s">
        <v>34</v>
      </c>
      <c r="E772" s="101" t="e">
        <f aca="false">_xlfn.iferror(VLOOKUP($A772,Clientes!$A:$F,6,0),"")</f>
        <v>#N/A</v>
      </c>
      <c r="F772" s="102" t="n">
        <f aca="false">IF(B772="","",EOMONTH(B772,-1)+1)</f>
        <v>44287</v>
      </c>
      <c r="G772" s="103" t="n">
        <f aca="false">_xlfn.iferror(VLOOKUP(D772,Cadastros!$M$1:$N$12,2,0),0)*C772</f>
        <v>2750</v>
      </c>
      <c r="H772" s="103" t="n">
        <f aca="false">SUMIF(A:A,A772,G:G)</f>
        <v>0</v>
      </c>
      <c r="I772" s="8"/>
    </row>
    <row r="773" customFormat="false" ht="15" hidden="true" customHeight="true" outlineLevel="0" collapsed="false">
      <c r="A773" s="92" t="s">
        <v>1408</v>
      </c>
      <c r="B773" s="105" t="n">
        <v>44287</v>
      </c>
      <c r="C773" s="100" t="n">
        <v>3500</v>
      </c>
      <c r="D773" s="92" t="s">
        <v>34</v>
      </c>
      <c r="E773" s="101" t="e">
        <f aca="false">_xlfn.iferror(VLOOKUP($A773,Clientes!$A:$F,6,0),"")</f>
        <v>#N/A</v>
      </c>
      <c r="F773" s="102" t="n">
        <f aca="false">IF(B773="","",EOMONTH(B773,-1)+1)</f>
        <v>44287</v>
      </c>
      <c r="G773" s="103" t="n">
        <f aca="false">_xlfn.iferror(VLOOKUP(D773,Cadastros!$M$1:$N$12,2,0),0)*C773</f>
        <v>3500</v>
      </c>
      <c r="H773" s="103" t="n">
        <f aca="false">SUMIF(A:A,A773,G:G)</f>
        <v>0</v>
      </c>
      <c r="I773" s="8"/>
    </row>
    <row r="774" customFormat="false" ht="15" hidden="true" customHeight="true" outlineLevel="0" collapsed="false">
      <c r="A774" s="92" t="s">
        <v>1409</v>
      </c>
      <c r="B774" s="105" t="n">
        <v>44287</v>
      </c>
      <c r="C774" s="100" t="n">
        <v>16000</v>
      </c>
      <c r="D774" s="92" t="s">
        <v>34</v>
      </c>
      <c r="E774" s="101" t="e">
        <f aca="false">_xlfn.iferror(VLOOKUP($A774,Clientes!$A:$F,6,0),"")</f>
        <v>#N/A</v>
      </c>
      <c r="F774" s="102" t="n">
        <f aca="false">IF(B774="","",EOMONTH(B774,-1)+1)</f>
        <v>44287</v>
      </c>
      <c r="G774" s="103" t="n">
        <f aca="false">_xlfn.iferror(VLOOKUP(D774,Cadastros!$M$1:$N$12,2,0),0)*C774</f>
        <v>16000</v>
      </c>
      <c r="H774" s="103" t="n">
        <f aca="false">SUMIF(A:A,A774,G:G)</f>
        <v>17876.8</v>
      </c>
      <c r="I774" s="8"/>
    </row>
    <row r="775" customFormat="false" ht="15" hidden="true" customHeight="true" outlineLevel="0" collapsed="false">
      <c r="A775" s="92" t="s">
        <v>1410</v>
      </c>
      <c r="B775" s="105" t="n">
        <v>44287</v>
      </c>
      <c r="C775" s="100" t="n">
        <v>8900</v>
      </c>
      <c r="D775" s="92" t="s">
        <v>34</v>
      </c>
      <c r="E775" s="101" t="e">
        <f aca="false">_xlfn.iferror(VLOOKUP($A775,Clientes!$A:$F,6,0),"")</f>
        <v>#N/A</v>
      </c>
      <c r="F775" s="102" t="n">
        <f aca="false">IF(B775="","",EOMONTH(B775,-1)+1)</f>
        <v>44287</v>
      </c>
      <c r="G775" s="103" t="n">
        <f aca="false">_xlfn.iferror(VLOOKUP(D775,Cadastros!$M$1:$N$12,2,0),0)*C775</f>
        <v>8900</v>
      </c>
      <c r="H775" s="103" t="n">
        <f aca="false">SUMIF(A:A,A775,G:G)</f>
        <v>0</v>
      </c>
      <c r="I775" s="8"/>
    </row>
    <row r="776" customFormat="false" ht="15" hidden="true" customHeight="true" outlineLevel="0" collapsed="false">
      <c r="A776" s="92" t="s">
        <v>1411</v>
      </c>
      <c r="B776" s="105" t="n">
        <v>44287</v>
      </c>
      <c r="C776" s="100" t="n">
        <v>7500</v>
      </c>
      <c r="D776" s="92" t="s">
        <v>34</v>
      </c>
      <c r="E776" s="101" t="e">
        <f aca="false">_xlfn.iferror(VLOOKUP($A776,Clientes!$A:$F,6,0),"")</f>
        <v>#N/A</v>
      </c>
      <c r="F776" s="102" t="n">
        <f aca="false">IF(B776="","",EOMONTH(B776,-1)+1)</f>
        <v>44287</v>
      </c>
      <c r="G776" s="103" t="n">
        <f aca="false">_xlfn.iferror(VLOOKUP(D776,Cadastros!$M$1:$N$12,2,0),0)*C776</f>
        <v>7500</v>
      </c>
      <c r="H776" s="103" t="n">
        <f aca="false">SUMIF(A:A,A776,G:G)</f>
        <v>0</v>
      </c>
      <c r="I776" s="8"/>
    </row>
    <row r="777" customFormat="false" ht="15" hidden="true" customHeight="true" outlineLevel="0" collapsed="false">
      <c r="A777" s="92" t="s">
        <v>1412</v>
      </c>
      <c r="B777" s="105" t="n">
        <v>44287</v>
      </c>
      <c r="C777" s="100" t="n">
        <v>5000</v>
      </c>
      <c r="D777" s="92" t="s">
        <v>34</v>
      </c>
      <c r="E777" s="101" t="e">
        <f aca="false">_xlfn.iferror(VLOOKUP($A777,Clientes!$A:$F,6,0),"")</f>
        <v>#N/A</v>
      </c>
      <c r="F777" s="102" t="n">
        <f aca="false">IF(B777="","",EOMONTH(B777,-1)+1)</f>
        <v>44287</v>
      </c>
      <c r="G777" s="103" t="n">
        <f aca="false">_xlfn.iferror(VLOOKUP(D777,Cadastros!$M$1:$N$12,2,0),0)*C777</f>
        <v>5000</v>
      </c>
      <c r="H777" s="103" t="n">
        <f aca="false">SUMIF(A:A,A777,G:G)</f>
        <v>6500</v>
      </c>
      <c r="I777" s="8"/>
    </row>
    <row r="778" customFormat="false" ht="15" hidden="true" customHeight="true" outlineLevel="0" collapsed="false">
      <c r="A778" s="92" t="s">
        <v>1413</v>
      </c>
      <c r="B778" s="105" t="n">
        <v>44287</v>
      </c>
      <c r="C778" s="100" t="n">
        <v>3500</v>
      </c>
      <c r="D778" s="92" t="s">
        <v>34</v>
      </c>
      <c r="E778" s="101" t="e">
        <f aca="false">_xlfn.iferror(VLOOKUP($A778,Clientes!$A:$F,6,0),"")</f>
        <v>#N/A</v>
      </c>
      <c r="F778" s="102" t="n">
        <f aca="false">IF(B778="","",EOMONTH(B778,-1)+1)</f>
        <v>44287</v>
      </c>
      <c r="G778" s="103" t="n">
        <f aca="false">_xlfn.iferror(VLOOKUP(D778,Cadastros!$M$1:$N$12,2,0),0)*C778</f>
        <v>3500</v>
      </c>
      <c r="H778" s="103" t="n">
        <f aca="false">SUMIF(A:A,A778,G:G)</f>
        <v>0</v>
      </c>
      <c r="I778" s="8"/>
    </row>
    <row r="779" customFormat="false" ht="15" hidden="true" customHeight="true" outlineLevel="0" collapsed="false">
      <c r="A779" s="92" t="s">
        <v>1414</v>
      </c>
      <c r="B779" s="105" t="n">
        <v>44287</v>
      </c>
      <c r="C779" s="100" t="n">
        <v>2900</v>
      </c>
      <c r="D779" s="92" t="s">
        <v>34</v>
      </c>
      <c r="E779" s="101" t="e">
        <f aca="false">_xlfn.iferror(VLOOKUP($A779,Clientes!$A:$F,6,0),"")</f>
        <v>#N/A</v>
      </c>
      <c r="F779" s="102" t="n">
        <f aca="false">IF(B779="","",EOMONTH(B779,-1)+1)</f>
        <v>44287</v>
      </c>
      <c r="G779" s="103" t="n">
        <f aca="false">_xlfn.iferror(VLOOKUP(D779,Cadastros!$M$1:$N$12,2,0),0)*C779</f>
        <v>2900</v>
      </c>
      <c r="H779" s="103" t="n">
        <f aca="false">SUMIF(A:A,A779,G:G)</f>
        <v>0</v>
      </c>
      <c r="I779" s="8"/>
    </row>
    <row r="780" customFormat="false" ht="15" hidden="true" customHeight="true" outlineLevel="0" collapsed="false">
      <c r="A780" s="92" t="s">
        <v>1415</v>
      </c>
      <c r="B780" s="105" t="n">
        <v>44287</v>
      </c>
      <c r="C780" s="100" t="n">
        <v>2500</v>
      </c>
      <c r="D780" s="92" t="s">
        <v>34</v>
      </c>
      <c r="E780" s="101" t="e">
        <f aca="false">_xlfn.iferror(VLOOKUP($A780,Clientes!$A:$F,6,0),"")</f>
        <v>#N/A</v>
      </c>
      <c r="F780" s="102" t="n">
        <f aca="false">IF(B780="","",EOMONTH(B780,-1)+1)</f>
        <v>44287</v>
      </c>
      <c r="G780" s="103" t="n">
        <f aca="false">_xlfn.iferror(VLOOKUP(D780,Cadastros!$M$1:$N$12,2,0),0)*C780</f>
        <v>2500</v>
      </c>
      <c r="H780" s="103" t="n">
        <f aca="false">SUMIF(A:A,A780,G:G)</f>
        <v>0</v>
      </c>
      <c r="I780" s="8"/>
    </row>
    <row r="781" customFormat="false" ht="15" hidden="true" customHeight="true" outlineLevel="0" collapsed="false">
      <c r="A781" s="92" t="s">
        <v>1416</v>
      </c>
      <c r="B781" s="105" t="n">
        <v>44287</v>
      </c>
      <c r="C781" s="100" t="n">
        <v>1570</v>
      </c>
      <c r="D781" s="92" t="s">
        <v>34</v>
      </c>
      <c r="E781" s="101" t="e">
        <f aca="false">_xlfn.iferror(VLOOKUP($A781,Clientes!$A:$F,6,0),"")</f>
        <v>#N/A</v>
      </c>
      <c r="F781" s="102" t="n">
        <f aca="false">IF(B781="","",EOMONTH(B781,-1)+1)</f>
        <v>44287</v>
      </c>
      <c r="G781" s="103" t="n">
        <f aca="false">_xlfn.iferror(VLOOKUP(D781,Cadastros!$M$1:$N$12,2,0),0)*C781</f>
        <v>1570</v>
      </c>
      <c r="H781" s="103" t="n">
        <f aca="false">SUMIF(A:A,A781,G:G)</f>
        <v>0</v>
      </c>
      <c r="I781" s="8"/>
    </row>
    <row r="782" customFormat="false" ht="15" hidden="true" customHeight="true" outlineLevel="0" collapsed="false">
      <c r="A782" s="92" t="s">
        <v>1140</v>
      </c>
      <c r="B782" s="105" t="n">
        <v>44287</v>
      </c>
      <c r="C782" s="100" t="n">
        <v>3000</v>
      </c>
      <c r="D782" s="92" t="s">
        <v>44</v>
      </c>
      <c r="E782" s="101" t="e">
        <f aca="false">_xlfn.iferror(VLOOKUP($A782,Clientes!$A:$F,6,0),"")</f>
        <v>#N/A</v>
      </c>
      <c r="F782" s="102" t="n">
        <f aca="false">IF(B782="","",EOMONTH(B782,-1)+1)</f>
        <v>44287</v>
      </c>
      <c r="G782" s="103" t="n">
        <f aca="false">_xlfn.iferror(VLOOKUP(D782,Cadastros!$M$1:$N$12,2,0),0)*C782</f>
        <v>-3000</v>
      </c>
      <c r="H782" s="103" t="n">
        <f aca="false">SUMIF(A:A,A782,G:G)</f>
        <v>0</v>
      </c>
      <c r="I782" s="8"/>
    </row>
    <row r="783" customFormat="false" ht="15" hidden="true" customHeight="true" outlineLevel="0" collapsed="false">
      <c r="A783" s="92" t="s">
        <v>1175</v>
      </c>
      <c r="B783" s="105" t="n">
        <v>44287</v>
      </c>
      <c r="C783" s="100" t="n">
        <v>8220</v>
      </c>
      <c r="D783" s="92" t="s">
        <v>44</v>
      </c>
      <c r="E783" s="101" t="e">
        <f aca="false">_xlfn.iferror(VLOOKUP($A783,Clientes!$A:$F,6,0),"")</f>
        <v>#N/A</v>
      </c>
      <c r="F783" s="102" t="n">
        <f aca="false">IF(B783="","",EOMONTH(B783,-1)+1)</f>
        <v>44287</v>
      </c>
      <c r="G783" s="103" t="n">
        <f aca="false">_xlfn.iferror(VLOOKUP(D783,Cadastros!$M$1:$N$12,2,0),0)*C783</f>
        <v>-8220</v>
      </c>
      <c r="H783" s="103" t="n">
        <f aca="false">SUMIF(A:A,A783,G:G)</f>
        <v>0</v>
      </c>
      <c r="I783" s="8"/>
    </row>
    <row r="784" customFormat="false" ht="15" hidden="true" customHeight="true" outlineLevel="0" collapsed="false">
      <c r="A784" s="92" t="s">
        <v>1249</v>
      </c>
      <c r="B784" s="105" t="n">
        <v>44287</v>
      </c>
      <c r="C784" s="100" t="n">
        <v>1300</v>
      </c>
      <c r="D784" s="92" t="s">
        <v>44</v>
      </c>
      <c r="E784" s="101" t="e">
        <f aca="false">_xlfn.iferror(VLOOKUP($A784,Clientes!$A:$F,6,0),"")</f>
        <v>#N/A</v>
      </c>
      <c r="F784" s="102" t="n">
        <f aca="false">IF(B784="","",EOMONTH(B784,-1)+1)</f>
        <v>44287</v>
      </c>
      <c r="G784" s="103" t="n">
        <f aca="false">_xlfn.iferror(VLOOKUP(D784,Cadastros!$M$1:$N$12,2,0),0)*C784</f>
        <v>-1300</v>
      </c>
      <c r="H784" s="103" t="n">
        <f aca="false">SUMIF(A:A,A784,G:G)</f>
        <v>0</v>
      </c>
      <c r="I784" s="8"/>
    </row>
    <row r="785" customFormat="false" ht="15" hidden="true" customHeight="true" outlineLevel="0" collapsed="false">
      <c r="A785" s="92" t="s">
        <v>1251</v>
      </c>
      <c r="B785" s="105" t="n">
        <v>44287</v>
      </c>
      <c r="C785" s="100" t="n">
        <v>1300</v>
      </c>
      <c r="D785" s="92" t="s">
        <v>44</v>
      </c>
      <c r="E785" s="101" t="e">
        <f aca="false">_xlfn.iferror(VLOOKUP($A785,Clientes!$A:$F,6,0),"")</f>
        <v>#N/A</v>
      </c>
      <c r="F785" s="102" t="n">
        <f aca="false">IF(B785="","",EOMONTH(B785,-1)+1)</f>
        <v>44287</v>
      </c>
      <c r="G785" s="103" t="n">
        <f aca="false">_xlfn.iferror(VLOOKUP(D785,Cadastros!$M$1:$N$12,2,0),0)*C785</f>
        <v>-1300</v>
      </c>
      <c r="H785" s="103" t="n">
        <f aca="false">SUMIF(A:A,A785,G:G)</f>
        <v>0</v>
      </c>
      <c r="I785" s="8"/>
    </row>
    <row r="786" customFormat="false" ht="15" hidden="true" customHeight="true" outlineLevel="0" collapsed="false">
      <c r="A786" s="92" t="s">
        <v>1290</v>
      </c>
      <c r="B786" s="105" t="n">
        <v>44287</v>
      </c>
      <c r="C786" s="100" t="n">
        <v>4000</v>
      </c>
      <c r="D786" s="92" t="s">
        <v>44</v>
      </c>
      <c r="E786" s="101" t="e">
        <f aca="false">_xlfn.iferror(VLOOKUP($A786,Clientes!$A:$F,6,0),"")</f>
        <v>#N/A</v>
      </c>
      <c r="F786" s="102" t="n">
        <f aca="false">IF(B786="","",EOMONTH(B786,-1)+1)</f>
        <v>44287</v>
      </c>
      <c r="G786" s="103" t="n">
        <f aca="false">_xlfn.iferror(VLOOKUP(D786,Cadastros!$M$1:$N$12,2,0),0)*C786</f>
        <v>-4000</v>
      </c>
      <c r="H786" s="103" t="n">
        <f aca="false">SUMIF(A:A,A786,G:G)</f>
        <v>0</v>
      </c>
      <c r="I786" s="8"/>
    </row>
    <row r="787" customFormat="false" ht="15" hidden="true" customHeight="true" outlineLevel="0" collapsed="false">
      <c r="A787" s="92" t="s">
        <v>1309</v>
      </c>
      <c r="B787" s="105" t="n">
        <v>44287</v>
      </c>
      <c r="C787" s="100" t="n">
        <v>650</v>
      </c>
      <c r="D787" s="92" t="s">
        <v>44</v>
      </c>
      <c r="E787" s="101" t="e">
        <f aca="false">_xlfn.iferror(VLOOKUP($A787,Clientes!$A:$F,6,0),"")</f>
        <v>#N/A</v>
      </c>
      <c r="F787" s="102" t="n">
        <f aca="false">IF(B787="","",EOMONTH(B787,-1)+1)</f>
        <v>44287</v>
      </c>
      <c r="G787" s="103" t="n">
        <f aca="false">_xlfn.iferror(VLOOKUP(D787,Cadastros!$M$1:$N$12,2,0),0)*C787</f>
        <v>-650</v>
      </c>
      <c r="H787" s="103" t="n">
        <f aca="false">SUMIF(A:A,A787,G:G)</f>
        <v>0</v>
      </c>
      <c r="I787" s="8"/>
    </row>
    <row r="788" customFormat="false" ht="15" hidden="true" customHeight="true" outlineLevel="0" collapsed="false">
      <c r="A788" s="92" t="s">
        <v>1312</v>
      </c>
      <c r="B788" s="105" t="n">
        <v>44287</v>
      </c>
      <c r="C788" s="100" t="n">
        <v>2000</v>
      </c>
      <c r="D788" s="92" t="s">
        <v>44</v>
      </c>
      <c r="E788" s="101" t="e">
        <f aca="false">_xlfn.iferror(VLOOKUP($A788,Clientes!$A:$F,6,0),"")</f>
        <v>#N/A</v>
      </c>
      <c r="F788" s="102" t="n">
        <f aca="false">IF(B788="","",EOMONTH(B788,-1)+1)</f>
        <v>44287</v>
      </c>
      <c r="G788" s="103" t="n">
        <f aca="false">_xlfn.iferror(VLOOKUP(D788,Cadastros!$M$1:$N$12,2,0),0)*C788</f>
        <v>-2000</v>
      </c>
      <c r="H788" s="103" t="n">
        <f aca="false">SUMIF(A:A,A788,G:G)</f>
        <v>0</v>
      </c>
      <c r="I788" s="8"/>
    </row>
    <row r="789" customFormat="false" ht="15" hidden="true" customHeight="true" outlineLevel="0" collapsed="false">
      <c r="A789" s="92" t="s">
        <v>1317</v>
      </c>
      <c r="B789" s="105" t="n">
        <v>44287</v>
      </c>
      <c r="C789" s="100" t="n">
        <v>4500</v>
      </c>
      <c r="D789" s="92" t="s">
        <v>44</v>
      </c>
      <c r="E789" s="101" t="e">
        <f aca="false">_xlfn.iferror(VLOOKUP($A789,Clientes!$A:$F,6,0),"")</f>
        <v>#N/A</v>
      </c>
      <c r="F789" s="102" t="n">
        <f aca="false">IF(B789="","",EOMONTH(B789,-1)+1)</f>
        <v>44287</v>
      </c>
      <c r="G789" s="103" t="n">
        <f aca="false">_xlfn.iferror(VLOOKUP(D789,Cadastros!$M$1:$N$12,2,0),0)*C789</f>
        <v>-4500</v>
      </c>
      <c r="H789" s="103" t="n">
        <f aca="false">SUMIF(A:A,A789,G:G)</f>
        <v>0</v>
      </c>
      <c r="I789" s="8"/>
    </row>
    <row r="790" customFormat="false" ht="15" hidden="true" customHeight="true" outlineLevel="0" collapsed="false">
      <c r="A790" s="92" t="s">
        <v>1377</v>
      </c>
      <c r="B790" s="105" t="n">
        <v>44287</v>
      </c>
      <c r="C790" s="100" t="n">
        <v>3700</v>
      </c>
      <c r="D790" s="92" t="s">
        <v>44</v>
      </c>
      <c r="E790" s="101" t="e">
        <f aca="false">_xlfn.iferror(VLOOKUP($A790,Clientes!$A:$F,6,0),"")</f>
        <v>#N/A</v>
      </c>
      <c r="F790" s="102" t="n">
        <f aca="false">IF(B790="","",EOMONTH(B790,-1)+1)</f>
        <v>44287</v>
      </c>
      <c r="G790" s="103" t="n">
        <f aca="false">_xlfn.iferror(VLOOKUP(D790,Cadastros!$M$1:$N$12,2,0),0)*C790</f>
        <v>-3700</v>
      </c>
      <c r="H790" s="103" t="n">
        <f aca="false">SUMIF(A:A,A790,G:G)</f>
        <v>0</v>
      </c>
      <c r="I790" s="8"/>
    </row>
    <row r="791" customFormat="false" ht="15" hidden="true" customHeight="true" outlineLevel="0" collapsed="false">
      <c r="A791" s="92" t="s">
        <v>1380</v>
      </c>
      <c r="B791" s="105" t="n">
        <v>44287</v>
      </c>
      <c r="C791" s="100" t="n">
        <v>2250</v>
      </c>
      <c r="D791" s="92" t="s">
        <v>44</v>
      </c>
      <c r="E791" s="101" t="e">
        <f aca="false">_xlfn.iferror(VLOOKUP($A791,Clientes!$A:$F,6,0),"")</f>
        <v>#N/A</v>
      </c>
      <c r="F791" s="102" t="n">
        <f aca="false">IF(B791="","",EOMONTH(B791,-1)+1)</f>
        <v>44287</v>
      </c>
      <c r="G791" s="103" t="n">
        <f aca="false">_xlfn.iferror(VLOOKUP(D791,Cadastros!$M$1:$N$12,2,0),0)*C791</f>
        <v>-2250</v>
      </c>
      <c r="H791" s="103" t="n">
        <f aca="false">SUMIF(A:A,A791,G:G)</f>
        <v>0</v>
      </c>
      <c r="I791" s="8"/>
    </row>
    <row r="792" customFormat="false" ht="15" hidden="true" customHeight="true" outlineLevel="0" collapsed="false">
      <c r="A792" s="92" t="s">
        <v>1147</v>
      </c>
      <c r="B792" s="105" t="n">
        <v>44287</v>
      </c>
      <c r="C792" s="100" t="n">
        <v>800</v>
      </c>
      <c r="D792" s="92" t="s">
        <v>36</v>
      </c>
      <c r="E792" s="101" t="e">
        <f aca="false">_xlfn.iferror(VLOOKUP($A792,Clientes!$A:$F,6,0),"")</f>
        <v>#N/A</v>
      </c>
      <c r="F792" s="102" t="n">
        <f aca="false">IF(B792="","",EOMONTH(B792,-1)+1)</f>
        <v>44287</v>
      </c>
      <c r="G792" s="103" t="n">
        <f aca="false">_xlfn.iferror(VLOOKUP(D792,Cadastros!$M$1:$N$12,2,0),0)*C792</f>
        <v>800</v>
      </c>
      <c r="H792" s="103" t="n">
        <f aca="false">SUMIF(A:A,A792,G:G)</f>
        <v>0</v>
      </c>
      <c r="I792" s="8"/>
    </row>
    <row r="793" customFormat="false" ht="15" hidden="true" customHeight="true" outlineLevel="0" collapsed="false">
      <c r="A793" s="92" t="s">
        <v>1157</v>
      </c>
      <c r="B793" s="105" t="n">
        <v>44287</v>
      </c>
      <c r="C793" s="100" t="n">
        <v>1000</v>
      </c>
      <c r="D793" s="92" t="s">
        <v>36</v>
      </c>
      <c r="E793" s="101" t="e">
        <f aca="false">_xlfn.iferror(VLOOKUP($A793,Clientes!$A:$F,6,0),"")</f>
        <v>#N/A</v>
      </c>
      <c r="F793" s="102" t="n">
        <f aca="false">IF(B793="","",EOMONTH(B793,-1)+1)</f>
        <v>44287</v>
      </c>
      <c r="G793" s="103" t="n">
        <f aca="false">_xlfn.iferror(VLOOKUP(D793,Cadastros!$M$1:$N$12,2,0),0)*C793</f>
        <v>1000</v>
      </c>
      <c r="H793" s="103" t="n">
        <f aca="false">SUMIF(A:A,A793,G:G)</f>
        <v>552.7</v>
      </c>
      <c r="I793" s="8"/>
    </row>
    <row r="794" customFormat="false" ht="15" hidden="true" customHeight="true" outlineLevel="0" collapsed="false">
      <c r="A794" s="92" t="s">
        <v>1174</v>
      </c>
      <c r="B794" s="105" t="n">
        <v>44287</v>
      </c>
      <c r="C794" s="100" t="n">
        <v>350</v>
      </c>
      <c r="D794" s="92" t="s">
        <v>36</v>
      </c>
      <c r="E794" s="101" t="e">
        <f aca="false">_xlfn.iferror(VLOOKUP($A794,Clientes!$A:$F,6,0),"")</f>
        <v>#N/A</v>
      </c>
      <c r="F794" s="102" t="n">
        <f aca="false">IF(B794="","",EOMONTH(B794,-1)+1)</f>
        <v>44287</v>
      </c>
      <c r="G794" s="103" t="n">
        <f aca="false">_xlfn.iferror(VLOOKUP(D794,Cadastros!$M$1:$N$12,2,0),0)*C794</f>
        <v>350</v>
      </c>
      <c r="H794" s="103" t="n">
        <f aca="false">SUMIF(A:A,A794,G:G)</f>
        <v>0</v>
      </c>
      <c r="I794" s="8"/>
    </row>
    <row r="795" customFormat="false" ht="15" hidden="true" customHeight="true" outlineLevel="0" collapsed="false">
      <c r="A795" s="92" t="s">
        <v>1197</v>
      </c>
      <c r="B795" s="105" t="n">
        <v>44287</v>
      </c>
      <c r="C795" s="100" t="n">
        <v>1495</v>
      </c>
      <c r="D795" s="92" t="s">
        <v>36</v>
      </c>
      <c r="E795" s="101" t="e">
        <f aca="false">_xlfn.iferror(VLOOKUP($A795,Clientes!$A:$F,6,0),"")</f>
        <v>#N/A</v>
      </c>
      <c r="F795" s="102" t="n">
        <f aca="false">IF(B795="","",EOMONTH(B795,-1)+1)</f>
        <v>44287</v>
      </c>
      <c r="G795" s="103" t="n">
        <f aca="false">_xlfn.iferror(VLOOKUP(D795,Cadastros!$M$1:$N$12,2,0),0)*C795</f>
        <v>1495</v>
      </c>
      <c r="H795" s="103" t="n">
        <f aca="false">SUMIF(A:A,A795,G:G)</f>
        <v>0</v>
      </c>
      <c r="I795" s="8"/>
    </row>
    <row r="796" customFormat="false" ht="15" hidden="true" customHeight="true" outlineLevel="0" collapsed="false">
      <c r="A796" s="92" t="s">
        <v>1269</v>
      </c>
      <c r="B796" s="105" t="n">
        <v>44287</v>
      </c>
      <c r="C796" s="100" t="n">
        <v>400</v>
      </c>
      <c r="D796" s="92" t="s">
        <v>36</v>
      </c>
      <c r="E796" s="101" t="e">
        <f aca="false">_xlfn.iferror(VLOOKUP($A796,Clientes!$A:$F,6,0),"")</f>
        <v>#N/A</v>
      </c>
      <c r="F796" s="102" t="n">
        <f aca="false">IF(B796="","",EOMONTH(B796,-1)+1)</f>
        <v>44287</v>
      </c>
      <c r="G796" s="103" t="n">
        <f aca="false">_xlfn.iferror(VLOOKUP(D796,Cadastros!$M$1:$N$12,2,0),0)*C796</f>
        <v>400</v>
      </c>
      <c r="H796" s="103" t="n">
        <f aca="false">SUMIF(A:A,A796,G:G)</f>
        <v>4.54747350886464E-013</v>
      </c>
      <c r="I796" s="8"/>
    </row>
    <row r="797" customFormat="false" ht="15" hidden="true" customHeight="true" outlineLevel="0" collapsed="false">
      <c r="A797" s="92" t="s">
        <v>1358</v>
      </c>
      <c r="B797" s="105" t="n">
        <v>44287</v>
      </c>
      <c r="C797" s="100" t="n">
        <v>10</v>
      </c>
      <c r="D797" s="92" t="s">
        <v>36</v>
      </c>
      <c r="E797" s="101" t="e">
        <f aca="false">_xlfn.iferror(VLOOKUP($A797,Clientes!$A:$F,6,0),"")</f>
        <v>#N/A</v>
      </c>
      <c r="F797" s="102" t="n">
        <f aca="false">IF(B797="","",EOMONTH(B797,-1)+1)</f>
        <v>44287</v>
      </c>
      <c r="G797" s="103" t="n">
        <f aca="false">_xlfn.iferror(VLOOKUP(D797,Cadastros!$M$1:$N$12,2,0),0)*C797</f>
        <v>10</v>
      </c>
      <c r="H797" s="103" t="n">
        <f aca="false">SUMIF(A:A,A797,G:G)</f>
        <v>3456</v>
      </c>
      <c r="I797" s="8"/>
    </row>
    <row r="798" customFormat="false" ht="15" hidden="true" customHeight="true" outlineLevel="0" collapsed="false">
      <c r="A798" s="92" t="s">
        <v>1374</v>
      </c>
      <c r="B798" s="105" t="n">
        <v>44287</v>
      </c>
      <c r="C798" s="100" t="n">
        <v>3000</v>
      </c>
      <c r="D798" s="92" t="s">
        <v>36</v>
      </c>
      <c r="E798" s="101" t="e">
        <f aca="false">_xlfn.iferror(VLOOKUP($A798,Clientes!$A:$F,6,0),"")</f>
        <v>#N/A</v>
      </c>
      <c r="F798" s="102" t="n">
        <f aca="false">IF(B798="","",EOMONTH(B798,-1)+1)</f>
        <v>44287</v>
      </c>
      <c r="G798" s="103" t="n">
        <f aca="false">_xlfn.iferror(VLOOKUP(D798,Cadastros!$M$1:$N$12,2,0),0)*C798</f>
        <v>3000</v>
      </c>
      <c r="H798" s="103" t="n">
        <f aca="false">SUMIF(A:A,A798,G:G)</f>
        <v>9000</v>
      </c>
      <c r="I798" s="8"/>
    </row>
    <row r="799" customFormat="false" ht="15" hidden="true" customHeight="true" outlineLevel="0" collapsed="false">
      <c r="A799" s="92" t="s">
        <v>1288</v>
      </c>
      <c r="B799" s="105" t="n">
        <v>44287</v>
      </c>
      <c r="C799" s="100" t="n">
        <v>3120</v>
      </c>
      <c r="D799" s="92" t="s">
        <v>46</v>
      </c>
      <c r="E799" s="101" t="e">
        <f aca="false">_xlfn.iferror(VLOOKUP($A799,Clientes!$A:$F,6,0),"")</f>
        <v>#N/A</v>
      </c>
      <c r="F799" s="102" t="n">
        <f aca="false">IF(B799="","",EOMONTH(B799,-1)+1)</f>
        <v>44287</v>
      </c>
      <c r="G799" s="103" t="n">
        <f aca="false">_xlfn.iferror(VLOOKUP(D799,Cadastros!$M$1:$N$12,2,0),0)*C799</f>
        <v>-3120</v>
      </c>
      <c r="H799" s="103" t="n">
        <f aca="false">SUMIF(A:A,A799,G:G)</f>
        <v>0</v>
      </c>
      <c r="I799" s="8"/>
    </row>
    <row r="800" customFormat="false" ht="15" hidden="true" customHeight="true" outlineLevel="0" collapsed="false">
      <c r="A800" s="92" t="s">
        <v>1166</v>
      </c>
      <c r="B800" s="105" t="n">
        <v>44287</v>
      </c>
      <c r="C800" s="100" t="n">
        <v>220</v>
      </c>
      <c r="D800" s="92" t="s">
        <v>42</v>
      </c>
      <c r="E800" s="101" t="e">
        <f aca="false">_xlfn.iferror(VLOOKUP($A800,Clientes!$A:$F,6,0),"")</f>
        <v>#N/A</v>
      </c>
      <c r="F800" s="102" t="n">
        <f aca="false">IF(B800="","",EOMONTH(B800,-1)+1)</f>
        <v>44287</v>
      </c>
      <c r="G800" s="103" t="n">
        <f aca="false">_xlfn.iferror(VLOOKUP(D800,Cadastros!$M$1:$N$12,2,0),0)*C800</f>
        <v>220</v>
      </c>
      <c r="H800" s="103" t="n">
        <f aca="false">SUMIF(A:A,A800,G:G)</f>
        <v>0</v>
      </c>
      <c r="I800" s="8"/>
    </row>
    <row r="801" customFormat="false" ht="15" hidden="true" customHeight="true" outlineLevel="0" collapsed="false">
      <c r="A801" s="92" t="s">
        <v>1010</v>
      </c>
      <c r="B801" s="105" t="n">
        <v>44287</v>
      </c>
      <c r="C801" s="100" t="n">
        <v>150</v>
      </c>
      <c r="D801" s="92" t="s">
        <v>36</v>
      </c>
      <c r="E801" s="101" t="e">
        <f aca="false">_xlfn.iferror(VLOOKUP($A801,Clientes!$A:$F,6,0),"")</f>
        <v>#N/A</v>
      </c>
      <c r="F801" s="102" t="n">
        <f aca="false">IF(B801="","",EOMONTH(B801,-1)+1)</f>
        <v>44287</v>
      </c>
      <c r="G801" s="103" t="n">
        <f aca="false">_xlfn.iferror(VLOOKUP(D801,Cadastros!$M$1:$N$12,2,0),0)*C801</f>
        <v>150</v>
      </c>
      <c r="H801" s="103" t="n">
        <f aca="false">SUMIF(A:A,A801,G:G)</f>
        <v>9090.61</v>
      </c>
      <c r="I801" s="8"/>
    </row>
    <row r="802" customFormat="false" ht="15" hidden="true" customHeight="true" outlineLevel="0" collapsed="false">
      <c r="A802" s="92" t="s">
        <v>1094</v>
      </c>
      <c r="B802" s="105" t="n">
        <v>44287</v>
      </c>
      <c r="C802" s="100" t="n">
        <v>350</v>
      </c>
      <c r="D802" s="92" t="s">
        <v>36</v>
      </c>
      <c r="E802" s="101" t="e">
        <f aca="false">_xlfn.iferror(VLOOKUP($A802,Clientes!$A:$F,6,0),"")</f>
        <v>#N/A</v>
      </c>
      <c r="F802" s="102" t="n">
        <f aca="false">IF(B802="","",EOMONTH(B802,-1)+1)</f>
        <v>44287</v>
      </c>
      <c r="G802" s="103" t="n">
        <f aca="false">_xlfn.iferror(VLOOKUP(D802,Cadastros!$M$1:$N$12,2,0),0)*C802</f>
        <v>350</v>
      </c>
      <c r="H802" s="103" t="n">
        <f aca="false">SUMIF(A:A,A802,G:G)</f>
        <v>1445.56</v>
      </c>
      <c r="I802" s="8"/>
    </row>
    <row r="803" customFormat="false" ht="15" hidden="true" customHeight="true" outlineLevel="0" collapsed="false">
      <c r="A803" s="92" t="s">
        <v>1191</v>
      </c>
      <c r="B803" s="105" t="n">
        <v>44287</v>
      </c>
      <c r="C803" s="100" t="n">
        <v>150</v>
      </c>
      <c r="D803" s="92" t="s">
        <v>36</v>
      </c>
      <c r="E803" s="101" t="e">
        <f aca="false">_xlfn.iferror(VLOOKUP($A803,Clientes!$A:$F,6,0),"")</f>
        <v>#N/A</v>
      </c>
      <c r="F803" s="102" t="n">
        <f aca="false">IF(B803="","",EOMONTH(B803,-1)+1)</f>
        <v>44287</v>
      </c>
      <c r="G803" s="103" t="n">
        <f aca="false">_xlfn.iferror(VLOOKUP(D803,Cadastros!$M$1:$N$12,2,0),0)*C803</f>
        <v>150</v>
      </c>
      <c r="H803" s="103" t="n">
        <f aca="false">SUMIF(A:A,A803,G:G)</f>
        <v>2421.35</v>
      </c>
      <c r="I803" s="8"/>
    </row>
    <row r="804" customFormat="false" ht="15" hidden="true" customHeight="true" outlineLevel="0" collapsed="false">
      <c r="A804" s="92" t="s">
        <v>1199</v>
      </c>
      <c r="B804" s="105" t="n">
        <v>44287</v>
      </c>
      <c r="C804" s="100" t="n">
        <v>50</v>
      </c>
      <c r="D804" s="92" t="s">
        <v>36</v>
      </c>
      <c r="E804" s="101" t="e">
        <f aca="false">_xlfn.iferror(VLOOKUP($A804,Clientes!$A:$F,6,0),"")</f>
        <v>#N/A</v>
      </c>
      <c r="F804" s="102" t="n">
        <f aca="false">IF(B804="","",EOMONTH(B804,-1)+1)</f>
        <v>44287</v>
      </c>
      <c r="G804" s="103" t="n">
        <f aca="false">_xlfn.iferror(VLOOKUP(D804,Cadastros!$M$1:$N$12,2,0),0)*C804</f>
        <v>50</v>
      </c>
      <c r="H804" s="103" t="n">
        <f aca="false">SUMIF(A:A,A804,G:G)</f>
        <v>0</v>
      </c>
      <c r="I804" s="8"/>
    </row>
    <row r="805" customFormat="false" ht="15" hidden="true" customHeight="true" outlineLevel="0" collapsed="false">
      <c r="A805" s="92" t="s">
        <v>1334</v>
      </c>
      <c r="B805" s="105" t="n">
        <v>44287</v>
      </c>
      <c r="C805" s="100" t="n">
        <v>200</v>
      </c>
      <c r="D805" s="92" t="s">
        <v>36</v>
      </c>
      <c r="E805" s="101" t="e">
        <f aca="false">_xlfn.iferror(VLOOKUP($A805,Clientes!$A:$F,6,0),"")</f>
        <v>#N/A</v>
      </c>
      <c r="F805" s="102" t="n">
        <f aca="false">IF(B805="","",EOMONTH(B805,-1)+1)</f>
        <v>44287</v>
      </c>
      <c r="G805" s="103" t="n">
        <f aca="false">_xlfn.iferror(VLOOKUP(D805,Cadastros!$M$1:$N$12,2,0),0)*C805</f>
        <v>200</v>
      </c>
      <c r="H805" s="103" t="n">
        <f aca="false">SUMIF(A:A,A805,G:G)</f>
        <v>2630.48</v>
      </c>
      <c r="I805" s="8"/>
    </row>
    <row r="806" customFormat="false" ht="15" hidden="true" customHeight="true" outlineLevel="0" collapsed="false">
      <c r="A806" s="92" t="s">
        <v>1417</v>
      </c>
      <c r="B806" s="105" t="n">
        <v>44317</v>
      </c>
      <c r="C806" s="100" t="n">
        <v>7500</v>
      </c>
      <c r="D806" s="92" t="s">
        <v>34</v>
      </c>
      <c r="E806" s="101" t="e">
        <f aca="false">_xlfn.iferror(VLOOKUP($A806,Clientes!$A:$F,6,0),"")</f>
        <v>#N/A</v>
      </c>
      <c r="F806" s="102" t="n">
        <f aca="false">IF(B806="","",EOMONTH(B806,-1)+1)</f>
        <v>44317</v>
      </c>
      <c r="G806" s="103" t="n">
        <f aca="false">_xlfn.iferror(VLOOKUP(D806,Cadastros!$M$1:$N$12,2,0),0)*C806</f>
        <v>7500</v>
      </c>
      <c r="H806" s="103" t="n">
        <f aca="false">SUMIF(A:A,A806,G:G)</f>
        <v>10500</v>
      </c>
      <c r="I806" s="8"/>
    </row>
    <row r="807" customFormat="false" ht="15" hidden="true" customHeight="true" outlineLevel="0" collapsed="false">
      <c r="A807" s="92" t="s">
        <v>1418</v>
      </c>
      <c r="B807" s="105" t="n">
        <v>44317</v>
      </c>
      <c r="C807" s="100" t="n">
        <v>4500</v>
      </c>
      <c r="D807" s="92" t="s">
        <v>34</v>
      </c>
      <c r="E807" s="101" t="e">
        <f aca="false">_xlfn.iferror(VLOOKUP($A807,Clientes!$A:$F,6,0),"")</f>
        <v>#N/A</v>
      </c>
      <c r="F807" s="102" t="n">
        <f aca="false">IF(B807="","",EOMONTH(B807,-1)+1)</f>
        <v>44317</v>
      </c>
      <c r="G807" s="103" t="n">
        <f aca="false">_xlfn.iferror(VLOOKUP(D807,Cadastros!$M$1:$N$12,2,0),0)*C807</f>
        <v>4500</v>
      </c>
      <c r="H807" s="103" t="n">
        <f aca="false">SUMIF(A:A,A807,G:G)</f>
        <v>4500</v>
      </c>
      <c r="I807" s="8"/>
    </row>
    <row r="808" customFormat="false" ht="15" hidden="true" customHeight="true" outlineLevel="0" collapsed="false">
      <c r="A808" s="92" t="s">
        <v>1419</v>
      </c>
      <c r="B808" s="105" t="n">
        <v>44317</v>
      </c>
      <c r="C808" s="100" t="n">
        <v>9000</v>
      </c>
      <c r="D808" s="92" t="s">
        <v>34</v>
      </c>
      <c r="E808" s="101" t="e">
        <f aca="false">_xlfn.iferror(VLOOKUP($A808,Clientes!$A:$F,6,0),"")</f>
        <v>#N/A</v>
      </c>
      <c r="F808" s="102" t="n">
        <f aca="false">IF(B808="","",EOMONTH(B808,-1)+1)</f>
        <v>44317</v>
      </c>
      <c r="G808" s="103" t="n">
        <f aca="false">_xlfn.iferror(VLOOKUP(D808,Cadastros!$M$1:$N$12,2,0),0)*C808</f>
        <v>9000</v>
      </c>
      <c r="H808" s="103" t="n">
        <f aca="false">SUMIF(A:A,A808,G:G)</f>
        <v>1500</v>
      </c>
      <c r="I808" s="8"/>
    </row>
    <row r="809" customFormat="false" ht="15" hidden="true" customHeight="true" outlineLevel="0" collapsed="false">
      <c r="A809" s="92" t="s">
        <v>1420</v>
      </c>
      <c r="B809" s="105" t="n">
        <v>44317</v>
      </c>
      <c r="C809" s="100" t="n">
        <v>1500</v>
      </c>
      <c r="D809" s="92" t="s">
        <v>34</v>
      </c>
      <c r="E809" s="101" t="e">
        <f aca="false">_xlfn.iferror(VLOOKUP($A809,Clientes!$A:$F,6,0),"")</f>
        <v>#N/A</v>
      </c>
      <c r="F809" s="102" t="n">
        <f aca="false">IF(B809="","",EOMONTH(B809,-1)+1)</f>
        <v>44317</v>
      </c>
      <c r="G809" s="103" t="n">
        <f aca="false">_xlfn.iferror(VLOOKUP(D809,Cadastros!$M$1:$N$12,2,0),0)*C809</f>
        <v>1500</v>
      </c>
      <c r="H809" s="103" t="n">
        <f aca="false">SUMIF(A:A,A809,G:G)</f>
        <v>1500</v>
      </c>
      <c r="I809" s="8"/>
    </row>
    <row r="810" customFormat="false" ht="15" hidden="true" customHeight="true" outlineLevel="0" collapsed="false">
      <c r="A810" s="92" t="s">
        <v>1421</v>
      </c>
      <c r="B810" s="105" t="n">
        <v>44317</v>
      </c>
      <c r="C810" s="100" t="n">
        <v>4500</v>
      </c>
      <c r="D810" s="92" t="s">
        <v>34</v>
      </c>
      <c r="E810" s="101" t="e">
        <f aca="false">_xlfn.iferror(VLOOKUP($A810,Clientes!$A:$F,6,0),"")</f>
        <v>#N/A</v>
      </c>
      <c r="F810" s="102" t="n">
        <f aca="false">IF(B810="","",EOMONTH(B810,-1)+1)</f>
        <v>44317</v>
      </c>
      <c r="G810" s="103" t="n">
        <f aca="false">_xlfn.iferror(VLOOKUP(D810,Cadastros!$M$1:$N$12,2,0),0)*C810</f>
        <v>4500</v>
      </c>
      <c r="H810" s="103" t="n">
        <f aca="false">SUMIF(A:A,A810,G:G)</f>
        <v>4500</v>
      </c>
      <c r="I810" s="8"/>
    </row>
    <row r="811" customFormat="false" ht="15" hidden="true" customHeight="true" outlineLevel="0" collapsed="false">
      <c r="A811" s="92" t="s">
        <v>1422</v>
      </c>
      <c r="B811" s="105" t="n">
        <v>44317</v>
      </c>
      <c r="C811" s="100" t="n">
        <v>14800</v>
      </c>
      <c r="D811" s="92" t="s">
        <v>34</v>
      </c>
      <c r="E811" s="101" t="e">
        <f aca="false">_xlfn.iferror(VLOOKUP($A811,Clientes!$A:$F,6,0),"")</f>
        <v>#N/A</v>
      </c>
      <c r="F811" s="102" t="n">
        <f aca="false">IF(B811="","",EOMONTH(B811,-1)+1)</f>
        <v>44317</v>
      </c>
      <c r="G811" s="103" t="n">
        <f aca="false">_xlfn.iferror(VLOOKUP(D811,Cadastros!$M$1:$N$12,2,0),0)*C811</f>
        <v>14800</v>
      </c>
      <c r="H811" s="103" t="n">
        <f aca="false">SUMIF(A:A,A811,G:G)</f>
        <v>0</v>
      </c>
      <c r="I811" s="8"/>
    </row>
    <row r="812" customFormat="false" ht="15" hidden="true" customHeight="true" outlineLevel="0" collapsed="false">
      <c r="A812" s="92" t="s">
        <v>1423</v>
      </c>
      <c r="B812" s="105" t="n">
        <v>44317</v>
      </c>
      <c r="C812" s="100" t="n">
        <v>7018</v>
      </c>
      <c r="D812" s="92" t="s">
        <v>34</v>
      </c>
      <c r="E812" s="101" t="e">
        <f aca="false">_xlfn.iferror(VLOOKUP($A812,Clientes!$A:$F,6,0),"")</f>
        <v>#N/A</v>
      </c>
      <c r="F812" s="102" t="n">
        <f aca="false">IF(B812="","",EOMONTH(B812,-1)+1)</f>
        <v>44317</v>
      </c>
      <c r="G812" s="103" t="n">
        <f aca="false">_xlfn.iferror(VLOOKUP(D812,Cadastros!$M$1:$N$12,2,0),0)*C812</f>
        <v>7018</v>
      </c>
      <c r="H812" s="103" t="n">
        <f aca="false">SUMIF(A:A,A812,G:G)</f>
        <v>7620.9</v>
      </c>
      <c r="I812" s="8"/>
    </row>
    <row r="813" customFormat="false" ht="15" hidden="true" customHeight="true" outlineLevel="0" collapsed="false">
      <c r="A813" s="92" t="s">
        <v>1424</v>
      </c>
      <c r="B813" s="105" t="n">
        <v>44317</v>
      </c>
      <c r="C813" s="100" t="n">
        <v>6300</v>
      </c>
      <c r="D813" s="92" t="s">
        <v>34</v>
      </c>
      <c r="E813" s="101" t="e">
        <f aca="false">_xlfn.iferror(VLOOKUP($A813,Clientes!$A:$F,6,0),"")</f>
        <v>#N/A</v>
      </c>
      <c r="F813" s="102" t="n">
        <f aca="false">IF(B813="","",EOMONTH(B813,-1)+1)</f>
        <v>44317</v>
      </c>
      <c r="G813" s="103" t="n">
        <f aca="false">_xlfn.iferror(VLOOKUP(D813,Cadastros!$M$1:$N$12,2,0),0)*C813</f>
        <v>6300</v>
      </c>
      <c r="H813" s="103" t="n">
        <f aca="false">SUMIF(A:A,A813,G:G)</f>
        <v>0</v>
      </c>
      <c r="I813" s="8"/>
    </row>
    <row r="814" customFormat="false" ht="15" hidden="true" customHeight="true" outlineLevel="0" collapsed="false">
      <c r="A814" s="92" t="s">
        <v>1425</v>
      </c>
      <c r="B814" s="105" t="n">
        <v>44317</v>
      </c>
      <c r="C814" s="100" t="n">
        <v>5160</v>
      </c>
      <c r="D814" s="92" t="s">
        <v>34</v>
      </c>
      <c r="E814" s="101" t="e">
        <f aca="false">_xlfn.iferror(VLOOKUP($A814,Clientes!$A:$F,6,0),"")</f>
        <v>#N/A</v>
      </c>
      <c r="F814" s="102" t="n">
        <f aca="false">IF(B814="","",EOMONTH(B814,-1)+1)</f>
        <v>44317</v>
      </c>
      <c r="G814" s="103" t="n">
        <f aca="false">_xlfn.iferror(VLOOKUP(D814,Cadastros!$M$1:$N$12,2,0),0)*C814</f>
        <v>5160</v>
      </c>
      <c r="H814" s="103" t="n">
        <f aca="false">SUMIF(A:A,A814,G:G)</f>
        <v>5160</v>
      </c>
      <c r="I814" s="8"/>
    </row>
    <row r="815" customFormat="false" ht="15" hidden="true" customHeight="true" outlineLevel="0" collapsed="false">
      <c r="A815" s="92" t="s">
        <v>1426</v>
      </c>
      <c r="B815" s="105" t="n">
        <v>44317</v>
      </c>
      <c r="C815" s="100" t="n">
        <v>3500</v>
      </c>
      <c r="D815" s="92" t="s">
        <v>34</v>
      </c>
      <c r="E815" s="101" t="e">
        <f aca="false">_xlfn.iferror(VLOOKUP($A815,Clientes!$A:$F,6,0),"")</f>
        <v>#N/A</v>
      </c>
      <c r="F815" s="102" t="n">
        <f aca="false">IF(B815="","",EOMONTH(B815,-1)+1)</f>
        <v>44317</v>
      </c>
      <c r="G815" s="103" t="n">
        <f aca="false">_xlfn.iferror(VLOOKUP(D815,Cadastros!$M$1:$N$12,2,0),0)*C815</f>
        <v>3500</v>
      </c>
      <c r="H815" s="103" t="n">
        <f aca="false">SUMIF(A:A,A815,G:G)</f>
        <v>0</v>
      </c>
      <c r="I815" s="8"/>
    </row>
    <row r="816" customFormat="false" ht="15" hidden="true" customHeight="true" outlineLevel="0" collapsed="false">
      <c r="A816" s="92" t="s">
        <v>1427</v>
      </c>
      <c r="B816" s="105" t="n">
        <v>44317</v>
      </c>
      <c r="C816" s="100" t="n">
        <v>3000</v>
      </c>
      <c r="D816" s="92" t="s">
        <v>34</v>
      </c>
      <c r="E816" s="101" t="e">
        <f aca="false">_xlfn.iferror(VLOOKUP($A816,Clientes!$A:$F,6,0),"")</f>
        <v>#N/A</v>
      </c>
      <c r="F816" s="102" t="n">
        <f aca="false">IF(B816="","",EOMONTH(B816,-1)+1)</f>
        <v>44317</v>
      </c>
      <c r="G816" s="103" t="n">
        <f aca="false">_xlfn.iferror(VLOOKUP(D816,Cadastros!$M$1:$N$12,2,0),0)*C816</f>
        <v>3000</v>
      </c>
      <c r="H816" s="103" t="n">
        <f aca="false">SUMIF(A:A,A816,G:G)</f>
        <v>3356.7</v>
      </c>
      <c r="I816" s="8"/>
    </row>
    <row r="817" customFormat="false" ht="15" hidden="true" customHeight="true" outlineLevel="0" collapsed="false">
      <c r="A817" s="92" t="s">
        <v>1428</v>
      </c>
      <c r="B817" s="105" t="n">
        <v>44317</v>
      </c>
      <c r="C817" s="100" t="n">
        <v>2600</v>
      </c>
      <c r="D817" s="92" t="s">
        <v>34</v>
      </c>
      <c r="E817" s="101" t="e">
        <f aca="false">_xlfn.iferror(VLOOKUP($A817,Clientes!$A:$F,6,0),"")</f>
        <v>#N/A</v>
      </c>
      <c r="F817" s="102" t="n">
        <f aca="false">IF(B817="","",EOMONTH(B817,-1)+1)</f>
        <v>44317</v>
      </c>
      <c r="G817" s="103" t="n">
        <f aca="false">_xlfn.iferror(VLOOKUP(D817,Cadastros!$M$1:$N$12,2,0),0)*C817</f>
        <v>2600</v>
      </c>
      <c r="H817" s="103" t="n">
        <f aca="false">SUMIF(A:A,A817,G:G)</f>
        <v>0</v>
      </c>
      <c r="I817" s="8"/>
    </row>
    <row r="818" customFormat="false" ht="15" hidden="true" customHeight="true" outlineLevel="0" collapsed="false">
      <c r="A818" s="92" t="s">
        <v>1429</v>
      </c>
      <c r="B818" s="105" t="n">
        <v>44317</v>
      </c>
      <c r="C818" s="100" t="n">
        <v>2500</v>
      </c>
      <c r="D818" s="92" t="s">
        <v>34</v>
      </c>
      <c r="E818" s="101" t="e">
        <f aca="false">_xlfn.iferror(VLOOKUP($A818,Clientes!$A:$F,6,0),"")</f>
        <v>#N/A</v>
      </c>
      <c r="F818" s="102" t="n">
        <f aca="false">IF(B818="","",EOMONTH(B818,-1)+1)</f>
        <v>44317</v>
      </c>
      <c r="G818" s="103" t="n">
        <f aca="false">_xlfn.iferror(VLOOKUP(D818,Cadastros!$M$1:$N$12,2,0),0)*C818</f>
        <v>2500</v>
      </c>
      <c r="H818" s="103" t="n">
        <f aca="false">SUMIF(A:A,A818,G:G)</f>
        <v>0</v>
      </c>
      <c r="I818" s="8"/>
    </row>
    <row r="819" customFormat="false" ht="15" hidden="true" customHeight="true" outlineLevel="0" collapsed="false">
      <c r="A819" s="92" t="s">
        <v>1430</v>
      </c>
      <c r="B819" s="105" t="n">
        <v>44317</v>
      </c>
      <c r="C819" s="100" t="n">
        <v>2400</v>
      </c>
      <c r="D819" s="92" t="s">
        <v>34</v>
      </c>
      <c r="E819" s="101" t="e">
        <f aca="false">_xlfn.iferror(VLOOKUP($A819,Clientes!$A:$F,6,0),"")</f>
        <v>#N/A</v>
      </c>
      <c r="F819" s="102" t="n">
        <f aca="false">IF(B819="","",EOMONTH(B819,-1)+1)</f>
        <v>44317</v>
      </c>
      <c r="G819" s="103" t="n">
        <f aca="false">_xlfn.iferror(VLOOKUP(D819,Cadastros!$M$1:$N$12,2,0),0)*C819</f>
        <v>2400</v>
      </c>
      <c r="H819" s="103" t="n">
        <f aca="false">SUMIF(A:A,A819,G:G)</f>
        <v>0</v>
      </c>
      <c r="I819" s="8"/>
    </row>
    <row r="820" customFormat="false" ht="15" hidden="true" customHeight="true" outlineLevel="0" collapsed="false">
      <c r="A820" s="92" t="s">
        <v>1431</v>
      </c>
      <c r="B820" s="105" t="n">
        <v>44317</v>
      </c>
      <c r="C820" s="100" t="n">
        <v>2250</v>
      </c>
      <c r="D820" s="92" t="s">
        <v>34</v>
      </c>
      <c r="E820" s="101" t="e">
        <f aca="false">_xlfn.iferror(VLOOKUP($A820,Clientes!$A:$F,6,0),"")</f>
        <v>#N/A</v>
      </c>
      <c r="F820" s="102" t="n">
        <f aca="false">IF(B820="","",EOMONTH(B820,-1)+1)</f>
        <v>44317</v>
      </c>
      <c r="G820" s="103" t="n">
        <f aca="false">_xlfn.iferror(VLOOKUP(D820,Cadastros!$M$1:$N$12,2,0),0)*C820</f>
        <v>2250</v>
      </c>
      <c r="H820" s="103" t="n">
        <f aca="false">SUMIF(A:A,A820,G:G)</f>
        <v>0</v>
      </c>
      <c r="I820" s="8"/>
    </row>
    <row r="821" customFormat="false" ht="15" hidden="false" customHeight="true" outlineLevel="0" collapsed="false">
      <c r="A821" s="92" t="s">
        <v>1432</v>
      </c>
      <c r="B821" s="105" t="n">
        <v>44317</v>
      </c>
      <c r="C821" s="100" t="n">
        <v>30250</v>
      </c>
      <c r="D821" s="92" t="s">
        <v>34</v>
      </c>
      <c r="E821" s="101" t="e">
        <f aca="false">_xlfn.iferror(VLOOKUP($A821,Clientes!$A:$F,6,0),"")</f>
        <v>#N/A</v>
      </c>
      <c r="F821" s="102" t="n">
        <f aca="false">IF(B821="","",EOMONTH(B821,-1)+1)</f>
        <v>44317</v>
      </c>
      <c r="G821" s="103" t="n">
        <f aca="false">_xlfn.iferror(VLOOKUP(D821,Cadastros!$M$1:$N$12,2,0),0)*C821</f>
        <v>30250</v>
      </c>
      <c r="H821" s="103" t="n">
        <f aca="false">SUMIF(A:A,A821,G:G)</f>
        <v>30250</v>
      </c>
      <c r="I821" s="8"/>
    </row>
    <row r="822" customFormat="false" ht="15" hidden="true" customHeight="true" outlineLevel="0" collapsed="false">
      <c r="A822" s="92" t="s">
        <v>1433</v>
      </c>
      <c r="B822" s="105" t="n">
        <v>44317</v>
      </c>
      <c r="C822" s="100" t="n">
        <v>7910</v>
      </c>
      <c r="D822" s="92" t="s">
        <v>34</v>
      </c>
      <c r="E822" s="101" t="e">
        <f aca="false">_xlfn.iferror(VLOOKUP($A822,Clientes!$A:$F,6,0),"")</f>
        <v>#N/A</v>
      </c>
      <c r="F822" s="102" t="n">
        <f aca="false">IF(B822="","",EOMONTH(B822,-1)+1)</f>
        <v>44317</v>
      </c>
      <c r="G822" s="103" t="n">
        <f aca="false">_xlfn.iferror(VLOOKUP(D822,Cadastros!$M$1:$N$12,2,0),0)*C822</f>
        <v>7910</v>
      </c>
      <c r="H822" s="103" t="n">
        <f aca="false">SUMIF(A:A,A822,G:G)</f>
        <v>7910</v>
      </c>
      <c r="I822" s="8"/>
    </row>
    <row r="823" customFormat="false" ht="15" hidden="true" customHeight="true" outlineLevel="0" collapsed="false">
      <c r="A823" s="92" t="s">
        <v>1434</v>
      </c>
      <c r="B823" s="105" t="n">
        <v>44317</v>
      </c>
      <c r="C823" s="100" t="n">
        <v>7425</v>
      </c>
      <c r="D823" s="92" t="s">
        <v>34</v>
      </c>
      <c r="E823" s="101" t="e">
        <f aca="false">_xlfn.iferror(VLOOKUP($A823,Clientes!$A:$F,6,0),"")</f>
        <v>#N/A</v>
      </c>
      <c r="F823" s="102" t="n">
        <f aca="false">IF(B823="","",EOMONTH(B823,-1)+1)</f>
        <v>44317</v>
      </c>
      <c r="G823" s="103" t="n">
        <f aca="false">_xlfn.iferror(VLOOKUP(D823,Cadastros!$M$1:$N$12,2,0),0)*C823</f>
        <v>7425</v>
      </c>
      <c r="H823" s="103" t="n">
        <f aca="false">SUMIF(A:A,A823,G:G)</f>
        <v>7425</v>
      </c>
      <c r="I823" s="8"/>
    </row>
    <row r="824" customFormat="false" ht="15" hidden="true" customHeight="true" outlineLevel="0" collapsed="false">
      <c r="A824" s="92" t="s">
        <v>1435</v>
      </c>
      <c r="B824" s="105" t="n">
        <v>44317</v>
      </c>
      <c r="C824" s="100" t="n">
        <v>4400</v>
      </c>
      <c r="D824" s="92" t="s">
        <v>34</v>
      </c>
      <c r="E824" s="101" t="e">
        <f aca="false">_xlfn.iferror(VLOOKUP($A824,Clientes!$A:$F,6,0),"")</f>
        <v>#N/A</v>
      </c>
      <c r="F824" s="102" t="n">
        <f aca="false">IF(B824="","",EOMONTH(B824,-1)+1)</f>
        <v>44317</v>
      </c>
      <c r="G824" s="103" t="n">
        <f aca="false">_xlfn.iferror(VLOOKUP(D824,Cadastros!$M$1:$N$12,2,0),0)*C824</f>
        <v>4400</v>
      </c>
      <c r="H824" s="103" t="n">
        <f aca="false">SUMIF(A:A,A824,G:G)</f>
        <v>4400</v>
      </c>
      <c r="I824" s="8"/>
    </row>
    <row r="825" customFormat="false" ht="15" hidden="true" customHeight="true" outlineLevel="0" collapsed="false">
      <c r="A825" s="92" t="s">
        <v>1021</v>
      </c>
      <c r="B825" s="105" t="n">
        <v>44317</v>
      </c>
      <c r="C825" s="100" t="n">
        <v>1100</v>
      </c>
      <c r="D825" s="92" t="s">
        <v>44</v>
      </c>
      <c r="E825" s="101" t="e">
        <f aca="false">_xlfn.iferror(VLOOKUP($A825,Clientes!$A:$F,6,0),"")</f>
        <v>#N/A</v>
      </c>
      <c r="F825" s="102" t="n">
        <f aca="false">IF(B825="","",EOMONTH(B825,-1)+1)</f>
        <v>44317</v>
      </c>
      <c r="G825" s="103" t="n">
        <f aca="false">_xlfn.iferror(VLOOKUP(D825,Cadastros!$M$1:$N$12,2,0),0)*C825</f>
        <v>-1100</v>
      </c>
      <c r="H825" s="103" t="n">
        <f aca="false">SUMIF(A:A,A825,G:G)</f>
        <v>0</v>
      </c>
      <c r="I825" s="8"/>
    </row>
    <row r="826" customFormat="false" ht="15" hidden="true" customHeight="true" outlineLevel="0" collapsed="false">
      <c r="A826" s="92" t="s">
        <v>1069</v>
      </c>
      <c r="B826" s="105" t="n">
        <v>44317</v>
      </c>
      <c r="C826" s="100" t="n">
        <v>4750</v>
      </c>
      <c r="D826" s="92" t="s">
        <v>44</v>
      </c>
      <c r="E826" s="101" t="e">
        <f aca="false">_xlfn.iferror(VLOOKUP($A826,Clientes!$A:$F,6,0),"")</f>
        <v>#N/A</v>
      </c>
      <c r="F826" s="102" t="n">
        <f aca="false">IF(B826="","",EOMONTH(B826,-1)+1)</f>
        <v>44317</v>
      </c>
      <c r="G826" s="103" t="n">
        <f aca="false">_xlfn.iferror(VLOOKUP(D826,Cadastros!$M$1:$N$12,2,0),0)*C826</f>
        <v>-4750</v>
      </c>
      <c r="H826" s="103" t="n">
        <f aca="false">SUMIF(A:A,A826,G:G)</f>
        <v>0</v>
      </c>
      <c r="I826" s="8"/>
    </row>
    <row r="827" customFormat="false" ht="15" hidden="true" customHeight="true" outlineLevel="0" collapsed="false">
      <c r="A827" s="92" t="s">
        <v>1091</v>
      </c>
      <c r="B827" s="105" t="n">
        <v>44317</v>
      </c>
      <c r="C827" s="100" t="n">
        <v>1769</v>
      </c>
      <c r="D827" s="92" t="s">
        <v>44</v>
      </c>
      <c r="E827" s="101" t="e">
        <f aca="false">_xlfn.iferror(VLOOKUP($A827,Clientes!$A:$F,6,0),"")</f>
        <v>#N/A</v>
      </c>
      <c r="F827" s="102" t="n">
        <f aca="false">IF(B827="","",EOMONTH(B827,-1)+1)</f>
        <v>44317</v>
      </c>
      <c r="G827" s="103" t="n">
        <f aca="false">_xlfn.iferror(VLOOKUP(D827,Cadastros!$M$1:$N$12,2,0),0)*C827</f>
        <v>-1769</v>
      </c>
      <c r="H827" s="103" t="n">
        <f aca="false">SUMIF(A:A,A827,G:G)</f>
        <v>0</v>
      </c>
      <c r="I827" s="8"/>
    </row>
    <row r="828" customFormat="false" ht="15" hidden="true" customHeight="true" outlineLevel="0" collapsed="false">
      <c r="A828" s="92" t="s">
        <v>1172</v>
      </c>
      <c r="B828" s="105" t="n">
        <v>44317</v>
      </c>
      <c r="C828" s="100" t="n">
        <v>2300</v>
      </c>
      <c r="D828" s="92" t="s">
        <v>44</v>
      </c>
      <c r="E828" s="101" t="e">
        <f aca="false">_xlfn.iferror(VLOOKUP($A828,Clientes!$A:$F,6,0),"")</f>
        <v>#N/A</v>
      </c>
      <c r="F828" s="102" t="n">
        <f aca="false">IF(B828="","",EOMONTH(B828,-1)+1)</f>
        <v>44317</v>
      </c>
      <c r="G828" s="103" t="n">
        <f aca="false">_xlfn.iferror(VLOOKUP(D828,Cadastros!$M$1:$N$12,2,0),0)*C828</f>
        <v>-2300</v>
      </c>
      <c r="H828" s="103" t="n">
        <f aca="false">SUMIF(A:A,A828,G:G)</f>
        <v>0</v>
      </c>
      <c r="I828" s="8"/>
    </row>
    <row r="829" customFormat="false" ht="15" hidden="true" customHeight="true" outlineLevel="0" collapsed="false">
      <c r="A829" s="92" t="s">
        <v>1208</v>
      </c>
      <c r="B829" s="105" t="n">
        <v>44317</v>
      </c>
      <c r="C829" s="100" t="n">
        <v>1200</v>
      </c>
      <c r="D829" s="92" t="s">
        <v>44</v>
      </c>
      <c r="E829" s="101" t="e">
        <f aca="false">_xlfn.iferror(VLOOKUP($A829,Clientes!$A:$F,6,0),"")</f>
        <v>#N/A</v>
      </c>
      <c r="F829" s="102" t="n">
        <f aca="false">IF(B829="","",EOMONTH(B829,-1)+1)</f>
        <v>44317</v>
      </c>
      <c r="G829" s="103" t="n">
        <f aca="false">_xlfn.iferror(VLOOKUP(D829,Cadastros!$M$1:$N$12,2,0),0)*C829</f>
        <v>-1200</v>
      </c>
      <c r="H829" s="103" t="n">
        <f aca="false">SUMIF(A:A,A829,G:G)</f>
        <v>0</v>
      </c>
      <c r="I829" s="8"/>
    </row>
    <row r="830" customFormat="false" ht="15" hidden="true" customHeight="true" outlineLevel="0" collapsed="false">
      <c r="A830" s="92" t="s">
        <v>1210</v>
      </c>
      <c r="B830" s="105" t="n">
        <v>44317</v>
      </c>
      <c r="C830" s="100" t="n">
        <v>4200</v>
      </c>
      <c r="D830" s="92" t="s">
        <v>44</v>
      </c>
      <c r="E830" s="101" t="e">
        <f aca="false">_xlfn.iferror(VLOOKUP($A830,Clientes!$A:$F,6,0),"")</f>
        <v>#N/A</v>
      </c>
      <c r="F830" s="102" t="n">
        <f aca="false">IF(B830="","",EOMONTH(B830,-1)+1)</f>
        <v>44317</v>
      </c>
      <c r="G830" s="103" t="n">
        <f aca="false">_xlfn.iferror(VLOOKUP(D830,Cadastros!$M$1:$N$12,2,0),0)*C830</f>
        <v>-4200</v>
      </c>
      <c r="H830" s="103" t="n">
        <f aca="false">SUMIF(A:A,A830,G:G)</f>
        <v>0</v>
      </c>
      <c r="I830" s="8"/>
    </row>
    <row r="831" customFormat="false" ht="15" hidden="true" customHeight="true" outlineLevel="0" collapsed="false">
      <c r="A831" s="92" t="s">
        <v>1270</v>
      </c>
      <c r="B831" s="105" t="n">
        <v>44317</v>
      </c>
      <c r="C831" s="100" t="n">
        <v>4950</v>
      </c>
      <c r="D831" s="92" t="s">
        <v>44</v>
      </c>
      <c r="E831" s="101" t="e">
        <f aca="false">_xlfn.iferror(VLOOKUP($A831,Clientes!$A:$F,6,0),"")</f>
        <v>#N/A</v>
      </c>
      <c r="F831" s="102" t="n">
        <f aca="false">IF(B831="","",EOMONTH(B831,-1)+1)</f>
        <v>44317</v>
      </c>
      <c r="G831" s="103" t="n">
        <f aca="false">_xlfn.iferror(VLOOKUP(D831,Cadastros!$M$1:$N$12,2,0),0)*C831</f>
        <v>-4950</v>
      </c>
      <c r="H831" s="103" t="n">
        <f aca="false">SUMIF(A:A,A831,G:G)</f>
        <v>0</v>
      </c>
      <c r="I831" s="8"/>
    </row>
    <row r="832" customFormat="false" ht="15" hidden="true" customHeight="true" outlineLevel="0" collapsed="false">
      <c r="A832" s="92" t="s">
        <v>1320</v>
      </c>
      <c r="B832" s="105" t="n">
        <v>44317</v>
      </c>
      <c r="C832" s="100" t="n">
        <v>2500</v>
      </c>
      <c r="D832" s="92" t="s">
        <v>44</v>
      </c>
      <c r="E832" s="101" t="e">
        <f aca="false">_xlfn.iferror(VLOOKUP($A832,Clientes!$A:$F,6,0),"")</f>
        <v>#N/A</v>
      </c>
      <c r="F832" s="102" t="n">
        <f aca="false">IF(B832="","",EOMONTH(B832,-1)+1)</f>
        <v>44317</v>
      </c>
      <c r="G832" s="103" t="n">
        <f aca="false">_xlfn.iferror(VLOOKUP(D832,Cadastros!$M$1:$N$12,2,0),0)*C832</f>
        <v>-2500</v>
      </c>
      <c r="H832" s="103" t="n">
        <f aca="false">SUMIF(A:A,A832,G:G)</f>
        <v>0</v>
      </c>
      <c r="I832" s="8"/>
    </row>
    <row r="833" customFormat="false" ht="15" hidden="true" customHeight="true" outlineLevel="0" collapsed="false">
      <c r="A833" s="92" t="s">
        <v>1339</v>
      </c>
      <c r="B833" s="105" t="n">
        <v>44317</v>
      </c>
      <c r="C833" s="100" t="n">
        <v>3000</v>
      </c>
      <c r="D833" s="92" t="s">
        <v>44</v>
      </c>
      <c r="E833" s="101" t="e">
        <f aca="false">_xlfn.iferror(VLOOKUP($A833,Clientes!$A:$F,6,0),"")</f>
        <v>#N/A</v>
      </c>
      <c r="F833" s="102" t="n">
        <f aca="false">IF(B833="","",EOMONTH(B833,-1)+1)</f>
        <v>44317</v>
      </c>
      <c r="G833" s="103" t="n">
        <f aca="false">_xlfn.iferror(VLOOKUP(D833,Cadastros!$M$1:$N$12,2,0),0)*C833</f>
        <v>-3000</v>
      </c>
      <c r="H833" s="103" t="n">
        <f aca="false">SUMIF(A:A,A833,G:G)</f>
        <v>0</v>
      </c>
      <c r="I833" s="8"/>
    </row>
    <row r="834" customFormat="false" ht="15" hidden="true" customHeight="true" outlineLevel="0" collapsed="false">
      <c r="A834" s="92" t="s">
        <v>1346</v>
      </c>
      <c r="B834" s="105" t="n">
        <v>44317</v>
      </c>
      <c r="C834" s="100" t="n">
        <v>3600</v>
      </c>
      <c r="D834" s="92" t="s">
        <v>44</v>
      </c>
      <c r="E834" s="101" t="e">
        <f aca="false">_xlfn.iferror(VLOOKUP($A834,Clientes!$A:$F,6,0),"")</f>
        <v>#N/A</v>
      </c>
      <c r="F834" s="102" t="n">
        <f aca="false">IF(B834="","",EOMONTH(B834,-1)+1)</f>
        <v>44317</v>
      </c>
      <c r="G834" s="103" t="n">
        <f aca="false">_xlfn.iferror(VLOOKUP(D834,Cadastros!$M$1:$N$12,2,0),0)*C834</f>
        <v>-3600</v>
      </c>
      <c r="H834" s="103" t="n">
        <f aca="false">SUMIF(A:A,A834,G:G)</f>
        <v>0</v>
      </c>
      <c r="I834" s="8"/>
    </row>
    <row r="835" customFormat="false" ht="15" hidden="true" customHeight="true" outlineLevel="0" collapsed="false">
      <c r="A835" s="92" t="s">
        <v>1347</v>
      </c>
      <c r="B835" s="105" t="n">
        <v>44317</v>
      </c>
      <c r="C835" s="100" t="n">
        <v>3800</v>
      </c>
      <c r="D835" s="92" t="s">
        <v>44</v>
      </c>
      <c r="E835" s="101" t="e">
        <f aca="false">_xlfn.iferror(VLOOKUP($A835,Clientes!$A:$F,6,0),"")</f>
        <v>#N/A</v>
      </c>
      <c r="F835" s="102" t="n">
        <f aca="false">IF(B835="","",EOMONTH(B835,-1)+1)</f>
        <v>44317</v>
      </c>
      <c r="G835" s="103" t="n">
        <f aca="false">_xlfn.iferror(VLOOKUP(D835,Cadastros!$M$1:$N$12,2,0),0)*C835</f>
        <v>-3800</v>
      </c>
      <c r="H835" s="103" t="n">
        <f aca="false">SUMIF(A:A,A835,G:G)</f>
        <v>0</v>
      </c>
      <c r="I835" s="8"/>
    </row>
    <row r="836" customFormat="false" ht="15" hidden="true" customHeight="true" outlineLevel="0" collapsed="false">
      <c r="A836" s="92" t="s">
        <v>1230</v>
      </c>
      <c r="B836" s="105" t="n">
        <v>44317</v>
      </c>
      <c r="C836" s="100" t="n">
        <v>420</v>
      </c>
      <c r="D836" s="92" t="s">
        <v>36</v>
      </c>
      <c r="E836" s="101" t="e">
        <f aca="false">_xlfn.iferror(VLOOKUP($A836,Clientes!$A:$F,6,0),"")</f>
        <v>#N/A</v>
      </c>
      <c r="F836" s="102" t="n">
        <f aca="false">IF(B836="","",EOMONTH(B836,-1)+1)</f>
        <v>44317</v>
      </c>
      <c r="G836" s="103" t="n">
        <f aca="false">_xlfn.iferror(VLOOKUP(D836,Cadastros!$M$1:$N$12,2,0),0)*C836</f>
        <v>420</v>
      </c>
      <c r="H836" s="103" t="n">
        <f aca="false">SUMIF(A:A,A836,G:G)</f>
        <v>3515</v>
      </c>
      <c r="I836" s="8"/>
    </row>
    <row r="837" customFormat="false" ht="15" hidden="true" customHeight="true" outlineLevel="0" collapsed="false">
      <c r="A837" s="92" t="s">
        <v>1436</v>
      </c>
      <c r="B837" s="105" t="n">
        <v>44348</v>
      </c>
      <c r="C837" s="100" t="n">
        <v>3000</v>
      </c>
      <c r="D837" s="92" t="s">
        <v>34</v>
      </c>
      <c r="E837" s="101" t="e">
        <f aca="false">_xlfn.iferror(VLOOKUP($A837,Clientes!$A:$F,6,0),"")</f>
        <v>#N/A</v>
      </c>
      <c r="F837" s="102" t="n">
        <f aca="false">IF(B837="","",EOMONTH(B837,-1)+1)</f>
        <v>44348</v>
      </c>
      <c r="G837" s="103" t="n">
        <f aca="false">_xlfn.iferror(VLOOKUP(D837,Cadastros!$M$1:$N$12,2,0),0)*C837</f>
        <v>3000</v>
      </c>
      <c r="H837" s="103" t="n">
        <f aca="false">SUMIF(A:A,A837,G:G)</f>
        <v>3000</v>
      </c>
      <c r="I837" s="8"/>
    </row>
    <row r="838" customFormat="false" ht="15" hidden="true" customHeight="true" outlineLevel="0" collapsed="false">
      <c r="A838" s="92" t="s">
        <v>1437</v>
      </c>
      <c r="B838" s="105" t="n">
        <v>44348</v>
      </c>
      <c r="C838" s="100" t="n">
        <v>5200</v>
      </c>
      <c r="D838" s="92" t="s">
        <v>34</v>
      </c>
      <c r="E838" s="101" t="e">
        <f aca="false">_xlfn.iferror(VLOOKUP($A838,Clientes!$A:$F,6,0),"")</f>
        <v>#N/A</v>
      </c>
      <c r="F838" s="102" t="n">
        <f aca="false">IF(B838="","",EOMONTH(B838,-1)+1)</f>
        <v>44348</v>
      </c>
      <c r="G838" s="103" t="n">
        <f aca="false">_xlfn.iferror(VLOOKUP(D838,Cadastros!$M$1:$N$12,2,0),0)*C838</f>
        <v>5200</v>
      </c>
      <c r="H838" s="103" t="n">
        <f aca="false">SUMIF(A:A,A838,G:G)</f>
        <v>5200</v>
      </c>
      <c r="I838" s="8"/>
    </row>
    <row r="839" customFormat="false" ht="15" hidden="true" customHeight="true" outlineLevel="0" collapsed="false">
      <c r="A839" s="92" t="s">
        <v>1438</v>
      </c>
      <c r="B839" s="105" t="n">
        <v>44348</v>
      </c>
      <c r="C839" s="100" t="n">
        <v>22800</v>
      </c>
      <c r="D839" s="92" t="s">
        <v>34</v>
      </c>
      <c r="E839" s="101" t="e">
        <f aca="false">_xlfn.iferror(VLOOKUP($A839,Clientes!$A:$F,6,0),"")</f>
        <v>#N/A</v>
      </c>
      <c r="F839" s="102" t="n">
        <f aca="false">IF(B839="","",EOMONTH(B839,-1)+1)</f>
        <v>44348</v>
      </c>
      <c r="G839" s="103" t="n">
        <f aca="false">_xlfn.iferror(VLOOKUP(D839,Cadastros!$M$1:$N$12,2,0),0)*C839</f>
        <v>22800</v>
      </c>
      <c r="H839" s="103" t="n">
        <f aca="false">SUMIF(A:A,A839,G:G)</f>
        <v>17100</v>
      </c>
      <c r="I839" s="8"/>
    </row>
    <row r="840" customFormat="false" ht="15" hidden="true" customHeight="true" outlineLevel="0" collapsed="false">
      <c r="A840" s="92" t="s">
        <v>1439</v>
      </c>
      <c r="B840" s="105" t="n">
        <v>44348</v>
      </c>
      <c r="C840" s="100" t="n">
        <v>8500</v>
      </c>
      <c r="D840" s="92" t="s">
        <v>34</v>
      </c>
      <c r="E840" s="101" t="e">
        <f aca="false">_xlfn.iferror(VLOOKUP($A840,Clientes!$A:$F,6,0),"")</f>
        <v>#N/A</v>
      </c>
      <c r="F840" s="102" t="n">
        <f aca="false">IF(B840="","",EOMONTH(B840,-1)+1)</f>
        <v>44348</v>
      </c>
      <c r="G840" s="103" t="n">
        <f aca="false">_xlfn.iferror(VLOOKUP(D840,Cadastros!$M$1:$N$12,2,0),0)*C840</f>
        <v>8500</v>
      </c>
      <c r="H840" s="103" t="n">
        <f aca="false">SUMIF(A:A,A840,G:G)</f>
        <v>0</v>
      </c>
      <c r="I840" s="8"/>
    </row>
    <row r="841" customFormat="false" ht="15" hidden="true" customHeight="true" outlineLevel="0" collapsed="false">
      <c r="A841" s="92" t="s">
        <v>1440</v>
      </c>
      <c r="B841" s="105" t="n">
        <v>44348</v>
      </c>
      <c r="C841" s="100" t="n">
        <v>2000</v>
      </c>
      <c r="D841" s="92" t="s">
        <v>34</v>
      </c>
      <c r="E841" s="101" t="e">
        <f aca="false">_xlfn.iferror(VLOOKUP($A841,Clientes!$A:$F,6,0),"")</f>
        <v>#N/A</v>
      </c>
      <c r="F841" s="102" t="n">
        <f aca="false">IF(B841="","",EOMONTH(B841,-1)+1)</f>
        <v>44348</v>
      </c>
      <c r="G841" s="103" t="n">
        <f aca="false">_xlfn.iferror(VLOOKUP(D841,Cadastros!$M$1:$N$12,2,0),0)*C841</f>
        <v>2000</v>
      </c>
      <c r="H841" s="103" t="n">
        <f aca="false">SUMIF(A:A,A841,G:G)</f>
        <v>2160</v>
      </c>
      <c r="I841" s="8"/>
    </row>
    <row r="842" customFormat="false" ht="15" hidden="true" customHeight="true" outlineLevel="0" collapsed="false">
      <c r="A842" s="92" t="s">
        <v>1441</v>
      </c>
      <c r="B842" s="105" t="n">
        <v>44348</v>
      </c>
      <c r="C842" s="100" t="n">
        <v>6000</v>
      </c>
      <c r="D842" s="92" t="s">
        <v>34</v>
      </c>
      <c r="E842" s="101" t="e">
        <f aca="false">_xlfn.iferror(VLOOKUP($A842,Clientes!$A:$F,6,0),"")</f>
        <v>#N/A</v>
      </c>
      <c r="F842" s="102" t="n">
        <f aca="false">IF(B842="","",EOMONTH(B842,-1)+1)</f>
        <v>44348</v>
      </c>
      <c r="G842" s="103" t="n">
        <f aca="false">_xlfn.iferror(VLOOKUP(D842,Cadastros!$M$1:$N$12,2,0),0)*C842</f>
        <v>6000</v>
      </c>
      <c r="H842" s="103" t="n">
        <f aca="false">SUMIF(A:A,A842,G:G)</f>
        <v>0</v>
      </c>
      <c r="I842" s="8"/>
    </row>
    <row r="843" customFormat="false" ht="15" hidden="true" customHeight="true" outlineLevel="0" collapsed="false">
      <c r="A843" s="92" t="s">
        <v>1442</v>
      </c>
      <c r="B843" s="105" t="n">
        <v>44348</v>
      </c>
      <c r="C843" s="100" t="n">
        <v>4500</v>
      </c>
      <c r="D843" s="92" t="s">
        <v>34</v>
      </c>
      <c r="E843" s="101" t="e">
        <f aca="false">_xlfn.iferror(VLOOKUP($A843,Clientes!$A:$F,6,0),"")</f>
        <v>#N/A</v>
      </c>
      <c r="F843" s="102" t="n">
        <f aca="false">IF(B843="","",EOMONTH(B843,-1)+1)</f>
        <v>44348</v>
      </c>
      <c r="G843" s="103" t="n">
        <f aca="false">_xlfn.iferror(VLOOKUP(D843,Cadastros!$M$1:$N$12,2,0),0)*C843</f>
        <v>4500</v>
      </c>
      <c r="H843" s="103" t="n">
        <f aca="false">SUMIF(A:A,A843,G:G)</f>
        <v>5035.05</v>
      </c>
      <c r="I843" s="8"/>
    </row>
    <row r="844" customFormat="false" ht="15" hidden="true" customHeight="true" outlineLevel="0" collapsed="false">
      <c r="A844" s="92" t="s">
        <v>1443</v>
      </c>
      <c r="B844" s="105" t="n">
        <v>44348</v>
      </c>
      <c r="C844" s="100" t="n">
        <v>26000</v>
      </c>
      <c r="D844" s="92" t="s">
        <v>34</v>
      </c>
      <c r="E844" s="101" t="e">
        <f aca="false">_xlfn.iferror(VLOOKUP($A844,Clientes!$A:$F,6,0),"")</f>
        <v>#N/A</v>
      </c>
      <c r="F844" s="102" t="n">
        <f aca="false">IF(B844="","",EOMONTH(B844,-1)+1)</f>
        <v>44348</v>
      </c>
      <c r="G844" s="103" t="n">
        <f aca="false">_xlfn.iferror(VLOOKUP(D844,Cadastros!$M$1:$N$12,2,0),0)*C844</f>
        <v>26000</v>
      </c>
      <c r="H844" s="103" t="n">
        <f aca="false">SUMIF(A:A,A844,G:G)</f>
        <v>0</v>
      </c>
      <c r="I844" s="8"/>
    </row>
    <row r="845" customFormat="false" ht="15" hidden="true" customHeight="true" outlineLevel="0" collapsed="false">
      <c r="A845" s="92" t="s">
        <v>1444</v>
      </c>
      <c r="B845" s="105" t="n">
        <v>44348</v>
      </c>
      <c r="C845" s="100" t="n">
        <v>7000</v>
      </c>
      <c r="D845" s="92" t="s">
        <v>34</v>
      </c>
      <c r="E845" s="101" t="e">
        <f aca="false">_xlfn.iferror(VLOOKUP($A845,Clientes!$A:$F,6,0),"")</f>
        <v>#N/A</v>
      </c>
      <c r="F845" s="102" t="n">
        <f aca="false">IF(B845="","",EOMONTH(B845,-1)+1)</f>
        <v>44348</v>
      </c>
      <c r="G845" s="103" t="n">
        <f aca="false">_xlfn.iferror(VLOOKUP(D845,Cadastros!$M$1:$N$12,2,0),0)*C845</f>
        <v>7000</v>
      </c>
      <c r="H845" s="103" t="n">
        <f aca="false">SUMIF(A:A,A845,G:G)</f>
        <v>7577.5</v>
      </c>
      <c r="I845" s="8"/>
    </row>
    <row r="846" customFormat="false" ht="15" hidden="true" customHeight="true" outlineLevel="0" collapsed="false">
      <c r="A846" s="92" t="s">
        <v>1445</v>
      </c>
      <c r="B846" s="105" t="n">
        <v>44348</v>
      </c>
      <c r="C846" s="100" t="n">
        <v>5000</v>
      </c>
      <c r="D846" s="92" t="s">
        <v>34</v>
      </c>
      <c r="E846" s="101" t="e">
        <f aca="false">_xlfn.iferror(VLOOKUP($A846,Clientes!$A:$F,6,0),"")</f>
        <v>#N/A</v>
      </c>
      <c r="F846" s="102" t="n">
        <f aca="false">IF(B846="","",EOMONTH(B846,-1)+1)</f>
        <v>44348</v>
      </c>
      <c r="G846" s="103" t="n">
        <f aca="false">_xlfn.iferror(VLOOKUP(D846,Cadastros!$M$1:$N$12,2,0),0)*C846</f>
        <v>5000</v>
      </c>
      <c r="H846" s="103" t="n">
        <f aca="false">SUMIF(A:A,A846,G:G)</f>
        <v>5535</v>
      </c>
      <c r="I846" s="8"/>
    </row>
    <row r="847" customFormat="false" ht="15" hidden="true" customHeight="true" outlineLevel="0" collapsed="false">
      <c r="A847" s="92" t="s">
        <v>1446</v>
      </c>
      <c r="B847" s="105" t="n">
        <v>44348</v>
      </c>
      <c r="C847" s="100" t="n">
        <v>2700</v>
      </c>
      <c r="D847" s="92" t="s">
        <v>34</v>
      </c>
      <c r="E847" s="101" t="e">
        <f aca="false">_xlfn.iferror(VLOOKUP($A847,Clientes!$A:$F,6,0),"")</f>
        <v>#N/A</v>
      </c>
      <c r="F847" s="102" t="n">
        <f aca="false">IF(B847="","",EOMONTH(B847,-1)+1)</f>
        <v>44348</v>
      </c>
      <c r="G847" s="103" t="n">
        <f aca="false">_xlfn.iferror(VLOOKUP(D847,Cadastros!$M$1:$N$12,2,0),0)*C847</f>
        <v>2700</v>
      </c>
      <c r="H847" s="103" t="n">
        <f aca="false">SUMIF(A:A,A847,G:G)</f>
        <v>1944</v>
      </c>
      <c r="I847" s="8"/>
    </row>
    <row r="848" customFormat="false" ht="15" hidden="true" customHeight="true" outlineLevel="0" collapsed="false">
      <c r="A848" s="92" t="s">
        <v>1447</v>
      </c>
      <c r="B848" s="105" t="n">
        <v>44348</v>
      </c>
      <c r="C848" s="100" t="n">
        <v>4320</v>
      </c>
      <c r="D848" s="92" t="s">
        <v>34</v>
      </c>
      <c r="E848" s="101" t="e">
        <f aca="false">_xlfn.iferror(VLOOKUP($A848,Clientes!$A:$F,6,0),"")</f>
        <v>#N/A</v>
      </c>
      <c r="F848" s="102" t="n">
        <f aca="false">IF(B848="","",EOMONTH(B848,-1)+1)</f>
        <v>44348</v>
      </c>
      <c r="G848" s="103" t="n">
        <f aca="false">_xlfn.iferror(VLOOKUP(D848,Cadastros!$M$1:$N$12,2,0),0)*C848</f>
        <v>4320</v>
      </c>
      <c r="H848" s="103" t="n">
        <f aca="false">SUMIF(A:A,A848,G:G)</f>
        <v>4697.14</v>
      </c>
      <c r="I848" s="8"/>
    </row>
    <row r="849" customFormat="false" ht="15" hidden="true" customHeight="true" outlineLevel="0" collapsed="false">
      <c r="A849" s="92" t="s">
        <v>1448</v>
      </c>
      <c r="B849" s="105" t="n">
        <v>44348</v>
      </c>
      <c r="C849" s="100" t="n">
        <v>4500</v>
      </c>
      <c r="D849" s="92" t="s">
        <v>34</v>
      </c>
      <c r="E849" s="101" t="e">
        <f aca="false">_xlfn.iferror(VLOOKUP($A849,Clientes!$A:$F,6,0),"")</f>
        <v>#N/A</v>
      </c>
      <c r="F849" s="102" t="n">
        <f aca="false">IF(B849="","",EOMONTH(B849,-1)+1)</f>
        <v>44348</v>
      </c>
      <c r="G849" s="103" t="n">
        <f aca="false">_xlfn.iferror(VLOOKUP(D849,Cadastros!$M$1:$N$12,2,0),0)*C849</f>
        <v>4500</v>
      </c>
      <c r="H849" s="103" t="n">
        <f aca="false">SUMIF(A:A,A849,G:G)</f>
        <v>5035.05</v>
      </c>
      <c r="I849" s="8"/>
    </row>
    <row r="850" customFormat="false" ht="15" hidden="true" customHeight="true" outlineLevel="0" collapsed="false">
      <c r="A850" s="92" t="s">
        <v>1449</v>
      </c>
      <c r="B850" s="105" t="n">
        <v>44348</v>
      </c>
      <c r="C850" s="100" t="n">
        <v>3000</v>
      </c>
      <c r="D850" s="92" t="s">
        <v>34</v>
      </c>
      <c r="E850" s="101" t="e">
        <f aca="false">_xlfn.iferror(VLOOKUP($A850,Clientes!$A:$F,6,0),"")</f>
        <v>#N/A</v>
      </c>
      <c r="F850" s="102" t="n">
        <f aca="false">IF(B850="","",EOMONTH(B850,-1)+1)</f>
        <v>44348</v>
      </c>
      <c r="G850" s="103" t="n">
        <f aca="false">_xlfn.iferror(VLOOKUP(D850,Cadastros!$M$1:$N$12,2,0),0)*C850</f>
        <v>3000</v>
      </c>
      <c r="H850" s="103" t="n">
        <f aca="false">SUMIF(A:A,A850,G:G)</f>
        <v>3356.7</v>
      </c>
      <c r="I850" s="8"/>
    </row>
    <row r="851" customFormat="false" ht="15" hidden="true" customHeight="true" outlineLevel="0" collapsed="false">
      <c r="A851" s="92" t="s">
        <v>1450</v>
      </c>
      <c r="B851" s="105" t="n">
        <v>44348</v>
      </c>
      <c r="C851" s="100" t="n">
        <v>3000</v>
      </c>
      <c r="D851" s="92" t="s">
        <v>34</v>
      </c>
      <c r="E851" s="101" t="e">
        <f aca="false">_xlfn.iferror(VLOOKUP($A851,Clientes!$A:$F,6,0),"")</f>
        <v>#N/A</v>
      </c>
      <c r="F851" s="102" t="n">
        <f aca="false">IF(B851="","",EOMONTH(B851,-1)+1)</f>
        <v>44348</v>
      </c>
      <c r="G851" s="103" t="n">
        <f aca="false">_xlfn.iferror(VLOOKUP(D851,Cadastros!$M$1:$N$12,2,0),0)*C851</f>
        <v>3000</v>
      </c>
      <c r="H851" s="103" t="n">
        <f aca="false">SUMIF(A:A,A851,G:G)</f>
        <v>3600</v>
      </c>
      <c r="I851" s="8"/>
    </row>
    <row r="852" customFormat="false" ht="15" hidden="true" customHeight="true" outlineLevel="0" collapsed="false">
      <c r="A852" s="92" t="s">
        <v>1451</v>
      </c>
      <c r="B852" s="105" t="n">
        <v>44348</v>
      </c>
      <c r="C852" s="100" t="n">
        <v>3400</v>
      </c>
      <c r="D852" s="92" t="s">
        <v>34</v>
      </c>
      <c r="E852" s="101" t="e">
        <f aca="false">_xlfn.iferror(VLOOKUP($A852,Clientes!$A:$F,6,0),"")</f>
        <v>#N/A</v>
      </c>
      <c r="F852" s="102" t="n">
        <f aca="false">IF(B852="","",EOMONTH(B852,-1)+1)</f>
        <v>44348</v>
      </c>
      <c r="G852" s="103" t="n">
        <f aca="false">_xlfn.iferror(VLOOKUP(D852,Cadastros!$M$1:$N$12,2,0),0)*C852</f>
        <v>3400</v>
      </c>
      <c r="H852" s="103" t="n">
        <f aca="false">SUMIF(A:A,A852,G:G)</f>
        <v>0</v>
      </c>
      <c r="I852" s="8"/>
    </row>
    <row r="853" customFormat="false" ht="15" hidden="true" customHeight="true" outlineLevel="0" collapsed="false">
      <c r="A853" s="92" t="s">
        <v>1452</v>
      </c>
      <c r="B853" s="105" t="n">
        <v>44348</v>
      </c>
      <c r="C853" s="100" t="n">
        <v>2400</v>
      </c>
      <c r="D853" s="92" t="s">
        <v>34</v>
      </c>
      <c r="E853" s="101" t="e">
        <f aca="false">_xlfn.iferror(VLOOKUP($A853,Clientes!$A:$F,6,0),"")</f>
        <v>#N/A</v>
      </c>
      <c r="F853" s="102" t="n">
        <f aca="false">IF(B853="","",EOMONTH(B853,-1)+1)</f>
        <v>44348</v>
      </c>
      <c r="G853" s="103" t="n">
        <f aca="false">_xlfn.iferror(VLOOKUP(D853,Cadastros!$M$1:$N$12,2,0),0)*C853</f>
        <v>2400</v>
      </c>
      <c r="H853" s="103" t="n">
        <f aca="false">SUMIF(A:A,A853,G:G)</f>
        <v>0</v>
      </c>
      <c r="I853" s="8"/>
    </row>
    <row r="854" customFormat="false" ht="15" hidden="true" customHeight="true" outlineLevel="0" collapsed="false">
      <c r="A854" s="92" t="s">
        <v>1453</v>
      </c>
      <c r="B854" s="105" t="n">
        <v>44348</v>
      </c>
      <c r="C854" s="100" t="n">
        <v>5000</v>
      </c>
      <c r="D854" s="92" t="s">
        <v>34</v>
      </c>
      <c r="E854" s="101" t="e">
        <f aca="false">_xlfn.iferror(VLOOKUP($A854,Clientes!$A:$F,6,0),"")</f>
        <v>#N/A</v>
      </c>
      <c r="F854" s="102" t="n">
        <f aca="false">IF(B854="","",EOMONTH(B854,-1)+1)</f>
        <v>44348</v>
      </c>
      <c r="G854" s="103" t="n">
        <f aca="false">_xlfn.iferror(VLOOKUP(D854,Cadastros!$M$1:$N$12,2,0),0)*C854</f>
        <v>5000</v>
      </c>
      <c r="H854" s="103" t="n">
        <f aca="false">SUMIF(A:A,A854,G:G)</f>
        <v>0</v>
      </c>
      <c r="I854" s="8"/>
    </row>
    <row r="855" customFormat="false" ht="15" hidden="true" customHeight="true" outlineLevel="0" collapsed="false">
      <c r="A855" s="92" t="s">
        <v>1454</v>
      </c>
      <c r="B855" s="105" t="n">
        <v>44348</v>
      </c>
      <c r="C855" s="100" t="n">
        <v>3200</v>
      </c>
      <c r="D855" s="92" t="s">
        <v>34</v>
      </c>
      <c r="E855" s="101" t="e">
        <f aca="false">_xlfn.iferror(VLOOKUP($A855,Clientes!$A:$F,6,0),"")</f>
        <v>#N/A</v>
      </c>
      <c r="F855" s="102" t="n">
        <f aca="false">IF(B855="","",EOMONTH(B855,-1)+1)</f>
        <v>44348</v>
      </c>
      <c r="G855" s="103" t="n">
        <f aca="false">_xlfn.iferror(VLOOKUP(D855,Cadastros!$M$1:$N$12,2,0),0)*C855</f>
        <v>3200</v>
      </c>
      <c r="H855" s="103" t="n">
        <f aca="false">SUMIF(A:A,A855,G:G)</f>
        <v>0</v>
      </c>
      <c r="I855" s="8"/>
    </row>
    <row r="856" customFormat="false" ht="15" hidden="true" customHeight="true" outlineLevel="0" collapsed="false">
      <c r="A856" s="92" t="s">
        <v>1455</v>
      </c>
      <c r="B856" s="105" t="n">
        <v>44348</v>
      </c>
      <c r="C856" s="100" t="n">
        <v>3800</v>
      </c>
      <c r="D856" s="92" t="s">
        <v>34</v>
      </c>
      <c r="E856" s="101" t="e">
        <f aca="false">_xlfn.iferror(VLOOKUP($A856,Clientes!$A:$F,6,0),"")</f>
        <v>#N/A</v>
      </c>
      <c r="F856" s="102" t="n">
        <f aca="false">IF(B856="","",EOMONTH(B856,-1)+1)</f>
        <v>44348</v>
      </c>
      <c r="G856" s="103" t="n">
        <f aca="false">_xlfn.iferror(VLOOKUP(D856,Cadastros!$M$1:$N$12,2,0),0)*C856</f>
        <v>3800</v>
      </c>
      <c r="H856" s="103" t="n">
        <f aca="false">SUMIF(A:A,A856,G:G)</f>
        <v>0</v>
      </c>
      <c r="I856" s="8"/>
    </row>
    <row r="857" customFormat="false" ht="15" hidden="true" customHeight="true" outlineLevel="0" collapsed="false">
      <c r="A857" s="92" t="s">
        <v>1122</v>
      </c>
      <c r="B857" s="105" t="n">
        <v>44348</v>
      </c>
      <c r="C857" s="100" t="n">
        <v>1200</v>
      </c>
      <c r="D857" s="92" t="s">
        <v>44</v>
      </c>
      <c r="E857" s="101" t="e">
        <f aca="false">_xlfn.iferror(VLOOKUP($A857,Clientes!$A:$F,6,0),"")</f>
        <v>#N/A</v>
      </c>
      <c r="F857" s="102" t="n">
        <f aca="false">IF(B857="","",EOMONTH(B857,-1)+1)</f>
        <v>44348</v>
      </c>
      <c r="G857" s="103" t="n">
        <f aca="false">_xlfn.iferror(VLOOKUP(D857,Cadastros!$M$1:$N$12,2,0),0)*C857</f>
        <v>-1200</v>
      </c>
      <c r="H857" s="103" t="n">
        <f aca="false">SUMIF(A:A,A857,G:G)</f>
        <v>0</v>
      </c>
      <c r="I857" s="8"/>
    </row>
    <row r="858" customFormat="false" ht="15" hidden="true" customHeight="true" outlineLevel="0" collapsed="false">
      <c r="A858" s="92" t="s">
        <v>1204</v>
      </c>
      <c r="B858" s="105" t="n">
        <v>44348</v>
      </c>
      <c r="C858" s="100" t="n">
        <v>1500</v>
      </c>
      <c r="D858" s="92" t="s">
        <v>44</v>
      </c>
      <c r="E858" s="101" t="e">
        <f aca="false">_xlfn.iferror(VLOOKUP($A858,Clientes!$A:$F,6,0),"")</f>
        <v>#N/A</v>
      </c>
      <c r="F858" s="102" t="n">
        <f aca="false">IF(B858="","",EOMONTH(B858,-1)+1)</f>
        <v>44348</v>
      </c>
      <c r="G858" s="103" t="n">
        <f aca="false">_xlfn.iferror(VLOOKUP(D858,Cadastros!$M$1:$N$12,2,0),0)*C858</f>
        <v>-1500</v>
      </c>
      <c r="H858" s="103" t="n">
        <f aca="false">SUMIF(A:A,A858,G:G)</f>
        <v>0</v>
      </c>
      <c r="I858" s="8"/>
    </row>
    <row r="859" customFormat="false" ht="15" hidden="true" customHeight="true" outlineLevel="0" collapsed="false">
      <c r="A859" s="92" t="s">
        <v>1219</v>
      </c>
      <c r="B859" s="105" t="n">
        <v>44348</v>
      </c>
      <c r="C859" s="100" t="n">
        <v>3200</v>
      </c>
      <c r="D859" s="92" t="s">
        <v>44</v>
      </c>
      <c r="E859" s="101" t="e">
        <f aca="false">_xlfn.iferror(VLOOKUP($A859,Clientes!$A:$F,6,0),"")</f>
        <v>#N/A</v>
      </c>
      <c r="F859" s="102" t="n">
        <f aca="false">IF(B859="","",EOMONTH(B859,-1)+1)</f>
        <v>44348</v>
      </c>
      <c r="G859" s="103" t="n">
        <f aca="false">_xlfn.iferror(VLOOKUP(D859,Cadastros!$M$1:$N$12,2,0),0)*C859</f>
        <v>-3200</v>
      </c>
      <c r="H859" s="103" t="n">
        <f aca="false">SUMIF(A:A,A859,G:G)</f>
        <v>0</v>
      </c>
      <c r="I859" s="8"/>
    </row>
    <row r="860" customFormat="false" ht="15" hidden="true" customHeight="true" outlineLevel="0" collapsed="false">
      <c r="A860" s="92" t="s">
        <v>1233</v>
      </c>
      <c r="B860" s="105" t="n">
        <v>44348</v>
      </c>
      <c r="C860" s="100" t="n">
        <v>1300</v>
      </c>
      <c r="D860" s="92" t="s">
        <v>44</v>
      </c>
      <c r="E860" s="101" t="e">
        <f aca="false">_xlfn.iferror(VLOOKUP($A860,Clientes!$A:$F,6,0),"")</f>
        <v>#N/A</v>
      </c>
      <c r="F860" s="102" t="n">
        <f aca="false">IF(B860="","",EOMONTH(B860,-1)+1)</f>
        <v>44348</v>
      </c>
      <c r="G860" s="103" t="n">
        <f aca="false">_xlfn.iferror(VLOOKUP(D860,Cadastros!$M$1:$N$12,2,0),0)*C860</f>
        <v>-1300</v>
      </c>
      <c r="H860" s="103" t="n">
        <f aca="false">SUMIF(A:A,A860,G:G)</f>
        <v>0</v>
      </c>
      <c r="I860" s="8"/>
    </row>
    <row r="861" customFormat="false" ht="15" hidden="true" customHeight="true" outlineLevel="0" collapsed="false">
      <c r="A861" s="92" t="s">
        <v>1271</v>
      </c>
      <c r="B861" s="105" t="n">
        <v>44348</v>
      </c>
      <c r="C861" s="100" t="n">
        <v>500</v>
      </c>
      <c r="D861" s="92" t="s">
        <v>44</v>
      </c>
      <c r="E861" s="101" t="e">
        <f aca="false">_xlfn.iferror(VLOOKUP($A861,Clientes!$A:$F,6,0),"")</f>
        <v>#N/A</v>
      </c>
      <c r="F861" s="102" t="n">
        <f aca="false">IF(B861="","",EOMONTH(B861,-1)+1)</f>
        <v>44348</v>
      </c>
      <c r="G861" s="103" t="n">
        <f aca="false">_xlfn.iferror(VLOOKUP(D861,Cadastros!$M$1:$N$12,2,0),0)*C861</f>
        <v>-500</v>
      </c>
      <c r="H861" s="103" t="n">
        <f aca="false">SUMIF(A:A,A861,G:G)</f>
        <v>0</v>
      </c>
      <c r="I861" s="8"/>
    </row>
    <row r="862" customFormat="false" ht="15" hidden="true" customHeight="true" outlineLevel="0" collapsed="false">
      <c r="A862" s="92" t="s">
        <v>1402</v>
      </c>
      <c r="B862" s="105" t="n">
        <v>44348</v>
      </c>
      <c r="C862" s="100" t="n">
        <v>4100</v>
      </c>
      <c r="D862" s="92" t="s">
        <v>44</v>
      </c>
      <c r="E862" s="101" t="e">
        <f aca="false">_xlfn.iferror(VLOOKUP($A862,Clientes!$A:$F,6,0),"")</f>
        <v>#N/A</v>
      </c>
      <c r="F862" s="102" t="n">
        <f aca="false">IF(B862="","",EOMONTH(B862,-1)+1)</f>
        <v>44348</v>
      </c>
      <c r="G862" s="103" t="n">
        <f aca="false">_xlfn.iferror(VLOOKUP(D862,Cadastros!$M$1:$N$12,2,0),0)*C862</f>
        <v>-4100</v>
      </c>
      <c r="H862" s="103" t="n">
        <f aca="false">SUMIF(A:A,A862,G:G)</f>
        <v>0</v>
      </c>
      <c r="I862" s="8"/>
    </row>
    <row r="863" customFormat="false" ht="15" hidden="true" customHeight="true" outlineLevel="0" collapsed="false">
      <c r="A863" s="92" t="s">
        <v>1417</v>
      </c>
      <c r="B863" s="105" t="n">
        <v>44348</v>
      </c>
      <c r="C863" s="100" t="n">
        <v>3000</v>
      </c>
      <c r="D863" s="92" t="s">
        <v>36</v>
      </c>
      <c r="E863" s="101" t="e">
        <f aca="false">_xlfn.iferror(VLOOKUP($A863,Clientes!$A:$F,6,0),"")</f>
        <v>#N/A</v>
      </c>
      <c r="F863" s="102" t="n">
        <f aca="false">IF(B863="","",EOMONTH(B863,-1)+1)</f>
        <v>44348</v>
      </c>
      <c r="G863" s="103" t="n">
        <f aca="false">_xlfn.iferror(VLOOKUP(D863,Cadastros!$M$1:$N$12,2,0),0)*C863</f>
        <v>3000</v>
      </c>
      <c r="H863" s="103" t="n">
        <f aca="false">SUMIF(A:A,A863,G:G)</f>
        <v>10500</v>
      </c>
      <c r="I863" s="8"/>
    </row>
    <row r="864" customFormat="false" ht="15" hidden="true" customHeight="true" outlineLevel="0" collapsed="false">
      <c r="A864" s="92" t="s">
        <v>1171</v>
      </c>
      <c r="B864" s="105" t="n">
        <v>44348</v>
      </c>
      <c r="C864" s="100" t="n">
        <v>81</v>
      </c>
      <c r="D864" s="92" t="s">
        <v>42</v>
      </c>
      <c r="E864" s="101" t="e">
        <f aca="false">_xlfn.iferror(VLOOKUP($A864,Clientes!$A:$F,6,0),"")</f>
        <v>#N/A</v>
      </c>
      <c r="F864" s="102" t="n">
        <f aca="false">IF(B864="","",EOMONTH(B864,-1)+1)</f>
        <v>44348</v>
      </c>
      <c r="G864" s="103" t="n">
        <f aca="false">_xlfn.iferror(VLOOKUP(D864,Cadastros!$M$1:$N$12,2,0),0)*C864</f>
        <v>81</v>
      </c>
      <c r="H864" s="103" t="n">
        <f aca="false">SUMIF(A:A,A864,G:G)</f>
        <v>0</v>
      </c>
      <c r="I864" s="8"/>
    </row>
    <row r="865" customFormat="false" ht="15" hidden="true" customHeight="true" outlineLevel="0" collapsed="false">
      <c r="A865" s="92" t="s">
        <v>1199</v>
      </c>
      <c r="B865" s="105" t="n">
        <v>44348</v>
      </c>
      <c r="C865" s="100" t="n">
        <v>79</v>
      </c>
      <c r="D865" s="92" t="s">
        <v>42</v>
      </c>
      <c r="E865" s="101" t="e">
        <f aca="false">_xlfn.iferror(VLOOKUP($A865,Clientes!$A:$F,6,0),"")</f>
        <v>#N/A</v>
      </c>
      <c r="F865" s="102" t="n">
        <f aca="false">IF(B865="","",EOMONTH(B865,-1)+1)</f>
        <v>44348</v>
      </c>
      <c r="G865" s="103" t="n">
        <f aca="false">_xlfn.iferror(VLOOKUP(D865,Cadastros!$M$1:$N$12,2,0),0)*C865</f>
        <v>79</v>
      </c>
      <c r="H865" s="103" t="n">
        <f aca="false">SUMIF(A:A,A865,G:G)</f>
        <v>0</v>
      </c>
      <c r="I865" s="8"/>
    </row>
    <row r="866" customFormat="false" ht="15" hidden="true" customHeight="true" outlineLevel="0" collapsed="false">
      <c r="A866" s="92" t="s">
        <v>1200</v>
      </c>
      <c r="B866" s="105" t="n">
        <v>44348</v>
      </c>
      <c r="C866" s="100" t="n">
        <v>31</v>
      </c>
      <c r="D866" s="92" t="s">
        <v>42</v>
      </c>
      <c r="E866" s="101" t="e">
        <f aca="false">_xlfn.iferror(VLOOKUP($A866,Clientes!$A:$F,6,0),"")</f>
        <v>#N/A</v>
      </c>
      <c r="F866" s="102" t="n">
        <f aca="false">IF(B866="","",EOMONTH(B866,-1)+1)</f>
        <v>44348</v>
      </c>
      <c r="G866" s="103" t="n">
        <f aca="false">_xlfn.iferror(VLOOKUP(D866,Cadastros!$M$1:$N$12,2,0),0)*C866</f>
        <v>31</v>
      </c>
      <c r="H866" s="103" t="n">
        <f aca="false">SUMIF(A:A,A866,G:G)</f>
        <v>0</v>
      </c>
      <c r="I866" s="8"/>
    </row>
    <row r="867" customFormat="false" ht="15" hidden="true" customHeight="true" outlineLevel="0" collapsed="false">
      <c r="A867" s="92" t="s">
        <v>1224</v>
      </c>
      <c r="B867" s="105" t="n">
        <v>44348</v>
      </c>
      <c r="C867" s="100" t="n">
        <v>34</v>
      </c>
      <c r="D867" s="92" t="s">
        <v>42</v>
      </c>
      <c r="E867" s="101" t="e">
        <f aca="false">_xlfn.iferror(VLOOKUP($A867,Clientes!$A:$F,6,0),"")</f>
        <v>#N/A</v>
      </c>
      <c r="F867" s="102" t="n">
        <f aca="false">IF(B867="","",EOMONTH(B867,-1)+1)</f>
        <v>44348</v>
      </c>
      <c r="G867" s="103" t="n">
        <f aca="false">_xlfn.iferror(VLOOKUP(D867,Cadastros!$M$1:$N$12,2,0),0)*C867</f>
        <v>34</v>
      </c>
      <c r="H867" s="103" t="n">
        <f aca="false">SUMIF(A:A,A867,G:G)</f>
        <v>0</v>
      </c>
      <c r="I867" s="8"/>
    </row>
    <row r="868" customFormat="false" ht="15" hidden="true" customHeight="true" outlineLevel="0" collapsed="false">
      <c r="A868" s="92" t="s">
        <v>1226</v>
      </c>
      <c r="B868" s="105" t="n">
        <v>44348</v>
      </c>
      <c r="C868" s="100" t="n">
        <v>101</v>
      </c>
      <c r="D868" s="92" t="s">
        <v>42</v>
      </c>
      <c r="E868" s="101" t="e">
        <f aca="false">_xlfn.iferror(VLOOKUP($A868,Clientes!$A:$F,6,0),"")</f>
        <v>#N/A</v>
      </c>
      <c r="F868" s="102" t="n">
        <f aca="false">IF(B868="","",EOMONTH(B868,-1)+1)</f>
        <v>44348</v>
      </c>
      <c r="G868" s="103" t="n">
        <f aca="false">_xlfn.iferror(VLOOKUP(D868,Cadastros!$M$1:$N$12,2,0),0)*C868</f>
        <v>101</v>
      </c>
      <c r="H868" s="103" t="n">
        <f aca="false">SUMIF(A:A,A868,G:G)</f>
        <v>0</v>
      </c>
      <c r="I868" s="8"/>
    </row>
    <row r="869" customFormat="false" ht="15" hidden="true" customHeight="true" outlineLevel="0" collapsed="false">
      <c r="A869" s="92" t="s">
        <v>1230</v>
      </c>
      <c r="B869" s="105" t="n">
        <v>44348</v>
      </c>
      <c r="C869" s="100" t="n">
        <v>300</v>
      </c>
      <c r="D869" s="92" t="s">
        <v>36</v>
      </c>
      <c r="E869" s="101" t="e">
        <f aca="false">_xlfn.iferror(VLOOKUP($A869,Clientes!$A:$F,6,0),"")</f>
        <v>#N/A</v>
      </c>
      <c r="F869" s="102" t="n">
        <f aca="false">IF(B869="","",EOMONTH(B869,-1)+1)</f>
        <v>44348</v>
      </c>
      <c r="G869" s="103" t="n">
        <f aca="false">_xlfn.iferror(VLOOKUP(D869,Cadastros!$M$1:$N$12,2,0),0)*C869</f>
        <v>300</v>
      </c>
      <c r="H869" s="103" t="n">
        <f aca="false">SUMIF(A:A,A869,G:G)</f>
        <v>3515</v>
      </c>
      <c r="I869" s="8"/>
    </row>
    <row r="870" customFormat="false" ht="15" hidden="true" customHeight="true" outlineLevel="0" collapsed="false">
      <c r="A870" s="92" t="s">
        <v>1065</v>
      </c>
      <c r="B870" s="105" t="n">
        <v>44348</v>
      </c>
      <c r="C870" s="100" t="n">
        <v>32.24</v>
      </c>
      <c r="D870" s="92" t="s">
        <v>1017</v>
      </c>
      <c r="E870" s="101" t="e">
        <f aca="false">_xlfn.iferror(VLOOKUP($A870,Clientes!$A:$F,6,0),"")</f>
        <v>#N/A</v>
      </c>
      <c r="F870" s="102" t="n">
        <f aca="false">IF(B870="","",EOMONTH(B870,-1)+1)</f>
        <v>44348</v>
      </c>
      <c r="G870" s="103" t="n">
        <f aca="false">_xlfn.iferror(VLOOKUP(D870,Cadastros!$M$1:$N$12,2,0),0)*C870</f>
        <v>32.24</v>
      </c>
      <c r="H870" s="103" t="n">
        <f aca="false">SUMIF(A:A,A870,G:G)</f>
        <v>469.97</v>
      </c>
      <c r="I870" s="8"/>
    </row>
    <row r="871" customFormat="false" ht="15" hidden="true" customHeight="true" outlineLevel="0" collapsed="false">
      <c r="A871" s="92" t="s">
        <v>1067</v>
      </c>
      <c r="B871" s="105" t="n">
        <v>44348</v>
      </c>
      <c r="C871" s="100" t="n">
        <v>201.5</v>
      </c>
      <c r="D871" s="92" t="s">
        <v>1017</v>
      </c>
      <c r="E871" s="101" t="e">
        <f aca="false">_xlfn.iferror(VLOOKUP($A871,Clientes!$A:$F,6,0),"")</f>
        <v>#N/A</v>
      </c>
      <c r="F871" s="102" t="n">
        <f aca="false">IF(B871="","",EOMONTH(B871,-1)+1)</f>
        <v>44348</v>
      </c>
      <c r="G871" s="103" t="n">
        <f aca="false">_xlfn.iferror(VLOOKUP(D871,Cadastros!$M$1:$N$12,2,0),0)*C871</f>
        <v>201.5</v>
      </c>
      <c r="H871" s="103" t="n">
        <f aca="false">SUMIF(A:A,A871,G:G)</f>
        <v>3018.39</v>
      </c>
      <c r="I871" s="8"/>
    </row>
    <row r="872" customFormat="false" ht="15" hidden="true" customHeight="true" outlineLevel="0" collapsed="false">
      <c r="A872" s="92" t="s">
        <v>1178</v>
      </c>
      <c r="B872" s="105" t="n">
        <v>44348</v>
      </c>
      <c r="C872" s="100" t="n">
        <v>561.08</v>
      </c>
      <c r="D872" s="92" t="s">
        <v>1017</v>
      </c>
      <c r="E872" s="101" t="e">
        <f aca="false">_xlfn.iferror(VLOOKUP($A872,Clientes!$A:$F,6,0),"")</f>
        <v>#N/A</v>
      </c>
      <c r="F872" s="102" t="n">
        <f aca="false">IF(B872="","",EOMONTH(B872,-1)+1)</f>
        <v>44348</v>
      </c>
      <c r="G872" s="103" t="n">
        <f aca="false">_xlfn.iferror(VLOOKUP(D872,Cadastros!$M$1:$N$12,2,0),0)*C872</f>
        <v>561.08</v>
      </c>
      <c r="H872" s="103" t="n">
        <f aca="false">SUMIF(A:A,A872,G:G)</f>
        <v>9862.38</v>
      </c>
      <c r="I872" s="8"/>
    </row>
    <row r="873" customFormat="false" ht="15" hidden="true" customHeight="true" outlineLevel="0" collapsed="false">
      <c r="A873" s="92" t="s">
        <v>1213</v>
      </c>
      <c r="B873" s="105" t="n">
        <v>44348</v>
      </c>
      <c r="C873" s="100" t="n">
        <v>47.32</v>
      </c>
      <c r="D873" s="92" t="s">
        <v>1017</v>
      </c>
      <c r="E873" s="101" t="e">
        <f aca="false">_xlfn.iferror(VLOOKUP($A873,Clientes!$A:$F,6,0),"")</f>
        <v>#N/A</v>
      </c>
      <c r="F873" s="102" t="n">
        <f aca="false">IF(B873="","",EOMONTH(B873,-1)+1)</f>
        <v>44348</v>
      </c>
      <c r="G873" s="103" t="n">
        <f aca="false">_xlfn.iferror(VLOOKUP(D873,Cadastros!$M$1:$N$12,2,0),0)*C873</f>
        <v>47.32</v>
      </c>
      <c r="H873" s="103" t="n">
        <f aca="false">SUMIF(A:A,A873,G:G)</f>
        <v>834.98</v>
      </c>
      <c r="I873" s="8"/>
    </row>
    <row r="874" customFormat="false" ht="15" hidden="true" customHeight="true" outlineLevel="0" collapsed="false">
      <c r="A874" s="92" t="s">
        <v>1216</v>
      </c>
      <c r="B874" s="105" t="n">
        <v>44348</v>
      </c>
      <c r="C874" s="100" t="n">
        <v>81.12</v>
      </c>
      <c r="D874" s="92" t="s">
        <v>1017</v>
      </c>
      <c r="E874" s="101" t="e">
        <f aca="false">_xlfn.iferror(VLOOKUP($A874,Clientes!$A:$F,6,0),"")</f>
        <v>#N/A</v>
      </c>
      <c r="F874" s="102" t="n">
        <f aca="false">IF(B874="","",EOMONTH(B874,-1)+1)</f>
        <v>44348</v>
      </c>
      <c r="G874" s="103" t="n">
        <f aca="false">_xlfn.iferror(VLOOKUP(D874,Cadastros!$M$1:$N$12,2,0),0)*C874</f>
        <v>81.12</v>
      </c>
      <c r="H874" s="103" t="n">
        <f aca="false">SUMIF(A:A,A874,G:G)</f>
        <v>-2.27373675443232E-013</v>
      </c>
      <c r="I874" s="8"/>
    </row>
    <row r="875" customFormat="false" ht="15" hidden="true" customHeight="true" outlineLevel="0" collapsed="false">
      <c r="A875" s="92" t="s">
        <v>1456</v>
      </c>
      <c r="B875" s="105" t="n">
        <v>44378</v>
      </c>
      <c r="C875" s="100" t="n">
        <v>17900</v>
      </c>
      <c r="D875" s="92" t="s">
        <v>34</v>
      </c>
      <c r="E875" s="101" t="e">
        <f aca="false">_xlfn.iferror(VLOOKUP($A875,Clientes!$A:$F,6,0),"")</f>
        <v>#N/A</v>
      </c>
      <c r="F875" s="102" t="n">
        <f aca="false">IF(B875="","",EOMONTH(B875,-1)+1)</f>
        <v>44378</v>
      </c>
      <c r="G875" s="103" t="n">
        <f aca="false">_xlfn.iferror(VLOOKUP(D875,Cadastros!$M$1:$N$12,2,0),0)*C875</f>
        <v>17900</v>
      </c>
      <c r="H875" s="103" t="n">
        <f aca="false">SUMIF(A:A,A875,G:G)</f>
        <v>19250</v>
      </c>
      <c r="I875" s="8"/>
    </row>
    <row r="876" customFormat="false" ht="15" hidden="true" customHeight="true" outlineLevel="0" collapsed="false">
      <c r="A876" s="92" t="s">
        <v>1457</v>
      </c>
      <c r="B876" s="105" t="n">
        <v>44378</v>
      </c>
      <c r="C876" s="100" t="n">
        <v>16000</v>
      </c>
      <c r="D876" s="92" t="s">
        <v>34</v>
      </c>
      <c r="E876" s="101" t="e">
        <f aca="false">_xlfn.iferror(VLOOKUP($A876,Clientes!$A:$F,6,0),"")</f>
        <v>#N/A</v>
      </c>
      <c r="F876" s="102" t="n">
        <f aca="false">IF(B876="","",EOMONTH(B876,-1)+1)</f>
        <v>44378</v>
      </c>
      <c r="G876" s="103" t="n">
        <f aca="false">_xlfn.iferror(VLOOKUP(D876,Cadastros!$M$1:$N$12,2,0),0)*C876</f>
        <v>16000</v>
      </c>
      <c r="H876" s="103" t="n">
        <f aca="false">SUMIF(A:A,A876,G:G)</f>
        <v>16000</v>
      </c>
      <c r="I876" s="8"/>
    </row>
    <row r="877" customFormat="false" ht="15" hidden="true" customHeight="true" outlineLevel="0" collapsed="false">
      <c r="A877" s="92" t="s">
        <v>1458</v>
      </c>
      <c r="B877" s="105" t="n">
        <v>44378</v>
      </c>
      <c r="C877" s="100" t="n">
        <v>15000</v>
      </c>
      <c r="D877" s="92" t="s">
        <v>34</v>
      </c>
      <c r="E877" s="101" t="e">
        <f aca="false">_xlfn.iferror(VLOOKUP($A877,Clientes!$A:$F,6,0),"")</f>
        <v>#N/A</v>
      </c>
      <c r="F877" s="102" t="n">
        <f aca="false">IF(B877="","",EOMONTH(B877,-1)+1)</f>
        <v>44378</v>
      </c>
      <c r="G877" s="103" t="n">
        <f aca="false">_xlfn.iferror(VLOOKUP(D877,Cadastros!$M$1:$N$12,2,0),0)*C877</f>
        <v>15000</v>
      </c>
      <c r="H877" s="103" t="n">
        <f aca="false">SUMIF(A:A,A877,G:G)</f>
        <v>15000</v>
      </c>
      <c r="I877" s="8"/>
    </row>
    <row r="878" customFormat="false" ht="15" hidden="true" customHeight="true" outlineLevel="0" collapsed="false">
      <c r="A878" s="92" t="s">
        <v>1459</v>
      </c>
      <c r="B878" s="105" t="n">
        <v>44378</v>
      </c>
      <c r="C878" s="100" t="n">
        <v>7600</v>
      </c>
      <c r="D878" s="92" t="s">
        <v>34</v>
      </c>
      <c r="E878" s="101" t="e">
        <f aca="false">_xlfn.iferror(VLOOKUP($A878,Clientes!$A:$F,6,0),"")</f>
        <v>#N/A</v>
      </c>
      <c r="F878" s="102" t="n">
        <f aca="false">IF(B878="","",EOMONTH(B878,-1)+1)</f>
        <v>44378</v>
      </c>
      <c r="G878" s="103" t="n">
        <f aca="false">_xlfn.iferror(VLOOKUP(D878,Cadastros!$M$1:$N$12,2,0),0)*C878</f>
        <v>7600</v>
      </c>
      <c r="H878" s="103" t="n">
        <f aca="false">SUMIF(A:A,A878,G:G)</f>
        <v>0</v>
      </c>
      <c r="I878" s="8"/>
    </row>
    <row r="879" customFormat="false" ht="15" hidden="true" customHeight="true" outlineLevel="0" collapsed="false">
      <c r="A879" s="92" t="s">
        <v>1460</v>
      </c>
      <c r="B879" s="105" t="n">
        <v>44378</v>
      </c>
      <c r="C879" s="100" t="n">
        <v>7280</v>
      </c>
      <c r="D879" s="92" t="s">
        <v>34</v>
      </c>
      <c r="E879" s="101" t="e">
        <f aca="false">_xlfn.iferror(VLOOKUP($A879,Clientes!$A:$F,6,0),"")</f>
        <v>#N/A</v>
      </c>
      <c r="F879" s="102" t="n">
        <f aca="false">IF(B879="","",EOMONTH(B879,-1)+1)</f>
        <v>44378</v>
      </c>
      <c r="G879" s="103" t="n">
        <f aca="false">_xlfn.iferror(VLOOKUP(D879,Cadastros!$M$1:$N$12,2,0),0)*C879</f>
        <v>7280</v>
      </c>
      <c r="H879" s="103" t="n">
        <f aca="false">SUMIF(A:A,A879,G:G)</f>
        <v>0</v>
      </c>
      <c r="I879" s="8"/>
    </row>
    <row r="880" customFormat="false" ht="15" hidden="true" customHeight="true" outlineLevel="0" collapsed="false">
      <c r="A880" s="92" t="s">
        <v>1461</v>
      </c>
      <c r="B880" s="105" t="n">
        <v>44378</v>
      </c>
      <c r="C880" s="100" t="n">
        <v>6800</v>
      </c>
      <c r="D880" s="92" t="s">
        <v>34</v>
      </c>
      <c r="E880" s="101" t="e">
        <f aca="false">_xlfn.iferror(VLOOKUP($A880,Clientes!$A:$F,6,0),"")</f>
        <v>#N/A</v>
      </c>
      <c r="F880" s="102" t="n">
        <f aca="false">IF(B880="","",EOMONTH(B880,-1)+1)</f>
        <v>44378</v>
      </c>
      <c r="G880" s="103" t="n">
        <f aca="false">_xlfn.iferror(VLOOKUP(D880,Cadastros!$M$1:$N$12,2,0),0)*C880</f>
        <v>6800</v>
      </c>
      <c r="H880" s="103" t="n">
        <f aca="false">SUMIF(A:A,A880,G:G)</f>
        <v>7484.76</v>
      </c>
      <c r="I880" s="8"/>
    </row>
    <row r="881" customFormat="false" ht="15" hidden="true" customHeight="true" outlineLevel="0" collapsed="false">
      <c r="A881" s="92" t="s">
        <v>1462</v>
      </c>
      <c r="B881" s="105" t="n">
        <v>44378</v>
      </c>
      <c r="C881" s="100" t="n">
        <v>5000</v>
      </c>
      <c r="D881" s="92" t="s">
        <v>34</v>
      </c>
      <c r="E881" s="101" t="e">
        <f aca="false">_xlfn.iferror(VLOOKUP($A881,Clientes!$A:$F,6,0),"")</f>
        <v>#N/A</v>
      </c>
      <c r="F881" s="102" t="n">
        <f aca="false">IF(B881="","",EOMONTH(B881,-1)+1)</f>
        <v>44378</v>
      </c>
      <c r="G881" s="103" t="n">
        <f aca="false">_xlfn.iferror(VLOOKUP(D881,Cadastros!$M$1:$N$12,2,0),0)*C881</f>
        <v>5000</v>
      </c>
      <c r="H881" s="103" t="n">
        <f aca="false">SUMIF(A:A,A881,G:G)</f>
        <v>0</v>
      </c>
      <c r="I881" s="8"/>
    </row>
    <row r="882" customFormat="false" ht="15" hidden="true" customHeight="true" outlineLevel="0" collapsed="false">
      <c r="A882" s="92" t="s">
        <v>1463</v>
      </c>
      <c r="B882" s="105" t="n">
        <v>44378</v>
      </c>
      <c r="C882" s="100" t="n">
        <v>3700</v>
      </c>
      <c r="D882" s="92" t="s">
        <v>34</v>
      </c>
      <c r="E882" s="101" t="e">
        <f aca="false">_xlfn.iferror(VLOOKUP($A882,Clientes!$A:$F,6,0),"")</f>
        <v>#N/A</v>
      </c>
      <c r="F882" s="102" t="n">
        <f aca="false">IF(B882="","",EOMONTH(B882,-1)+1)</f>
        <v>44378</v>
      </c>
      <c r="G882" s="103" t="n">
        <f aca="false">_xlfn.iferror(VLOOKUP(D882,Cadastros!$M$1:$N$12,2,0),0)*C882</f>
        <v>3700</v>
      </c>
      <c r="H882" s="103" t="n">
        <f aca="false">SUMIF(A:A,A882,G:G)</f>
        <v>3700</v>
      </c>
      <c r="I882" s="8"/>
    </row>
    <row r="883" customFormat="false" ht="15" hidden="true" customHeight="true" outlineLevel="0" collapsed="false">
      <c r="A883" s="92" t="s">
        <v>1464</v>
      </c>
      <c r="B883" s="105" t="n">
        <v>44378</v>
      </c>
      <c r="C883" s="100" t="n">
        <v>3500</v>
      </c>
      <c r="D883" s="92" t="s">
        <v>34</v>
      </c>
      <c r="E883" s="101" t="e">
        <f aca="false">_xlfn.iferror(VLOOKUP($A883,Clientes!$A:$F,6,0),"")</f>
        <v>#N/A</v>
      </c>
      <c r="F883" s="102" t="n">
        <f aca="false">IF(B883="","",EOMONTH(B883,-1)+1)</f>
        <v>44378</v>
      </c>
      <c r="G883" s="103" t="n">
        <f aca="false">_xlfn.iferror(VLOOKUP(D883,Cadastros!$M$1:$N$12,2,0),0)*C883</f>
        <v>3500</v>
      </c>
      <c r="H883" s="103" t="n">
        <f aca="false">SUMIF(A:A,A883,G:G)</f>
        <v>3500</v>
      </c>
      <c r="I883" s="8"/>
    </row>
    <row r="884" customFormat="false" ht="15" hidden="true" customHeight="true" outlineLevel="0" collapsed="false">
      <c r="A884" s="92" t="s">
        <v>1465</v>
      </c>
      <c r="B884" s="105" t="n">
        <v>44378</v>
      </c>
      <c r="C884" s="100" t="n">
        <v>3200</v>
      </c>
      <c r="D884" s="92" t="s">
        <v>34</v>
      </c>
      <c r="E884" s="101" t="e">
        <f aca="false">_xlfn.iferror(VLOOKUP($A884,Clientes!$A:$F,6,0),"")</f>
        <v>#N/A</v>
      </c>
      <c r="F884" s="102" t="n">
        <f aca="false">IF(B884="","",EOMONTH(B884,-1)+1)</f>
        <v>44378</v>
      </c>
      <c r="G884" s="103" t="n">
        <f aca="false">_xlfn.iferror(VLOOKUP(D884,Cadastros!$M$1:$N$12,2,0),0)*C884</f>
        <v>3200</v>
      </c>
      <c r="H884" s="103" t="n">
        <f aca="false">SUMIF(A:A,A884,G:G)</f>
        <v>3200</v>
      </c>
      <c r="I884" s="8"/>
    </row>
    <row r="885" customFormat="false" ht="15" hidden="true" customHeight="true" outlineLevel="0" collapsed="false">
      <c r="A885" s="92" t="s">
        <v>1466</v>
      </c>
      <c r="B885" s="105" t="n">
        <v>44378</v>
      </c>
      <c r="C885" s="100" t="n">
        <v>3000</v>
      </c>
      <c r="D885" s="92" t="s">
        <v>34</v>
      </c>
      <c r="E885" s="101" t="e">
        <f aca="false">_xlfn.iferror(VLOOKUP($A885,Clientes!$A:$F,6,0),"")</f>
        <v>#N/A</v>
      </c>
      <c r="F885" s="102" t="n">
        <f aca="false">IF(B885="","",EOMONTH(B885,-1)+1)</f>
        <v>44378</v>
      </c>
      <c r="G885" s="103" t="n">
        <f aca="false">_xlfn.iferror(VLOOKUP(D885,Cadastros!$M$1:$N$12,2,0),0)*C885</f>
        <v>3000</v>
      </c>
      <c r="H885" s="103" t="n">
        <f aca="false">SUMIF(A:A,A885,G:G)</f>
        <v>3302.1</v>
      </c>
      <c r="I885" s="8"/>
    </row>
    <row r="886" customFormat="false" ht="15" hidden="true" customHeight="true" outlineLevel="0" collapsed="false">
      <c r="A886" s="92" t="s">
        <v>1467</v>
      </c>
      <c r="B886" s="105" t="n">
        <v>44378</v>
      </c>
      <c r="C886" s="100" t="n">
        <v>2500</v>
      </c>
      <c r="D886" s="92" t="s">
        <v>34</v>
      </c>
      <c r="E886" s="101" t="e">
        <f aca="false">_xlfn.iferror(VLOOKUP($A886,Clientes!$A:$F,6,0),"")</f>
        <v>#N/A</v>
      </c>
      <c r="F886" s="102" t="n">
        <f aca="false">IF(B886="","",EOMONTH(B886,-1)+1)</f>
        <v>44378</v>
      </c>
      <c r="G886" s="103" t="n">
        <f aca="false">_xlfn.iferror(VLOOKUP(D886,Cadastros!$M$1:$N$12,2,0),0)*C886</f>
        <v>2500</v>
      </c>
      <c r="H886" s="103" t="n">
        <f aca="false">SUMIF(A:A,A886,G:G)</f>
        <v>3500</v>
      </c>
      <c r="I886" s="8"/>
    </row>
    <row r="887" customFormat="false" ht="15" hidden="true" customHeight="true" outlineLevel="0" collapsed="false">
      <c r="A887" s="92" t="s">
        <v>1468</v>
      </c>
      <c r="B887" s="105" t="n">
        <v>44378</v>
      </c>
      <c r="C887" s="100" t="n">
        <v>2500</v>
      </c>
      <c r="D887" s="92" t="s">
        <v>34</v>
      </c>
      <c r="E887" s="101" t="e">
        <f aca="false">_xlfn.iferror(VLOOKUP($A887,Clientes!$A:$F,6,0),"")</f>
        <v>#N/A</v>
      </c>
      <c r="F887" s="102" t="n">
        <f aca="false">IF(B887="","",EOMONTH(B887,-1)+1)</f>
        <v>44378</v>
      </c>
      <c r="G887" s="103" t="n">
        <f aca="false">_xlfn.iferror(VLOOKUP(D887,Cadastros!$M$1:$N$12,2,0),0)*C887</f>
        <v>2500</v>
      </c>
      <c r="H887" s="103" t="n">
        <f aca="false">SUMIF(A:A,A887,G:G)</f>
        <v>2500</v>
      </c>
      <c r="I887" s="8"/>
    </row>
    <row r="888" customFormat="false" ht="15" hidden="true" customHeight="true" outlineLevel="0" collapsed="false">
      <c r="A888" s="92" t="s">
        <v>1469</v>
      </c>
      <c r="B888" s="105" t="n">
        <v>44378</v>
      </c>
      <c r="C888" s="100" t="n">
        <v>2000</v>
      </c>
      <c r="D888" s="92" t="s">
        <v>34</v>
      </c>
      <c r="E888" s="101" t="e">
        <f aca="false">_xlfn.iferror(VLOOKUP($A888,Clientes!$A:$F,6,0),"")</f>
        <v>#N/A</v>
      </c>
      <c r="F888" s="102" t="n">
        <f aca="false">IF(B888="","",EOMONTH(B888,-1)+1)</f>
        <v>44378</v>
      </c>
      <c r="G888" s="103" t="n">
        <f aca="false">_xlfn.iferror(VLOOKUP(D888,Cadastros!$M$1:$N$12,2,0),0)*C888</f>
        <v>2000</v>
      </c>
      <c r="H888" s="103" t="n">
        <f aca="false">SUMIF(A:A,A888,G:G)</f>
        <v>0</v>
      </c>
      <c r="I888" s="8"/>
    </row>
    <row r="889" customFormat="false" ht="15" hidden="true" customHeight="true" outlineLevel="0" collapsed="false">
      <c r="A889" s="92" t="s">
        <v>974</v>
      </c>
      <c r="B889" s="105" t="n">
        <v>44378</v>
      </c>
      <c r="C889" s="100" t="n">
        <v>1100</v>
      </c>
      <c r="D889" s="92" t="s">
        <v>44</v>
      </c>
      <c r="E889" s="101" t="e">
        <f aca="false">_xlfn.iferror(VLOOKUP($A889,Clientes!$A:$F,6,0),"")</f>
        <v>#N/A</v>
      </c>
      <c r="F889" s="102" t="n">
        <f aca="false">IF(B889="","",EOMONTH(B889,-1)+1)</f>
        <v>44378</v>
      </c>
      <c r="G889" s="103" t="n">
        <f aca="false">_xlfn.iferror(VLOOKUP(D889,Cadastros!$M$1:$N$12,2,0),0)*C889</f>
        <v>-1100</v>
      </c>
      <c r="H889" s="103" t="n">
        <f aca="false">SUMIF(A:A,A889,G:G)</f>
        <v>0</v>
      </c>
      <c r="I889" s="8"/>
    </row>
    <row r="890" customFormat="false" ht="15" hidden="true" customHeight="true" outlineLevel="0" collapsed="false">
      <c r="A890" s="92" t="s">
        <v>1259</v>
      </c>
      <c r="B890" s="105" t="n">
        <v>44378</v>
      </c>
      <c r="C890" s="100" t="n">
        <v>4000</v>
      </c>
      <c r="D890" s="92" t="s">
        <v>44</v>
      </c>
      <c r="E890" s="101" t="e">
        <f aca="false">_xlfn.iferror(VLOOKUP($A890,Clientes!$A:$F,6,0),"")</f>
        <v>#N/A</v>
      </c>
      <c r="F890" s="102" t="n">
        <f aca="false">IF(B890="","",EOMONTH(B890,-1)+1)</f>
        <v>44378</v>
      </c>
      <c r="G890" s="103" t="n">
        <f aca="false">_xlfn.iferror(VLOOKUP(D890,Cadastros!$M$1:$N$12,2,0),0)*C890</f>
        <v>-4000</v>
      </c>
      <c r="H890" s="103" t="n">
        <f aca="false">SUMIF(A:A,A890,G:G)</f>
        <v>0</v>
      </c>
      <c r="I890" s="8"/>
    </row>
    <row r="891" customFormat="false" ht="15" hidden="true" customHeight="true" outlineLevel="0" collapsed="false">
      <c r="A891" s="92" t="s">
        <v>1177</v>
      </c>
      <c r="B891" s="105" t="n">
        <v>44378</v>
      </c>
      <c r="C891" s="100" t="n">
        <v>1052</v>
      </c>
      <c r="D891" s="92" t="s">
        <v>44</v>
      </c>
      <c r="E891" s="101" t="e">
        <f aca="false">_xlfn.iferror(VLOOKUP($A891,Clientes!$A:$F,6,0),"")</f>
        <v>#N/A</v>
      </c>
      <c r="F891" s="102" t="n">
        <f aca="false">IF(B891="","",EOMONTH(B891,-1)+1)</f>
        <v>44378</v>
      </c>
      <c r="G891" s="103" t="n">
        <f aca="false">_xlfn.iferror(VLOOKUP(D891,Cadastros!$M$1:$N$12,2,0),0)*C891</f>
        <v>-1052</v>
      </c>
      <c r="H891" s="103" t="n">
        <f aca="false">SUMIF(A:A,A891,G:G)</f>
        <v>0</v>
      </c>
      <c r="I891" s="8"/>
    </row>
    <row r="892" customFormat="false" ht="15" hidden="true" customHeight="true" outlineLevel="0" collapsed="false">
      <c r="A892" s="92" t="s">
        <v>1261</v>
      </c>
      <c r="B892" s="105" t="n">
        <v>44378</v>
      </c>
      <c r="C892" s="100" t="n">
        <v>500</v>
      </c>
      <c r="D892" s="92" t="s">
        <v>44</v>
      </c>
      <c r="E892" s="101" t="e">
        <f aca="false">_xlfn.iferror(VLOOKUP($A892,Clientes!$A:$F,6,0),"")</f>
        <v>#N/A</v>
      </c>
      <c r="F892" s="102" t="n">
        <f aca="false">IF(B892="","",EOMONTH(B892,-1)+1)</f>
        <v>44378</v>
      </c>
      <c r="G892" s="103" t="n">
        <f aca="false">_xlfn.iferror(VLOOKUP(D892,Cadastros!$M$1:$N$12,2,0),0)*C892</f>
        <v>-500</v>
      </c>
      <c r="H892" s="103" t="n">
        <f aca="false">SUMIF(A:A,A892,G:G)</f>
        <v>0</v>
      </c>
      <c r="I892" s="8"/>
    </row>
    <row r="893" customFormat="false" ht="15" hidden="true" customHeight="true" outlineLevel="0" collapsed="false">
      <c r="A893" s="92" t="s">
        <v>1263</v>
      </c>
      <c r="B893" s="105" t="n">
        <v>44378</v>
      </c>
      <c r="C893" s="100" t="n">
        <v>5200</v>
      </c>
      <c r="D893" s="92" t="s">
        <v>44</v>
      </c>
      <c r="E893" s="101" t="e">
        <f aca="false">_xlfn.iferror(VLOOKUP($A893,Clientes!$A:$F,6,0),"")</f>
        <v>#N/A</v>
      </c>
      <c r="F893" s="102" t="n">
        <f aca="false">IF(B893="","",EOMONTH(B893,-1)+1)</f>
        <v>44378</v>
      </c>
      <c r="G893" s="103" t="n">
        <f aca="false">_xlfn.iferror(VLOOKUP(D893,Cadastros!$M$1:$N$12,2,0),0)*C893</f>
        <v>-5200</v>
      </c>
      <c r="H893" s="103" t="n">
        <f aca="false">SUMIF(A:A,A893,G:G)</f>
        <v>0</v>
      </c>
      <c r="I893" s="8"/>
    </row>
    <row r="894" customFormat="false" ht="15" hidden="true" customHeight="true" outlineLevel="0" collapsed="false">
      <c r="A894" s="92" t="s">
        <v>1273</v>
      </c>
      <c r="B894" s="105" t="n">
        <v>44378</v>
      </c>
      <c r="C894" s="100" t="n">
        <v>4600</v>
      </c>
      <c r="D894" s="92" t="s">
        <v>44</v>
      </c>
      <c r="E894" s="101" t="e">
        <f aca="false">_xlfn.iferror(VLOOKUP($A894,Clientes!$A:$F,6,0),"")</f>
        <v>#N/A</v>
      </c>
      <c r="F894" s="102" t="n">
        <f aca="false">IF(B894="","",EOMONTH(B894,-1)+1)</f>
        <v>44378</v>
      </c>
      <c r="G894" s="103" t="n">
        <f aca="false">_xlfn.iferror(VLOOKUP(D894,Cadastros!$M$1:$N$12,2,0),0)*C894</f>
        <v>-4600</v>
      </c>
      <c r="H894" s="103" t="n">
        <f aca="false">SUMIF(A:A,A894,G:G)</f>
        <v>0</v>
      </c>
      <c r="I894" s="8"/>
    </row>
    <row r="895" customFormat="false" ht="15" hidden="true" customHeight="true" outlineLevel="0" collapsed="false">
      <c r="A895" s="92" t="s">
        <v>1282</v>
      </c>
      <c r="B895" s="105" t="n">
        <v>44378</v>
      </c>
      <c r="C895" s="100" t="n">
        <v>4200</v>
      </c>
      <c r="D895" s="92" t="s">
        <v>44</v>
      </c>
      <c r="E895" s="101" t="e">
        <f aca="false">_xlfn.iferror(VLOOKUP($A895,Clientes!$A:$F,6,0),"")</f>
        <v>#N/A</v>
      </c>
      <c r="F895" s="102" t="n">
        <f aca="false">IF(B895="","",EOMONTH(B895,-1)+1)</f>
        <v>44378</v>
      </c>
      <c r="G895" s="103" t="n">
        <f aca="false">_xlfn.iferror(VLOOKUP(D895,Cadastros!$M$1:$N$12,2,0),0)*C895</f>
        <v>-4200</v>
      </c>
      <c r="H895" s="103" t="n">
        <f aca="false">SUMIF(A:A,A895,G:G)</f>
        <v>0</v>
      </c>
      <c r="I895" s="8"/>
    </row>
    <row r="896" customFormat="false" ht="15" hidden="true" customHeight="true" outlineLevel="0" collapsed="false">
      <c r="A896" s="92" t="s">
        <v>1299</v>
      </c>
      <c r="B896" s="105" t="n">
        <v>44378</v>
      </c>
      <c r="C896" s="100" t="n">
        <v>5250</v>
      </c>
      <c r="D896" s="92" t="s">
        <v>44</v>
      </c>
      <c r="E896" s="101" t="e">
        <f aca="false">_xlfn.iferror(VLOOKUP($A896,Clientes!$A:$F,6,0),"")</f>
        <v>#N/A</v>
      </c>
      <c r="F896" s="102" t="n">
        <f aca="false">IF(B896="","",EOMONTH(B896,-1)+1)</f>
        <v>44378</v>
      </c>
      <c r="G896" s="103" t="n">
        <f aca="false">_xlfn.iferror(VLOOKUP(D896,Cadastros!$M$1:$N$12,2,0),0)*C896</f>
        <v>-5250</v>
      </c>
      <c r="H896" s="103" t="n">
        <f aca="false">SUMIF(A:A,A896,G:G)</f>
        <v>0</v>
      </c>
      <c r="I896" s="8"/>
    </row>
    <row r="897" customFormat="false" ht="15" hidden="true" customHeight="true" outlineLevel="0" collapsed="false">
      <c r="A897" s="92" t="s">
        <v>1335</v>
      </c>
      <c r="B897" s="105" t="n">
        <v>44378</v>
      </c>
      <c r="C897" s="100" t="n">
        <v>4800</v>
      </c>
      <c r="D897" s="92" t="s">
        <v>44</v>
      </c>
      <c r="E897" s="101" t="e">
        <f aca="false">_xlfn.iferror(VLOOKUP($A897,Clientes!$A:$F,6,0),"")</f>
        <v>#N/A</v>
      </c>
      <c r="F897" s="102" t="n">
        <f aca="false">IF(B897="","",EOMONTH(B897,-1)+1)</f>
        <v>44378</v>
      </c>
      <c r="G897" s="103" t="n">
        <f aca="false">_xlfn.iferror(VLOOKUP(D897,Cadastros!$M$1:$N$12,2,0),0)*C897</f>
        <v>-4800</v>
      </c>
      <c r="H897" s="103" t="n">
        <f aca="false">SUMIF(A:A,A897,G:G)</f>
        <v>0</v>
      </c>
      <c r="I897" s="8"/>
    </row>
    <row r="898" customFormat="false" ht="15" hidden="true" customHeight="true" outlineLevel="0" collapsed="false">
      <c r="A898" s="92" t="s">
        <v>1382</v>
      </c>
      <c r="B898" s="105" t="n">
        <v>44378</v>
      </c>
      <c r="C898" s="100" t="n">
        <v>2180</v>
      </c>
      <c r="D898" s="92" t="s">
        <v>44</v>
      </c>
      <c r="E898" s="101" t="e">
        <f aca="false">_xlfn.iferror(VLOOKUP($A898,Clientes!$A:$F,6,0),"")</f>
        <v>#N/A</v>
      </c>
      <c r="F898" s="102" t="n">
        <f aca="false">IF(B898="","",EOMONTH(B898,-1)+1)</f>
        <v>44378</v>
      </c>
      <c r="G898" s="103" t="n">
        <f aca="false">_xlfn.iferror(VLOOKUP(D898,Cadastros!$M$1:$N$12,2,0),0)*C898</f>
        <v>-2180</v>
      </c>
      <c r="H898" s="103" t="n">
        <f aca="false">SUMIF(A:A,A898,G:G)</f>
        <v>0</v>
      </c>
      <c r="I898" s="8"/>
    </row>
    <row r="899" customFormat="false" ht="15" hidden="true" customHeight="true" outlineLevel="0" collapsed="false">
      <c r="A899" s="92" t="s">
        <v>1012</v>
      </c>
      <c r="B899" s="105" t="n">
        <v>44378</v>
      </c>
      <c r="C899" s="100" t="n">
        <v>35</v>
      </c>
      <c r="D899" s="92" t="s">
        <v>36</v>
      </c>
      <c r="E899" s="101" t="e">
        <f aca="false">_xlfn.iferror(VLOOKUP($A899,Clientes!$A:$F,6,0),"")</f>
        <v>#N/A</v>
      </c>
      <c r="F899" s="102" t="n">
        <f aca="false">IF(B899="","",EOMONTH(B899,-1)+1)</f>
        <v>44378</v>
      </c>
      <c r="G899" s="103" t="n">
        <f aca="false">_xlfn.iferror(VLOOKUP(D899,Cadastros!$M$1:$N$12,2,0),0)*C899</f>
        <v>35</v>
      </c>
      <c r="H899" s="103" t="n">
        <f aca="false">SUMIF(A:A,A899,G:G)</f>
        <v>518.93</v>
      </c>
      <c r="I899" s="8"/>
    </row>
    <row r="900" customFormat="false" ht="15" hidden="true" customHeight="true" outlineLevel="0" collapsed="false">
      <c r="A900" s="92" t="s">
        <v>1156</v>
      </c>
      <c r="B900" s="105" t="n">
        <v>44378</v>
      </c>
      <c r="C900" s="100" t="n">
        <v>600</v>
      </c>
      <c r="D900" s="92" t="s">
        <v>36</v>
      </c>
      <c r="E900" s="101" t="e">
        <f aca="false">_xlfn.iferror(VLOOKUP($A900,Clientes!$A:$F,6,0),"")</f>
        <v>#N/A</v>
      </c>
      <c r="F900" s="102" t="n">
        <f aca="false">IF(B900="","",EOMONTH(B900,-1)+1)</f>
        <v>44378</v>
      </c>
      <c r="G900" s="103" t="n">
        <f aca="false">_xlfn.iferror(VLOOKUP(D900,Cadastros!$M$1:$N$12,2,0),0)*C900</f>
        <v>600</v>
      </c>
      <c r="H900" s="103" t="n">
        <f aca="false">SUMIF(A:A,A900,G:G)</f>
        <v>0</v>
      </c>
      <c r="I900" s="8"/>
    </row>
    <row r="901" customFormat="false" ht="15" hidden="true" customHeight="true" outlineLevel="0" collapsed="false">
      <c r="A901" s="92" t="s">
        <v>988</v>
      </c>
      <c r="B901" s="105" t="n">
        <v>44378</v>
      </c>
      <c r="C901" s="100" t="n">
        <v>112.84</v>
      </c>
      <c r="D901" s="92" t="s">
        <v>42</v>
      </c>
      <c r="E901" s="101" t="e">
        <f aca="false">_xlfn.iferror(VLOOKUP($A901,Clientes!$A:$F,6,0),"")</f>
        <v>#N/A</v>
      </c>
      <c r="F901" s="102" t="n">
        <f aca="false">IF(B901="","",EOMONTH(B901,-1)+1)</f>
        <v>44378</v>
      </c>
      <c r="G901" s="103" t="n">
        <f aca="false">_xlfn.iferror(VLOOKUP(D901,Cadastros!$M$1:$N$12,2,0),0)*C901</f>
        <v>112.84</v>
      </c>
      <c r="H901" s="103" t="n">
        <f aca="false">SUMIF(A:A,A901,G:G)</f>
        <v>1512.84</v>
      </c>
      <c r="I901" s="8"/>
    </row>
    <row r="902" customFormat="false" ht="15" hidden="true" customHeight="true" outlineLevel="0" collapsed="false">
      <c r="A902" s="92" t="s">
        <v>1019</v>
      </c>
      <c r="B902" s="105" t="n">
        <v>44378</v>
      </c>
      <c r="C902" s="100" t="n">
        <v>52</v>
      </c>
      <c r="D902" s="92" t="s">
        <v>42</v>
      </c>
      <c r="E902" s="101" t="e">
        <f aca="false">_xlfn.iferror(VLOOKUP($A902,Clientes!$A:$F,6,0),"")</f>
        <v>#N/A</v>
      </c>
      <c r="F902" s="102" t="n">
        <f aca="false">IF(B902="","",EOMONTH(B902,-1)+1)</f>
        <v>44378</v>
      </c>
      <c r="G902" s="103" t="n">
        <f aca="false">_xlfn.iferror(VLOOKUP(D902,Cadastros!$M$1:$N$12,2,0),0)*C902</f>
        <v>52</v>
      </c>
      <c r="H902" s="103" t="n">
        <f aca="false">SUMIF(A:A,A902,G:G)</f>
        <v>0</v>
      </c>
      <c r="I902" s="8"/>
    </row>
    <row r="903" customFormat="false" ht="15" hidden="true" customHeight="true" outlineLevel="0" collapsed="false">
      <c r="A903" s="92" t="s">
        <v>1060</v>
      </c>
      <c r="B903" s="105" t="n">
        <v>44378</v>
      </c>
      <c r="C903" s="100" t="n">
        <v>1302</v>
      </c>
      <c r="D903" s="92" t="s">
        <v>42</v>
      </c>
      <c r="E903" s="101" t="e">
        <f aca="false">_xlfn.iferror(VLOOKUP($A903,Clientes!$A:$F,6,0),"")</f>
        <v>#N/A</v>
      </c>
      <c r="F903" s="102" t="n">
        <f aca="false">IF(B903="","",EOMONTH(B903,-1)+1)</f>
        <v>44378</v>
      </c>
      <c r="G903" s="103" t="n">
        <f aca="false">_xlfn.iferror(VLOOKUP(D903,Cadastros!$M$1:$N$12,2,0),0)*C903</f>
        <v>1302</v>
      </c>
      <c r="H903" s="103" t="n">
        <f aca="false">SUMIF(A:A,A903,G:G)</f>
        <v>0</v>
      </c>
      <c r="I903" s="8"/>
    </row>
    <row r="904" customFormat="false" ht="15" hidden="true" customHeight="true" outlineLevel="0" collapsed="false">
      <c r="A904" s="92" t="s">
        <v>1080</v>
      </c>
      <c r="B904" s="105" t="n">
        <v>44378</v>
      </c>
      <c r="C904" s="100" t="n">
        <v>613</v>
      </c>
      <c r="D904" s="92" t="s">
        <v>42</v>
      </c>
      <c r="E904" s="101" t="e">
        <f aca="false">_xlfn.iferror(VLOOKUP($A904,Clientes!$A:$F,6,0),"")</f>
        <v>#N/A</v>
      </c>
      <c r="F904" s="102" t="n">
        <f aca="false">IF(B904="","",EOMONTH(B904,-1)+1)</f>
        <v>44378</v>
      </c>
      <c r="G904" s="103" t="n">
        <f aca="false">_xlfn.iferror(VLOOKUP(D904,Cadastros!$M$1:$N$12,2,0),0)*C904</f>
        <v>613</v>
      </c>
      <c r="H904" s="103" t="n">
        <f aca="false">SUMIF(A:A,A904,G:G)</f>
        <v>0</v>
      </c>
      <c r="I904" s="8"/>
    </row>
    <row r="905" customFormat="false" ht="15" hidden="true" customHeight="true" outlineLevel="0" collapsed="false">
      <c r="A905" s="92" t="s">
        <v>1121</v>
      </c>
      <c r="B905" s="105" t="n">
        <v>44378</v>
      </c>
      <c r="C905" s="100" t="n">
        <v>64</v>
      </c>
      <c r="D905" s="92" t="s">
        <v>42</v>
      </c>
      <c r="E905" s="101" t="e">
        <f aca="false">_xlfn.iferror(VLOOKUP($A905,Clientes!$A:$F,6,0),"")</f>
        <v>#N/A</v>
      </c>
      <c r="F905" s="102" t="n">
        <f aca="false">IF(B905="","",EOMONTH(B905,-1)+1)</f>
        <v>44378</v>
      </c>
      <c r="G905" s="103" t="n">
        <f aca="false">_xlfn.iferror(VLOOKUP(D905,Cadastros!$M$1:$N$12,2,0),0)*C905</f>
        <v>64</v>
      </c>
      <c r="H905" s="103" t="n">
        <f aca="false">SUMIF(A:A,A905,G:G)</f>
        <v>0</v>
      </c>
      <c r="I905" s="8"/>
    </row>
    <row r="906" customFormat="false" ht="15" hidden="true" customHeight="true" outlineLevel="0" collapsed="false">
      <c r="A906" s="92" t="s">
        <v>1123</v>
      </c>
      <c r="B906" s="105" t="n">
        <v>44378</v>
      </c>
      <c r="C906" s="100" t="n">
        <v>335</v>
      </c>
      <c r="D906" s="92" t="s">
        <v>42</v>
      </c>
      <c r="E906" s="101" t="e">
        <f aca="false">_xlfn.iferror(VLOOKUP($A906,Clientes!$A:$F,6,0),"")</f>
        <v>#N/A</v>
      </c>
      <c r="F906" s="102" t="n">
        <f aca="false">IF(B906="","",EOMONTH(B906,-1)+1)</f>
        <v>44378</v>
      </c>
      <c r="G906" s="103" t="n">
        <f aca="false">_xlfn.iferror(VLOOKUP(D906,Cadastros!$M$1:$N$12,2,0),0)*C906</f>
        <v>335</v>
      </c>
      <c r="H906" s="103" t="n">
        <f aca="false">SUMIF(A:A,A906,G:G)</f>
        <v>0</v>
      </c>
      <c r="I906" s="8"/>
    </row>
    <row r="907" customFormat="false" ht="15" hidden="true" customHeight="true" outlineLevel="0" collapsed="false">
      <c r="A907" s="92" t="s">
        <v>1147</v>
      </c>
      <c r="B907" s="105" t="n">
        <v>44378</v>
      </c>
      <c r="C907" s="100" t="n">
        <v>306</v>
      </c>
      <c r="D907" s="92" t="s">
        <v>42</v>
      </c>
      <c r="E907" s="101" t="e">
        <f aca="false">_xlfn.iferror(VLOOKUP($A907,Clientes!$A:$F,6,0),"")</f>
        <v>#N/A</v>
      </c>
      <c r="F907" s="102" t="n">
        <f aca="false">IF(B907="","",EOMONTH(B907,-1)+1)</f>
        <v>44378</v>
      </c>
      <c r="G907" s="103" t="n">
        <f aca="false">_xlfn.iferror(VLOOKUP(D907,Cadastros!$M$1:$N$12,2,0),0)*C907</f>
        <v>306</v>
      </c>
      <c r="H907" s="103" t="n">
        <f aca="false">SUMIF(A:A,A907,G:G)</f>
        <v>0</v>
      </c>
      <c r="I907" s="8"/>
    </row>
    <row r="908" customFormat="false" ht="15" hidden="true" customHeight="true" outlineLevel="0" collapsed="false">
      <c r="A908" s="92" t="s">
        <v>1185</v>
      </c>
      <c r="B908" s="105" t="n">
        <v>44378</v>
      </c>
      <c r="C908" s="100" t="n">
        <v>145.08</v>
      </c>
      <c r="D908" s="92" t="s">
        <v>42</v>
      </c>
      <c r="E908" s="101" t="e">
        <f aca="false">_xlfn.iferror(VLOOKUP($A908,Clientes!$A:$F,6,0),"")</f>
        <v>#N/A</v>
      </c>
      <c r="F908" s="102" t="n">
        <f aca="false">IF(B908="","",EOMONTH(B908,-1)+1)</f>
        <v>44378</v>
      </c>
      <c r="G908" s="103" t="n">
        <f aca="false">_xlfn.iferror(VLOOKUP(D908,Cadastros!$M$1:$N$12,2,0),0)*C908</f>
        <v>145.08</v>
      </c>
      <c r="H908" s="103" t="n">
        <f aca="false">SUMIF(A:A,A908,G:G)</f>
        <v>1945.08</v>
      </c>
      <c r="I908" s="8"/>
    </row>
    <row r="909" customFormat="false" ht="15" hidden="true" customHeight="true" outlineLevel="0" collapsed="false">
      <c r="A909" s="92" t="s">
        <v>1186</v>
      </c>
      <c r="B909" s="105" t="n">
        <v>44378</v>
      </c>
      <c r="C909" s="100" t="n">
        <v>830.18</v>
      </c>
      <c r="D909" s="92" t="s">
        <v>42</v>
      </c>
      <c r="E909" s="101" t="e">
        <f aca="false">_xlfn.iferror(VLOOKUP($A909,Clientes!$A:$F,6,0),"")</f>
        <v>#N/A</v>
      </c>
      <c r="F909" s="102" t="n">
        <f aca="false">IF(B909="","",EOMONTH(B909,-1)+1)</f>
        <v>44378</v>
      </c>
      <c r="G909" s="103" t="n">
        <f aca="false">_xlfn.iferror(VLOOKUP(D909,Cadastros!$M$1:$N$12,2,0),0)*C909</f>
        <v>830.18</v>
      </c>
      <c r="H909" s="103" t="n">
        <f aca="false">SUMIF(A:A,A909,G:G)</f>
        <v>11130.18</v>
      </c>
      <c r="I909" s="8"/>
    </row>
    <row r="910" customFormat="false" ht="15" hidden="true" customHeight="true" outlineLevel="0" collapsed="false">
      <c r="A910" s="92" t="s">
        <v>1190</v>
      </c>
      <c r="B910" s="105" t="n">
        <v>44378</v>
      </c>
      <c r="C910" s="100" t="n">
        <v>141.45</v>
      </c>
      <c r="D910" s="92" t="s">
        <v>42</v>
      </c>
      <c r="E910" s="101" t="e">
        <f aca="false">_xlfn.iferror(VLOOKUP($A910,Clientes!$A:$F,6,0),"")</f>
        <v>#N/A</v>
      </c>
      <c r="F910" s="102" t="n">
        <f aca="false">IF(B910="","",EOMONTH(B910,-1)+1)</f>
        <v>44378</v>
      </c>
      <c r="G910" s="103" t="n">
        <f aca="false">_xlfn.iferror(VLOOKUP(D910,Cadastros!$M$1:$N$12,2,0),0)*C910</f>
        <v>141.45</v>
      </c>
      <c r="H910" s="103" t="n">
        <f aca="false">SUMIF(A:A,A910,G:G)</f>
        <v>1896.45</v>
      </c>
      <c r="I910" s="8"/>
    </row>
    <row r="911" customFormat="false" ht="15" hidden="true" customHeight="true" outlineLevel="0" collapsed="false">
      <c r="A911" s="92" t="s">
        <v>1229</v>
      </c>
      <c r="B911" s="105" t="n">
        <v>44378</v>
      </c>
      <c r="C911" s="100" t="n">
        <v>56</v>
      </c>
      <c r="D911" s="92" t="s">
        <v>42</v>
      </c>
      <c r="E911" s="101" t="e">
        <f aca="false">_xlfn.iferror(VLOOKUP($A911,Clientes!$A:$F,6,0),"")</f>
        <v>#N/A</v>
      </c>
      <c r="F911" s="102" t="n">
        <f aca="false">IF(B911="","",EOMONTH(B911,-1)+1)</f>
        <v>44378</v>
      </c>
      <c r="G911" s="103" t="n">
        <f aca="false">_xlfn.iferror(VLOOKUP(D911,Cadastros!$M$1:$N$12,2,0),0)*C911</f>
        <v>56</v>
      </c>
      <c r="H911" s="103" t="n">
        <f aca="false">SUMIF(A:A,A911,G:G)</f>
        <v>0</v>
      </c>
      <c r="I911" s="8"/>
    </row>
    <row r="912" customFormat="false" ht="15" hidden="true" customHeight="true" outlineLevel="0" collapsed="false">
      <c r="A912" s="92" t="s">
        <v>1238</v>
      </c>
      <c r="B912" s="105" t="n">
        <v>44378</v>
      </c>
      <c r="C912" s="100" t="n">
        <v>81</v>
      </c>
      <c r="D912" s="92" t="s">
        <v>42</v>
      </c>
      <c r="E912" s="101" t="e">
        <f aca="false">_xlfn.iferror(VLOOKUP($A912,Clientes!$A:$F,6,0),"")</f>
        <v>#N/A</v>
      </c>
      <c r="F912" s="102" t="n">
        <f aca="false">IF(B912="","",EOMONTH(B912,-1)+1)</f>
        <v>44378</v>
      </c>
      <c r="G912" s="103" t="n">
        <f aca="false">_xlfn.iferror(VLOOKUP(D912,Cadastros!$M$1:$N$12,2,0),0)*C912</f>
        <v>81</v>
      </c>
      <c r="H912" s="103" t="n">
        <f aca="false">SUMIF(A:A,A912,G:G)</f>
        <v>0</v>
      </c>
      <c r="I912" s="8"/>
    </row>
    <row r="913" customFormat="false" ht="15" hidden="true" customHeight="true" outlineLevel="0" collapsed="false">
      <c r="A913" s="92" t="s">
        <v>1243</v>
      </c>
      <c r="B913" s="105" t="n">
        <v>44378</v>
      </c>
      <c r="C913" s="100" t="n">
        <v>81</v>
      </c>
      <c r="D913" s="92" t="s">
        <v>42</v>
      </c>
      <c r="E913" s="101" t="e">
        <f aca="false">_xlfn.iferror(VLOOKUP($A913,Clientes!$A:$F,6,0),"")</f>
        <v>#N/A</v>
      </c>
      <c r="F913" s="102" t="n">
        <f aca="false">IF(B913="","",EOMONTH(B913,-1)+1)</f>
        <v>44378</v>
      </c>
      <c r="G913" s="103" t="n">
        <f aca="false">_xlfn.iferror(VLOOKUP(D913,Cadastros!$M$1:$N$12,2,0),0)*C913</f>
        <v>81</v>
      </c>
      <c r="H913" s="103" t="n">
        <f aca="false">SUMIF(A:A,A913,G:G)</f>
        <v>0</v>
      </c>
      <c r="I913" s="8"/>
    </row>
    <row r="914" customFormat="false" ht="15" hidden="true" customHeight="true" outlineLevel="0" collapsed="false">
      <c r="A914" s="92" t="s">
        <v>1245</v>
      </c>
      <c r="B914" s="105" t="n">
        <v>44378</v>
      </c>
      <c r="C914" s="100" t="n">
        <v>144.6</v>
      </c>
      <c r="D914" s="92" t="s">
        <v>42</v>
      </c>
      <c r="E914" s="101" t="e">
        <f aca="false">_xlfn.iferror(VLOOKUP($A914,Clientes!$A:$F,6,0),"")</f>
        <v>#N/A</v>
      </c>
      <c r="F914" s="102" t="n">
        <f aca="false">IF(B914="","",EOMONTH(B914,-1)+1)</f>
        <v>44378</v>
      </c>
      <c r="G914" s="103" t="n">
        <f aca="false">_xlfn.iferror(VLOOKUP(D914,Cadastros!$M$1:$N$12,2,0),0)*C914</f>
        <v>144.6</v>
      </c>
      <c r="H914" s="103" t="n">
        <f aca="false">SUMIF(A:A,A914,G:G)</f>
        <v>1401.6</v>
      </c>
      <c r="I914" s="8"/>
    </row>
    <row r="915" customFormat="false" ht="15" hidden="true" customHeight="true" outlineLevel="0" collapsed="false">
      <c r="A915" s="92" t="s">
        <v>1274</v>
      </c>
      <c r="B915" s="105" t="n">
        <v>44378</v>
      </c>
      <c r="C915" s="100" t="n">
        <v>81</v>
      </c>
      <c r="D915" s="92" t="s">
        <v>42</v>
      </c>
      <c r="E915" s="101" t="e">
        <f aca="false">_xlfn.iferror(VLOOKUP($A915,Clientes!$A:$F,6,0),"")</f>
        <v>#N/A</v>
      </c>
      <c r="F915" s="102" t="n">
        <f aca="false">IF(B915="","",EOMONTH(B915,-1)+1)</f>
        <v>44378</v>
      </c>
      <c r="G915" s="103" t="n">
        <f aca="false">_xlfn.iferror(VLOOKUP(D915,Cadastros!$M$1:$N$12,2,0),0)*C915</f>
        <v>81</v>
      </c>
      <c r="H915" s="103" t="n">
        <f aca="false">SUMIF(A:A,A915,G:G)</f>
        <v>0</v>
      </c>
      <c r="I915" s="8"/>
    </row>
    <row r="916" customFormat="false" ht="15" hidden="true" customHeight="true" outlineLevel="0" collapsed="false">
      <c r="A916" s="92" t="s">
        <v>1230</v>
      </c>
      <c r="B916" s="105" t="n">
        <v>44378</v>
      </c>
      <c r="C916" s="100" t="n">
        <v>495</v>
      </c>
      <c r="D916" s="92" t="s">
        <v>36</v>
      </c>
      <c r="E916" s="101" t="e">
        <f aca="false">_xlfn.iferror(VLOOKUP($A916,Clientes!$A:$F,6,0),"")</f>
        <v>#N/A</v>
      </c>
      <c r="F916" s="102" t="n">
        <f aca="false">IF(B916="","",EOMONTH(B916,-1)+1)</f>
        <v>44378</v>
      </c>
      <c r="G916" s="103" t="n">
        <f aca="false">_xlfn.iferror(VLOOKUP(D916,Cadastros!$M$1:$N$12,2,0),0)*C916</f>
        <v>495</v>
      </c>
      <c r="H916" s="103" t="n">
        <f aca="false">SUMIF(A:A,A916,G:G)</f>
        <v>3515</v>
      </c>
      <c r="I916" s="8"/>
    </row>
    <row r="917" customFormat="false" ht="15" hidden="true" customHeight="true" outlineLevel="0" collapsed="false">
      <c r="A917" s="92" t="s">
        <v>1411</v>
      </c>
      <c r="B917" s="105" t="n">
        <v>44378</v>
      </c>
      <c r="C917" s="100" t="n">
        <v>2500</v>
      </c>
      <c r="D917" s="92" t="s">
        <v>36</v>
      </c>
      <c r="E917" s="101" t="e">
        <f aca="false">_xlfn.iferror(VLOOKUP($A917,Clientes!$A:$F,6,0),"")</f>
        <v>#N/A</v>
      </c>
      <c r="F917" s="102" t="n">
        <f aca="false">IF(B917="","",EOMONTH(B917,-1)+1)</f>
        <v>44378</v>
      </c>
      <c r="G917" s="103" t="n">
        <f aca="false">_xlfn.iferror(VLOOKUP(D917,Cadastros!$M$1:$N$12,2,0),0)*C917</f>
        <v>2500</v>
      </c>
      <c r="H917" s="103" t="n">
        <f aca="false">SUMIF(A:A,A917,G:G)</f>
        <v>0</v>
      </c>
      <c r="I917" s="8"/>
    </row>
    <row r="918" customFormat="false" ht="15" hidden="true" customHeight="true" outlineLevel="0" collapsed="false">
      <c r="A918" s="92" t="s">
        <v>1024</v>
      </c>
      <c r="B918" s="105" t="n">
        <v>44378</v>
      </c>
      <c r="C918" s="100" t="n">
        <v>275</v>
      </c>
      <c r="D918" s="92" t="s">
        <v>46</v>
      </c>
      <c r="E918" s="101" t="e">
        <f aca="false">_xlfn.iferror(VLOOKUP($A918,Clientes!$A:$F,6,0),"")</f>
        <v>#N/A</v>
      </c>
      <c r="F918" s="102" t="n">
        <f aca="false">IF(B918="","",EOMONTH(B918,-1)+1)</f>
        <v>44378</v>
      </c>
      <c r="G918" s="103" t="n">
        <f aca="false">_xlfn.iferror(VLOOKUP(D918,Cadastros!$M$1:$N$12,2,0),0)*C918</f>
        <v>-275</v>
      </c>
      <c r="H918" s="103" t="n">
        <f aca="false">SUMIF(A:A,A918,G:G)</f>
        <v>1510.9</v>
      </c>
      <c r="I918" s="8"/>
    </row>
    <row r="919" customFormat="false" ht="15" hidden="true" customHeight="true" outlineLevel="0" collapsed="false">
      <c r="A919" s="92" t="s">
        <v>1199</v>
      </c>
      <c r="B919" s="105" t="n">
        <v>44378</v>
      </c>
      <c r="C919" s="100" t="n">
        <v>529</v>
      </c>
      <c r="D919" s="92" t="s">
        <v>46</v>
      </c>
      <c r="E919" s="101" t="e">
        <f aca="false">_xlfn.iferror(VLOOKUP($A919,Clientes!$A:$F,6,0),"")</f>
        <v>#N/A</v>
      </c>
      <c r="F919" s="102" t="n">
        <f aca="false">IF(B919="","",EOMONTH(B919,-1)+1)</f>
        <v>44378</v>
      </c>
      <c r="G919" s="103" t="n">
        <f aca="false">_xlfn.iferror(VLOOKUP(D919,Cadastros!$M$1:$N$12,2,0),0)*C919</f>
        <v>-529</v>
      </c>
      <c r="H919" s="103" t="n">
        <f aca="false">SUMIF(A:A,A919,G:G)</f>
        <v>0</v>
      </c>
      <c r="I919" s="8"/>
    </row>
    <row r="920" customFormat="false" ht="15" hidden="true" customHeight="true" outlineLevel="0" collapsed="false">
      <c r="A920" s="92" t="s">
        <v>973</v>
      </c>
      <c r="B920" s="105" t="n">
        <v>44378</v>
      </c>
      <c r="C920" s="100" t="n">
        <v>26.97</v>
      </c>
      <c r="D920" s="92" t="s">
        <v>1017</v>
      </c>
      <c r="E920" s="101" t="e">
        <f aca="false">_xlfn.iferror(VLOOKUP($A920,Clientes!$A:$F,6,0),"")</f>
        <v>#N/A</v>
      </c>
      <c r="F920" s="102" t="n">
        <f aca="false">IF(B920="","",EOMONTH(B920,-1)+1)</f>
        <v>44378</v>
      </c>
      <c r="G920" s="103" t="n">
        <f aca="false">_xlfn.iferror(VLOOKUP(D920,Cadastros!$M$1:$N$12,2,0),0)*C920</f>
        <v>26.97</v>
      </c>
      <c r="H920" s="103" t="n">
        <f aca="false">SUMIF(A:A,A920,G:G)</f>
        <v>404.64</v>
      </c>
      <c r="I920" s="8"/>
    </row>
    <row r="921" customFormat="false" ht="15" hidden="true" customHeight="true" outlineLevel="0" collapsed="false">
      <c r="A921" s="92" t="s">
        <v>976</v>
      </c>
      <c r="B921" s="105" t="n">
        <v>44378</v>
      </c>
      <c r="C921" s="100" t="n">
        <v>221.65</v>
      </c>
      <c r="D921" s="92" t="s">
        <v>1017</v>
      </c>
      <c r="E921" s="101" t="e">
        <f aca="false">_xlfn.iferror(VLOOKUP($A921,Clientes!$A:$F,6,0),"")</f>
        <v>#N/A</v>
      </c>
      <c r="F921" s="102" t="n">
        <f aca="false">IF(B921="","",EOMONTH(B921,-1)+1)</f>
        <v>44378</v>
      </c>
      <c r="G921" s="103" t="n">
        <f aca="false">_xlfn.iferror(VLOOKUP(D921,Cadastros!$M$1:$N$12,2,0),0)*C921</f>
        <v>221.65</v>
      </c>
      <c r="H921" s="103" t="n">
        <f aca="false">SUMIF(A:A,A921,G:G)</f>
        <v>3324.98</v>
      </c>
      <c r="I921" s="8"/>
    </row>
    <row r="922" customFormat="false" ht="15" hidden="true" customHeight="true" outlineLevel="0" collapsed="false">
      <c r="A922" s="92" t="s">
        <v>979</v>
      </c>
      <c r="B922" s="105" t="n">
        <v>44378</v>
      </c>
      <c r="C922" s="100" t="n">
        <v>92.69</v>
      </c>
      <c r="D922" s="92" t="s">
        <v>1017</v>
      </c>
      <c r="E922" s="101" t="e">
        <f aca="false">_xlfn.iferror(VLOOKUP($A922,Clientes!$A:$F,6,0),"")</f>
        <v>#N/A</v>
      </c>
      <c r="F922" s="102" t="n">
        <f aca="false">IF(B922="","",EOMONTH(B922,-1)+1)</f>
        <v>44378</v>
      </c>
      <c r="G922" s="103" t="n">
        <f aca="false">_xlfn.iferror(VLOOKUP(D922,Cadastros!$M$1:$N$12,2,0),0)*C922</f>
        <v>92.69</v>
      </c>
      <c r="H922" s="103" t="n">
        <f aca="false">SUMIF(A:A,A922,G:G)</f>
        <v>1558.28</v>
      </c>
      <c r="I922" s="8"/>
    </row>
    <row r="923" customFormat="false" ht="15" hidden="true" customHeight="true" outlineLevel="0" collapsed="false">
      <c r="A923" s="92" t="s">
        <v>991</v>
      </c>
      <c r="B923" s="105" t="n">
        <v>44378</v>
      </c>
      <c r="C923" s="100" t="n">
        <v>230.29</v>
      </c>
      <c r="D923" s="92" t="s">
        <v>1017</v>
      </c>
      <c r="E923" s="101" t="e">
        <f aca="false">_xlfn.iferror(VLOOKUP($A923,Clientes!$A:$F,6,0),"")</f>
        <v>#N/A</v>
      </c>
      <c r="F923" s="102" t="n">
        <f aca="false">IF(B923="","",EOMONTH(B923,-1)+1)</f>
        <v>44378</v>
      </c>
      <c r="G923" s="103" t="n">
        <f aca="false">_xlfn.iferror(VLOOKUP(D923,Cadastros!$M$1:$N$12,2,0),0)*C923</f>
        <v>230.29</v>
      </c>
      <c r="H923" s="103" t="n">
        <f aca="false">SUMIF(A:A,A923,G:G)</f>
        <v>978.02</v>
      </c>
      <c r="I923" s="8"/>
    </row>
    <row r="924" customFormat="false" ht="15" hidden="true" customHeight="true" outlineLevel="0" collapsed="false">
      <c r="A924" s="92" t="s">
        <v>996</v>
      </c>
      <c r="B924" s="105" t="n">
        <v>44378</v>
      </c>
      <c r="C924" s="100" t="n">
        <v>34.59</v>
      </c>
      <c r="D924" s="92" t="s">
        <v>1017</v>
      </c>
      <c r="E924" s="101" t="e">
        <f aca="false">_xlfn.iferror(VLOOKUP($A924,Clientes!$A:$F,6,0),"")</f>
        <v>#N/A</v>
      </c>
      <c r="F924" s="102" t="n">
        <f aca="false">IF(B924="","",EOMONTH(B924,-1)+1)</f>
        <v>44378</v>
      </c>
      <c r="G924" s="103" t="n">
        <f aca="false">_xlfn.iferror(VLOOKUP(D924,Cadastros!$M$1:$N$12,2,0),0)*C924</f>
        <v>34.59</v>
      </c>
      <c r="H924" s="103" t="n">
        <f aca="false">SUMIF(A:A,A924,G:G)</f>
        <v>518.93</v>
      </c>
      <c r="I924" s="8"/>
    </row>
    <row r="925" customFormat="false" ht="15" hidden="true" customHeight="true" outlineLevel="0" collapsed="false">
      <c r="A925" s="92" t="s">
        <v>997</v>
      </c>
      <c r="B925" s="105" t="n">
        <v>44378</v>
      </c>
      <c r="C925" s="100" t="n">
        <v>34.59</v>
      </c>
      <c r="D925" s="92" t="s">
        <v>1017</v>
      </c>
      <c r="E925" s="101" t="e">
        <f aca="false">_xlfn.iferror(VLOOKUP($A925,Clientes!$A:$F,6,0),"")</f>
        <v>#N/A</v>
      </c>
      <c r="F925" s="102" t="n">
        <f aca="false">IF(B925="","",EOMONTH(B925,-1)+1)</f>
        <v>44378</v>
      </c>
      <c r="G925" s="103" t="n">
        <f aca="false">_xlfn.iferror(VLOOKUP(D925,Cadastros!$M$1:$N$12,2,0),0)*C925</f>
        <v>34.59</v>
      </c>
      <c r="H925" s="103" t="n">
        <f aca="false">SUMIF(A:A,A925,G:G)</f>
        <v>518.93</v>
      </c>
      <c r="I925" s="8"/>
    </row>
    <row r="926" customFormat="false" ht="15" hidden="true" customHeight="true" outlineLevel="0" collapsed="false">
      <c r="A926" s="92" t="s">
        <v>999</v>
      </c>
      <c r="B926" s="105" t="n">
        <v>44378</v>
      </c>
      <c r="C926" s="100" t="n">
        <v>34.59</v>
      </c>
      <c r="D926" s="92" t="s">
        <v>1017</v>
      </c>
      <c r="E926" s="101" t="e">
        <f aca="false">_xlfn.iferror(VLOOKUP($A926,Clientes!$A:$F,6,0),"")</f>
        <v>#N/A</v>
      </c>
      <c r="F926" s="102" t="n">
        <f aca="false">IF(B926="","",EOMONTH(B926,-1)+1)</f>
        <v>44378</v>
      </c>
      <c r="G926" s="103" t="n">
        <f aca="false">_xlfn.iferror(VLOOKUP(D926,Cadastros!$M$1:$N$12,2,0),0)*C926</f>
        <v>34.59</v>
      </c>
      <c r="H926" s="103" t="n">
        <f aca="false">SUMIF(A:A,A926,G:G)</f>
        <v>518.93</v>
      </c>
      <c r="I926" s="8"/>
    </row>
    <row r="927" customFormat="false" ht="15" hidden="true" customHeight="true" outlineLevel="0" collapsed="false">
      <c r="A927" s="92" t="s">
        <v>1000</v>
      </c>
      <c r="B927" s="105" t="n">
        <v>44378</v>
      </c>
      <c r="C927" s="100" t="n">
        <v>34.59</v>
      </c>
      <c r="D927" s="92" t="s">
        <v>1017</v>
      </c>
      <c r="E927" s="101" t="e">
        <f aca="false">_xlfn.iferror(VLOOKUP($A927,Clientes!$A:$F,6,0),"")</f>
        <v>#N/A</v>
      </c>
      <c r="F927" s="102" t="n">
        <f aca="false">IF(B927="","",EOMONTH(B927,-1)+1)</f>
        <v>44378</v>
      </c>
      <c r="G927" s="103" t="n">
        <f aca="false">_xlfn.iferror(VLOOKUP(D927,Cadastros!$M$1:$N$12,2,0),0)*C927</f>
        <v>34.59</v>
      </c>
      <c r="H927" s="103" t="n">
        <f aca="false">SUMIF(A:A,A927,G:G)</f>
        <v>518.93</v>
      </c>
      <c r="I927" s="8"/>
    </row>
    <row r="928" customFormat="false" ht="15" hidden="true" customHeight="true" outlineLevel="0" collapsed="false">
      <c r="A928" s="92" t="s">
        <v>1001</v>
      </c>
      <c r="B928" s="105" t="n">
        <v>44378</v>
      </c>
      <c r="C928" s="100" t="n">
        <v>3.02</v>
      </c>
      <c r="D928" s="92" t="s">
        <v>1017</v>
      </c>
      <c r="E928" s="101" t="e">
        <f aca="false">_xlfn.iferror(VLOOKUP($A928,Clientes!$A:$F,6,0),"")</f>
        <v>#N/A</v>
      </c>
      <c r="F928" s="102" t="n">
        <f aca="false">IF(B928="","",EOMONTH(B928,-1)+1)</f>
        <v>44378</v>
      </c>
      <c r="G928" s="103" t="n">
        <f aca="false">_xlfn.iferror(VLOOKUP(D928,Cadastros!$M$1:$N$12,2,0),0)*C928</f>
        <v>3.02</v>
      </c>
      <c r="H928" s="103" t="n">
        <f aca="false">SUMIF(A:A,A928,G:G)</f>
        <v>483.61</v>
      </c>
      <c r="I928" s="8"/>
    </row>
    <row r="929" customFormat="false" ht="15" hidden="true" customHeight="true" outlineLevel="0" collapsed="false">
      <c r="A929" s="92" t="s">
        <v>1002</v>
      </c>
      <c r="B929" s="105" t="n">
        <v>44378</v>
      </c>
      <c r="C929" s="100" t="n">
        <v>34.59</v>
      </c>
      <c r="D929" s="92" t="s">
        <v>1017</v>
      </c>
      <c r="E929" s="101" t="e">
        <f aca="false">_xlfn.iferror(VLOOKUP($A929,Clientes!$A:$F,6,0),"")</f>
        <v>#N/A</v>
      </c>
      <c r="F929" s="102" t="n">
        <f aca="false">IF(B929="","",EOMONTH(B929,-1)+1)</f>
        <v>44378</v>
      </c>
      <c r="G929" s="103" t="n">
        <f aca="false">_xlfn.iferror(VLOOKUP(D929,Cadastros!$M$1:$N$12,2,0),0)*C929</f>
        <v>34.59</v>
      </c>
      <c r="H929" s="103" t="n">
        <f aca="false">SUMIF(A:A,A929,G:G)</f>
        <v>893.93</v>
      </c>
      <c r="I929" s="8"/>
    </row>
    <row r="930" customFormat="false" ht="15" hidden="true" customHeight="true" outlineLevel="0" collapsed="false">
      <c r="A930" s="92" t="s">
        <v>1005</v>
      </c>
      <c r="B930" s="105" t="n">
        <v>44378</v>
      </c>
      <c r="C930" s="100" t="n">
        <v>34.59</v>
      </c>
      <c r="D930" s="92" t="s">
        <v>1017</v>
      </c>
      <c r="E930" s="101" t="e">
        <f aca="false">_xlfn.iferror(VLOOKUP($A930,Clientes!$A:$F,6,0),"")</f>
        <v>#N/A</v>
      </c>
      <c r="F930" s="102" t="n">
        <f aca="false">IF(B930="","",EOMONTH(B930,-1)+1)</f>
        <v>44378</v>
      </c>
      <c r="G930" s="103" t="n">
        <f aca="false">_xlfn.iferror(VLOOKUP(D930,Cadastros!$M$1:$N$12,2,0),0)*C930</f>
        <v>34.59</v>
      </c>
      <c r="H930" s="103" t="n">
        <f aca="false">SUMIF(A:A,A930,G:G)</f>
        <v>503.63</v>
      </c>
      <c r="I930" s="8"/>
    </row>
    <row r="931" customFormat="false" ht="15" hidden="true" customHeight="true" outlineLevel="0" collapsed="false">
      <c r="A931" s="92" t="s">
        <v>1059</v>
      </c>
      <c r="B931" s="105" t="n">
        <v>44378</v>
      </c>
      <c r="C931" s="100" t="n">
        <v>1612</v>
      </c>
      <c r="D931" s="92" t="s">
        <v>1017</v>
      </c>
      <c r="E931" s="101" t="e">
        <f aca="false">_xlfn.iferror(VLOOKUP($A931,Clientes!$A:$F,6,0),"")</f>
        <v>#N/A</v>
      </c>
      <c r="F931" s="102" t="n">
        <f aca="false">IF(B931="","",EOMONTH(B931,-1)+1)</f>
        <v>44378</v>
      </c>
      <c r="G931" s="103" t="n">
        <f aca="false">_xlfn.iferror(VLOOKUP(D931,Cadastros!$M$1:$N$12,2,0),0)*C931</f>
        <v>1612</v>
      </c>
      <c r="H931" s="103" t="n">
        <f aca="false">SUMIF(A:A,A931,G:G)</f>
        <v>24181.67</v>
      </c>
      <c r="I931" s="8"/>
    </row>
    <row r="932" customFormat="false" ht="15" hidden="true" customHeight="true" outlineLevel="0" collapsed="false">
      <c r="A932" s="92" t="s">
        <v>1071</v>
      </c>
      <c r="B932" s="105" t="n">
        <v>44378</v>
      </c>
      <c r="C932" s="100" t="n">
        <v>96.72</v>
      </c>
      <c r="D932" s="92" t="s">
        <v>1017</v>
      </c>
      <c r="E932" s="101" t="e">
        <f aca="false">_xlfn.iferror(VLOOKUP($A932,Clientes!$A:$F,6,0),"")</f>
        <v>#N/A</v>
      </c>
      <c r="F932" s="102" t="n">
        <f aca="false">IF(B932="","",EOMONTH(B932,-1)+1)</f>
        <v>44378</v>
      </c>
      <c r="G932" s="103" t="n">
        <f aca="false">_xlfn.iferror(VLOOKUP(D932,Cadastros!$M$1:$N$12,2,0),0)*C932</f>
        <v>96.72</v>
      </c>
      <c r="H932" s="103" t="n">
        <f aca="false">SUMIF(A:A,A932,G:G)</f>
        <v>1450.9</v>
      </c>
      <c r="I932" s="8"/>
    </row>
    <row r="933" customFormat="false" ht="15" hidden="true" customHeight="true" outlineLevel="0" collapsed="false">
      <c r="A933" s="92" t="s">
        <v>1094</v>
      </c>
      <c r="B933" s="105" t="n">
        <v>44378</v>
      </c>
      <c r="C933" s="100" t="n">
        <v>68.51</v>
      </c>
      <c r="D933" s="92" t="s">
        <v>1017</v>
      </c>
      <c r="E933" s="101" t="e">
        <f aca="false">_xlfn.iferror(VLOOKUP($A933,Clientes!$A:$F,6,0),"")</f>
        <v>#N/A</v>
      </c>
      <c r="F933" s="102" t="n">
        <f aca="false">IF(B933="","",EOMONTH(B933,-1)+1)</f>
        <v>44378</v>
      </c>
      <c r="G933" s="103" t="n">
        <f aca="false">_xlfn.iferror(VLOOKUP(D933,Cadastros!$M$1:$N$12,2,0),0)*C933</f>
        <v>68.51</v>
      </c>
      <c r="H933" s="103" t="n">
        <f aca="false">SUMIF(A:A,A933,G:G)</f>
        <v>1445.56</v>
      </c>
      <c r="I933" s="8"/>
    </row>
    <row r="934" customFormat="false" ht="15" hidden="true" customHeight="true" outlineLevel="0" collapsed="false">
      <c r="A934" s="92" t="s">
        <v>1120</v>
      </c>
      <c r="B934" s="105" t="n">
        <v>44378</v>
      </c>
      <c r="C934" s="100" t="n">
        <v>201.5</v>
      </c>
      <c r="D934" s="92" t="s">
        <v>1017</v>
      </c>
      <c r="E934" s="101" t="e">
        <f aca="false">_xlfn.iferror(VLOOKUP($A934,Clientes!$A:$F,6,0),"")</f>
        <v>#N/A</v>
      </c>
      <c r="F934" s="102" t="n">
        <f aca="false">IF(B934="","",EOMONTH(B934,-1)+1)</f>
        <v>44378</v>
      </c>
      <c r="G934" s="103" t="n">
        <f aca="false">_xlfn.iferror(VLOOKUP(D934,Cadastros!$M$1:$N$12,2,0),0)*C934</f>
        <v>201.5</v>
      </c>
      <c r="H934" s="103" t="n">
        <f aca="false">SUMIF(A:A,A934,G:G)</f>
        <v>3022.71</v>
      </c>
      <c r="I934" s="8"/>
    </row>
    <row r="935" customFormat="false" ht="15" hidden="true" customHeight="true" outlineLevel="0" collapsed="false">
      <c r="A935" s="92" t="s">
        <v>1127</v>
      </c>
      <c r="B935" s="105" t="n">
        <v>44378</v>
      </c>
      <c r="C935" s="100" t="n">
        <v>88.66</v>
      </c>
      <c r="D935" s="92" t="s">
        <v>1017</v>
      </c>
      <c r="E935" s="101" t="e">
        <f aca="false">_xlfn.iferror(VLOOKUP($A935,Clientes!$A:$F,6,0),"")</f>
        <v>#N/A</v>
      </c>
      <c r="F935" s="102" t="n">
        <f aca="false">IF(B935="","",EOMONTH(B935,-1)+1)</f>
        <v>44378</v>
      </c>
      <c r="G935" s="103" t="n">
        <f aca="false">_xlfn.iferror(VLOOKUP(D935,Cadastros!$M$1:$N$12,2,0),0)*C935</f>
        <v>88.66</v>
      </c>
      <c r="H935" s="103" t="n">
        <f aca="false">SUMIF(A:A,A935,G:G)</f>
        <v>1329.99</v>
      </c>
      <c r="I935" s="8"/>
    </row>
    <row r="936" customFormat="false" ht="15" hidden="true" customHeight="true" outlineLevel="0" collapsed="false">
      <c r="A936" s="92" t="s">
        <v>1129</v>
      </c>
      <c r="B936" s="105" t="n">
        <v>44378</v>
      </c>
      <c r="C936" s="100" t="n">
        <v>443.3</v>
      </c>
      <c r="D936" s="92" t="s">
        <v>1017</v>
      </c>
      <c r="E936" s="101" t="e">
        <f aca="false">_xlfn.iferror(VLOOKUP($A936,Clientes!$A:$F,6,0),"")</f>
        <v>#N/A</v>
      </c>
      <c r="F936" s="102" t="n">
        <f aca="false">IF(B936="","",EOMONTH(B936,-1)+1)</f>
        <v>44378</v>
      </c>
      <c r="G936" s="103" t="n">
        <f aca="false">_xlfn.iferror(VLOOKUP(D936,Cadastros!$M$1:$N$12,2,0),0)*C936</f>
        <v>443.3</v>
      </c>
      <c r="H936" s="103" t="n">
        <f aca="false">SUMIF(A:A,A936,G:G)</f>
        <v>6649.96</v>
      </c>
      <c r="I936" s="8"/>
    </row>
    <row r="937" customFormat="false" ht="15" hidden="true" customHeight="true" outlineLevel="0" collapsed="false">
      <c r="A937" s="92" t="s">
        <v>1143</v>
      </c>
      <c r="B937" s="105" t="n">
        <v>44378</v>
      </c>
      <c r="C937" s="100" t="n">
        <v>60.45</v>
      </c>
      <c r="D937" s="92" t="s">
        <v>1017</v>
      </c>
      <c r="E937" s="101" t="e">
        <f aca="false">_xlfn.iferror(VLOOKUP($A937,Clientes!$A:$F,6,0),"")</f>
        <v>#N/A</v>
      </c>
      <c r="F937" s="102" t="n">
        <f aca="false">IF(B937="","",EOMONTH(B937,-1)+1)</f>
        <v>44378</v>
      </c>
      <c r="G937" s="103" t="n">
        <f aca="false">_xlfn.iferror(VLOOKUP(D937,Cadastros!$M$1:$N$12,2,0),0)*C937</f>
        <v>60.45</v>
      </c>
      <c r="H937" s="103" t="n">
        <f aca="false">SUMIF(A:A,A937,G:G)</f>
        <v>906.81</v>
      </c>
      <c r="I937" s="8"/>
    </row>
    <row r="938" customFormat="false" ht="15" hidden="true" customHeight="true" outlineLevel="0" collapsed="false">
      <c r="A938" s="92" t="s">
        <v>1150</v>
      </c>
      <c r="B938" s="105" t="n">
        <v>44378</v>
      </c>
      <c r="C938" s="100" t="n">
        <v>151.13</v>
      </c>
      <c r="D938" s="92" t="s">
        <v>1017</v>
      </c>
      <c r="E938" s="101" t="e">
        <f aca="false">_xlfn.iferror(VLOOKUP($A938,Clientes!$A:$F,6,0),"")</f>
        <v>#N/A</v>
      </c>
      <c r="F938" s="102" t="n">
        <f aca="false">IF(B938="","",EOMONTH(B938,-1)+1)</f>
        <v>44378</v>
      </c>
      <c r="G938" s="103" t="n">
        <f aca="false">_xlfn.iferror(VLOOKUP(D938,Cadastros!$M$1:$N$12,2,0),0)*C938</f>
        <v>151.13</v>
      </c>
      <c r="H938" s="103" t="n">
        <f aca="false">SUMIF(A:A,A938,G:G)</f>
        <v>2267.04</v>
      </c>
      <c r="I938" s="8"/>
    </row>
    <row r="939" customFormat="false" ht="15" hidden="true" customHeight="true" outlineLevel="0" collapsed="false">
      <c r="A939" s="92" t="s">
        <v>1169</v>
      </c>
      <c r="B939" s="105" t="n">
        <v>44378</v>
      </c>
      <c r="C939" s="100" t="n">
        <v>36.27</v>
      </c>
      <c r="D939" s="92" t="s">
        <v>1017</v>
      </c>
      <c r="E939" s="101" t="e">
        <f aca="false">_xlfn.iferror(VLOOKUP($A939,Clientes!$A:$F,6,0),"")</f>
        <v>#N/A</v>
      </c>
      <c r="F939" s="102" t="n">
        <f aca="false">IF(B939="","",EOMONTH(B939,-1)+1)</f>
        <v>44378</v>
      </c>
      <c r="G939" s="103" t="n">
        <f aca="false">_xlfn.iferror(VLOOKUP(D939,Cadastros!$M$1:$N$12,2,0),0)*C939</f>
        <v>36.27</v>
      </c>
      <c r="H939" s="103" t="n">
        <f aca="false">SUMIF(A:A,A939,G:G)</f>
        <v>544.09</v>
      </c>
      <c r="I939" s="8"/>
    </row>
    <row r="940" customFormat="false" ht="15" hidden="true" customHeight="true" outlineLevel="0" collapsed="false">
      <c r="A940" s="92" t="s">
        <v>1191</v>
      </c>
      <c r="B940" s="105" t="n">
        <v>44378</v>
      </c>
      <c r="C940" s="100" t="n">
        <v>100.75</v>
      </c>
      <c r="D940" s="92" t="s">
        <v>1017</v>
      </c>
      <c r="E940" s="101" t="e">
        <f aca="false">_xlfn.iferror(VLOOKUP($A940,Clientes!$A:$F,6,0),"")</f>
        <v>#N/A</v>
      </c>
      <c r="F940" s="102" t="n">
        <f aca="false">IF(B940="","",EOMONTH(B940,-1)+1)</f>
        <v>44378</v>
      </c>
      <c r="G940" s="103" t="n">
        <f aca="false">_xlfn.iferror(VLOOKUP(D940,Cadastros!$M$1:$N$12,2,0),0)*C940</f>
        <v>100.75</v>
      </c>
      <c r="H940" s="103" t="n">
        <f aca="false">SUMIF(A:A,A940,G:G)</f>
        <v>2421.35</v>
      </c>
      <c r="I940" s="8"/>
    </row>
    <row r="941" customFormat="false" ht="15" hidden="true" customHeight="true" outlineLevel="0" collapsed="false">
      <c r="A941" s="92" t="s">
        <v>1201</v>
      </c>
      <c r="B941" s="105" t="n">
        <v>44378</v>
      </c>
      <c r="C941" s="100" t="n">
        <v>217.62</v>
      </c>
      <c r="D941" s="92" t="s">
        <v>1017</v>
      </c>
      <c r="E941" s="101" t="e">
        <f aca="false">_xlfn.iferror(VLOOKUP($A941,Clientes!$A:$F,6,0),"")</f>
        <v>#N/A</v>
      </c>
      <c r="F941" s="102" t="n">
        <f aca="false">IF(B941="","",EOMONTH(B941,-1)+1)</f>
        <v>44378</v>
      </c>
      <c r="G941" s="103" t="n">
        <f aca="false">_xlfn.iferror(VLOOKUP(D941,Cadastros!$M$1:$N$12,2,0),0)*C941</f>
        <v>217.62</v>
      </c>
      <c r="H941" s="103" t="n">
        <f aca="false">SUMIF(A:A,A941,G:G)</f>
        <v>3264.53</v>
      </c>
      <c r="I941" s="8"/>
    </row>
    <row r="942" customFormat="false" ht="15" hidden="true" customHeight="true" outlineLevel="0" collapsed="false">
      <c r="A942" s="92" t="s">
        <v>1205</v>
      </c>
      <c r="B942" s="105" t="n">
        <v>44378</v>
      </c>
      <c r="C942" s="100" t="n">
        <v>225.68</v>
      </c>
      <c r="D942" s="92" t="s">
        <v>1017</v>
      </c>
      <c r="E942" s="101" t="e">
        <f aca="false">_xlfn.iferror(VLOOKUP($A942,Clientes!$A:$F,6,0),"")</f>
        <v>#N/A</v>
      </c>
      <c r="F942" s="102" t="n">
        <f aca="false">IF(B942="","",EOMONTH(B942,-1)+1)</f>
        <v>44378</v>
      </c>
      <c r="G942" s="103" t="n">
        <f aca="false">_xlfn.iferror(VLOOKUP(D942,Cadastros!$M$1:$N$12,2,0),0)*C942</f>
        <v>225.68</v>
      </c>
      <c r="H942" s="103" t="n">
        <f aca="false">SUMIF(A:A,A942,G:G)</f>
        <v>3385.43</v>
      </c>
      <c r="I942" s="8"/>
    </row>
    <row r="943" customFormat="false" ht="15" hidden="true" customHeight="true" outlineLevel="0" collapsed="false">
      <c r="A943" s="92" t="s">
        <v>1220</v>
      </c>
      <c r="B943" s="105" t="n">
        <v>44378</v>
      </c>
      <c r="C943" s="100" t="n">
        <v>60.45</v>
      </c>
      <c r="D943" s="92" t="s">
        <v>1017</v>
      </c>
      <c r="E943" s="101" t="e">
        <f aca="false">_xlfn.iferror(VLOOKUP($A943,Clientes!$A:$F,6,0),"")</f>
        <v>#N/A</v>
      </c>
      <c r="F943" s="102" t="n">
        <f aca="false">IF(B943="","",EOMONTH(B943,-1)+1)</f>
        <v>44378</v>
      </c>
      <c r="G943" s="103" t="n">
        <f aca="false">_xlfn.iferror(VLOOKUP(D943,Cadastros!$M$1:$N$12,2,0),0)*C943</f>
        <v>60.45</v>
      </c>
      <c r="H943" s="103" t="n">
        <f aca="false">SUMIF(A:A,A943,G:G)</f>
        <v>906.81</v>
      </c>
      <c r="I943" s="8"/>
    </row>
    <row r="944" customFormat="false" ht="15" hidden="true" customHeight="true" outlineLevel="0" collapsed="false">
      <c r="A944" s="92" t="s">
        <v>1269</v>
      </c>
      <c r="B944" s="105" t="n">
        <v>44378</v>
      </c>
      <c r="C944" s="100" t="n">
        <v>169.26</v>
      </c>
      <c r="D944" s="92" t="s">
        <v>1017</v>
      </c>
      <c r="E944" s="101" t="e">
        <f aca="false">_xlfn.iferror(VLOOKUP($A944,Clientes!$A:$F,6,0),"")</f>
        <v>#N/A</v>
      </c>
      <c r="F944" s="102" t="n">
        <f aca="false">IF(B944="","",EOMONTH(B944,-1)+1)</f>
        <v>44378</v>
      </c>
      <c r="G944" s="103" t="n">
        <f aca="false">_xlfn.iferror(VLOOKUP(D944,Cadastros!$M$1:$N$12,2,0),0)*C944</f>
        <v>169.26</v>
      </c>
      <c r="H944" s="103" t="n">
        <f aca="false">SUMIF(A:A,A944,G:G)</f>
        <v>4.54747350886464E-013</v>
      </c>
      <c r="I944" s="8"/>
    </row>
    <row r="945" customFormat="false" ht="15" hidden="true" customHeight="true" outlineLevel="0" collapsed="false">
      <c r="A945" s="92" t="s">
        <v>1470</v>
      </c>
      <c r="B945" s="105" t="n">
        <v>44409</v>
      </c>
      <c r="C945" s="100" t="n">
        <v>12100</v>
      </c>
      <c r="D945" s="92" t="s">
        <v>34</v>
      </c>
      <c r="E945" s="101" t="e">
        <f aca="false">_xlfn.iferror(VLOOKUP($A945,Clientes!$A:$F,6,0),"")</f>
        <v>#N/A</v>
      </c>
      <c r="F945" s="102" t="n">
        <f aca="false">IF(B945="","",EOMONTH(B945,-1)+1)</f>
        <v>44409</v>
      </c>
      <c r="G945" s="103" t="n">
        <f aca="false">_xlfn.iferror(VLOOKUP(D945,Cadastros!$M$1:$N$12,2,0),0)*C945</f>
        <v>12100</v>
      </c>
      <c r="H945" s="103" t="n">
        <f aca="false">SUMIF(A:A,A945,G:G)</f>
        <v>11091.67</v>
      </c>
      <c r="I945" s="8"/>
    </row>
    <row r="946" customFormat="false" ht="15" hidden="true" customHeight="true" outlineLevel="0" collapsed="false">
      <c r="A946" s="92" t="s">
        <v>1471</v>
      </c>
      <c r="B946" s="105" t="n">
        <v>44409</v>
      </c>
      <c r="C946" s="100" t="n">
        <v>11200</v>
      </c>
      <c r="D946" s="92" t="s">
        <v>34</v>
      </c>
      <c r="E946" s="101" t="e">
        <f aca="false">_xlfn.iferror(VLOOKUP($A946,Clientes!$A:$F,6,0),"")</f>
        <v>#N/A</v>
      </c>
      <c r="F946" s="102" t="n">
        <f aca="false">IF(B946="","",EOMONTH(B946,-1)+1)</f>
        <v>44409</v>
      </c>
      <c r="G946" s="103" t="n">
        <f aca="false">_xlfn.iferror(VLOOKUP(D946,Cadastros!$M$1:$N$12,2,0),0)*C946</f>
        <v>11200</v>
      </c>
      <c r="H946" s="103" t="n">
        <f aca="false">SUMIF(A:A,A946,G:G)</f>
        <v>0</v>
      </c>
      <c r="I946" s="8"/>
    </row>
    <row r="947" customFormat="false" ht="15" hidden="true" customHeight="true" outlineLevel="0" collapsed="false">
      <c r="A947" s="92" t="s">
        <v>1472</v>
      </c>
      <c r="B947" s="105" t="n">
        <v>44409</v>
      </c>
      <c r="C947" s="100" t="n">
        <v>8460</v>
      </c>
      <c r="D947" s="92" t="s">
        <v>34</v>
      </c>
      <c r="E947" s="101" t="e">
        <f aca="false">_xlfn.iferror(VLOOKUP($A947,Clientes!$A:$F,6,0),"")</f>
        <v>#N/A</v>
      </c>
      <c r="F947" s="102" t="n">
        <f aca="false">IF(B947="","",EOMONTH(B947,-1)+1)</f>
        <v>44409</v>
      </c>
      <c r="G947" s="103" t="n">
        <f aca="false">_xlfn.iferror(VLOOKUP(D947,Cadastros!$M$1:$N$12,2,0),0)*C947</f>
        <v>8460</v>
      </c>
      <c r="H947" s="103" t="n">
        <f aca="false">SUMIF(A:A,A947,G:G)</f>
        <v>10277.02</v>
      </c>
      <c r="I947" s="8"/>
    </row>
    <row r="948" customFormat="false" ht="15" hidden="true" customHeight="true" outlineLevel="0" collapsed="false">
      <c r="A948" s="92" t="s">
        <v>1473</v>
      </c>
      <c r="B948" s="105" t="n">
        <v>44409</v>
      </c>
      <c r="C948" s="100" t="n">
        <v>10073</v>
      </c>
      <c r="D948" s="92" t="s">
        <v>34</v>
      </c>
      <c r="E948" s="101" t="e">
        <f aca="false">_xlfn.iferror(VLOOKUP($A948,Clientes!$A:$F,6,0),"")</f>
        <v>#N/A</v>
      </c>
      <c r="F948" s="102" t="n">
        <f aca="false">IF(B948="","",EOMONTH(B948,-1)+1)</f>
        <v>44409</v>
      </c>
      <c r="G948" s="103" t="n">
        <f aca="false">_xlfn.iferror(VLOOKUP(D948,Cadastros!$M$1:$N$12,2,0),0)*C948</f>
        <v>10073</v>
      </c>
      <c r="H948" s="103" t="n">
        <f aca="false">SUMIF(A:A,A948,G:G)</f>
        <v>18955.04</v>
      </c>
      <c r="I948" s="8"/>
    </row>
    <row r="949" customFormat="false" ht="15" hidden="true" customHeight="true" outlineLevel="0" collapsed="false">
      <c r="A949" s="92" t="s">
        <v>1474</v>
      </c>
      <c r="B949" s="105" t="n">
        <v>44409</v>
      </c>
      <c r="C949" s="100" t="n">
        <v>5400</v>
      </c>
      <c r="D949" s="92" t="s">
        <v>34</v>
      </c>
      <c r="E949" s="101" t="e">
        <f aca="false">_xlfn.iferror(VLOOKUP($A949,Clientes!$A:$F,6,0),"")</f>
        <v>#N/A</v>
      </c>
      <c r="F949" s="102" t="n">
        <f aca="false">IF(B949="","",EOMONTH(B949,-1)+1)</f>
        <v>44409</v>
      </c>
      <c r="G949" s="103" t="n">
        <f aca="false">_xlfn.iferror(VLOOKUP(D949,Cadastros!$M$1:$N$12,2,0),0)*C949</f>
        <v>5400</v>
      </c>
      <c r="H949" s="103" t="n">
        <f aca="false">SUMIF(A:A,A949,G:G)</f>
        <v>0</v>
      </c>
      <c r="I949" s="8"/>
    </row>
    <row r="950" customFormat="false" ht="15" hidden="true" customHeight="true" outlineLevel="0" collapsed="false">
      <c r="A950" s="92" t="s">
        <v>1475</v>
      </c>
      <c r="B950" s="105" t="n">
        <v>44409</v>
      </c>
      <c r="C950" s="100" t="n">
        <v>5200</v>
      </c>
      <c r="D950" s="92" t="s">
        <v>34</v>
      </c>
      <c r="E950" s="101" t="e">
        <f aca="false">_xlfn.iferror(VLOOKUP($A950,Clientes!$A:$F,6,0),"")</f>
        <v>#N/A</v>
      </c>
      <c r="F950" s="102" t="n">
        <f aca="false">IF(B950="","",EOMONTH(B950,-1)+1)</f>
        <v>44409</v>
      </c>
      <c r="G950" s="103" t="n">
        <f aca="false">_xlfn.iferror(VLOOKUP(D950,Cadastros!$M$1:$N$12,2,0),0)*C950</f>
        <v>5200</v>
      </c>
      <c r="H950" s="103" t="n">
        <f aca="false">SUMIF(A:A,A950,G:G)</f>
        <v>5653.96</v>
      </c>
      <c r="I950" s="8"/>
    </row>
    <row r="951" customFormat="false" ht="15" hidden="true" customHeight="true" outlineLevel="0" collapsed="false">
      <c r="A951" s="92" t="s">
        <v>1476</v>
      </c>
      <c r="B951" s="105" t="n">
        <v>44409</v>
      </c>
      <c r="C951" s="100" t="n">
        <v>5200</v>
      </c>
      <c r="D951" s="92" t="s">
        <v>34</v>
      </c>
      <c r="E951" s="101" t="e">
        <f aca="false">_xlfn.iferror(VLOOKUP($A951,Clientes!$A:$F,6,0),"")</f>
        <v>#N/A</v>
      </c>
      <c r="F951" s="102" t="n">
        <f aca="false">IF(B951="","",EOMONTH(B951,-1)+1)</f>
        <v>44409</v>
      </c>
      <c r="G951" s="103" t="n">
        <f aca="false">_xlfn.iferror(VLOOKUP(D951,Cadastros!$M$1:$N$12,2,0),0)*C951</f>
        <v>5200</v>
      </c>
      <c r="H951" s="103" t="n">
        <f aca="false">SUMIF(A:A,A951,G:G)</f>
        <v>0</v>
      </c>
      <c r="I951" s="8"/>
    </row>
    <row r="952" customFormat="false" ht="15" hidden="true" customHeight="true" outlineLevel="0" collapsed="false">
      <c r="A952" s="92" t="s">
        <v>1477</v>
      </c>
      <c r="B952" s="105" t="n">
        <v>44409</v>
      </c>
      <c r="C952" s="100" t="n">
        <v>5000</v>
      </c>
      <c r="D952" s="92" t="s">
        <v>34</v>
      </c>
      <c r="E952" s="101" t="e">
        <f aca="false">_xlfn.iferror(VLOOKUP($A952,Clientes!$A:$F,6,0),"")</f>
        <v>#N/A</v>
      </c>
      <c r="F952" s="102" t="n">
        <f aca="false">IF(B952="","",EOMONTH(B952,-1)+1)</f>
        <v>44409</v>
      </c>
      <c r="G952" s="103" t="n">
        <f aca="false">_xlfn.iferror(VLOOKUP(D952,Cadastros!$M$1:$N$12,2,0),0)*C952</f>
        <v>5000</v>
      </c>
      <c r="H952" s="103" t="n">
        <f aca="false">SUMIF(A:A,A952,G:G)</f>
        <v>5436.5</v>
      </c>
      <c r="I952" s="8"/>
    </row>
    <row r="953" customFormat="false" ht="15" hidden="true" customHeight="true" outlineLevel="0" collapsed="false">
      <c r="A953" s="92" t="s">
        <v>1478</v>
      </c>
      <c r="B953" s="105" t="n">
        <v>44409</v>
      </c>
      <c r="C953" s="100" t="n">
        <v>4000</v>
      </c>
      <c r="D953" s="92" t="s">
        <v>34</v>
      </c>
      <c r="E953" s="101" t="e">
        <f aca="false">_xlfn.iferror(VLOOKUP($A953,Clientes!$A:$F,6,0),"")</f>
        <v>#N/A</v>
      </c>
      <c r="F953" s="102" t="n">
        <f aca="false">IF(B953="","",EOMONTH(B953,-1)+1)</f>
        <v>44409</v>
      </c>
      <c r="G953" s="103" t="n">
        <f aca="false">_xlfn.iferror(VLOOKUP(D953,Cadastros!$M$1:$N$12,2,0),0)*C953</f>
        <v>4000</v>
      </c>
      <c r="H953" s="103" t="n">
        <f aca="false">SUMIF(A:A,A953,G:G)</f>
        <v>0</v>
      </c>
      <c r="I953" s="8"/>
    </row>
    <row r="954" customFormat="false" ht="15" hidden="true" customHeight="true" outlineLevel="0" collapsed="false">
      <c r="A954" s="92" t="s">
        <v>1479</v>
      </c>
      <c r="B954" s="105" t="n">
        <v>44409</v>
      </c>
      <c r="C954" s="100" t="n">
        <v>3500</v>
      </c>
      <c r="D954" s="92" t="s">
        <v>34</v>
      </c>
      <c r="E954" s="101" t="e">
        <f aca="false">_xlfn.iferror(VLOOKUP($A954,Clientes!$A:$F,6,0),"")</f>
        <v>#N/A</v>
      </c>
      <c r="F954" s="102" t="n">
        <f aca="false">IF(B954="","",EOMONTH(B954,-1)+1)</f>
        <v>44409</v>
      </c>
      <c r="G954" s="103" t="n">
        <f aca="false">_xlfn.iferror(VLOOKUP(D954,Cadastros!$M$1:$N$12,2,0),0)*C954</f>
        <v>3500</v>
      </c>
      <c r="H954" s="103" t="n">
        <f aca="false">SUMIF(A:A,A954,G:G)</f>
        <v>0</v>
      </c>
      <c r="I954" s="8"/>
    </row>
    <row r="955" customFormat="false" ht="15" hidden="true" customHeight="true" outlineLevel="0" collapsed="false">
      <c r="A955" s="92" t="s">
        <v>1480</v>
      </c>
      <c r="B955" s="105" t="n">
        <v>44409</v>
      </c>
      <c r="C955" s="100" t="n">
        <v>3000</v>
      </c>
      <c r="D955" s="92" t="s">
        <v>34</v>
      </c>
      <c r="E955" s="101" t="e">
        <f aca="false">_xlfn.iferror(VLOOKUP($A955,Clientes!$A:$F,6,0),"")</f>
        <v>#N/A</v>
      </c>
      <c r="F955" s="102" t="n">
        <f aca="false">IF(B955="","",EOMONTH(B955,-1)+1)</f>
        <v>44409</v>
      </c>
      <c r="G955" s="103" t="n">
        <f aca="false">_xlfn.iferror(VLOOKUP(D955,Cadastros!$M$1:$N$12,2,0),0)*C955</f>
        <v>3000</v>
      </c>
      <c r="H955" s="103" t="n">
        <f aca="false">SUMIF(A:A,A955,G:G)</f>
        <v>0</v>
      </c>
      <c r="I955" s="8"/>
    </row>
    <row r="956" customFormat="false" ht="15" hidden="true" customHeight="true" outlineLevel="0" collapsed="false">
      <c r="A956" s="92" t="s">
        <v>1481</v>
      </c>
      <c r="B956" s="105" t="n">
        <v>44409</v>
      </c>
      <c r="C956" s="100" t="n">
        <v>3150</v>
      </c>
      <c r="D956" s="92" t="s">
        <v>34</v>
      </c>
      <c r="E956" s="101" t="e">
        <f aca="false">_xlfn.iferror(VLOOKUP($A956,Clientes!$A:$F,6,0),"")</f>
        <v>#N/A</v>
      </c>
      <c r="F956" s="102" t="n">
        <f aca="false">IF(B956="","",EOMONTH(B956,-1)+1)</f>
        <v>44409</v>
      </c>
      <c r="G956" s="103" t="n">
        <f aca="false">_xlfn.iferror(VLOOKUP(D956,Cadastros!$M$1:$N$12,2,0),0)*C956</f>
        <v>3150</v>
      </c>
      <c r="H956" s="103" t="n">
        <f aca="false">SUMIF(A:A,A956,G:G)</f>
        <v>3425</v>
      </c>
      <c r="I956" s="8"/>
    </row>
    <row r="957" customFormat="false" ht="15" hidden="true" customHeight="true" outlineLevel="0" collapsed="false">
      <c r="A957" s="92" t="s">
        <v>1482</v>
      </c>
      <c r="B957" s="105" t="n">
        <v>44409</v>
      </c>
      <c r="C957" s="100" t="n">
        <v>2784</v>
      </c>
      <c r="D957" s="92" t="s">
        <v>34</v>
      </c>
      <c r="E957" s="101" t="e">
        <f aca="false">_xlfn.iferror(VLOOKUP($A957,Clientes!$A:$F,6,0),"")</f>
        <v>#N/A</v>
      </c>
      <c r="F957" s="102" t="n">
        <f aca="false">IF(B957="","",EOMONTH(B957,-1)+1)</f>
        <v>44409</v>
      </c>
      <c r="G957" s="103" t="n">
        <f aca="false">_xlfn.iferror(VLOOKUP(D957,Cadastros!$M$1:$N$12,2,0),0)*C957</f>
        <v>2784</v>
      </c>
      <c r="H957" s="103" t="n">
        <f aca="false">SUMIF(A:A,A957,G:G)</f>
        <v>0</v>
      </c>
      <c r="I957" s="8"/>
    </row>
    <row r="958" customFormat="false" ht="15" hidden="true" customHeight="true" outlineLevel="0" collapsed="false">
      <c r="A958" s="92" t="s">
        <v>1483</v>
      </c>
      <c r="B958" s="105" t="n">
        <v>44409</v>
      </c>
      <c r="C958" s="100" t="n">
        <v>2500</v>
      </c>
      <c r="D958" s="92" t="s">
        <v>34</v>
      </c>
      <c r="E958" s="101" t="e">
        <f aca="false">_xlfn.iferror(VLOOKUP($A958,Clientes!$A:$F,6,0),"")</f>
        <v>#N/A</v>
      </c>
      <c r="F958" s="102" t="n">
        <f aca="false">IF(B958="","",EOMONTH(B958,-1)+1)</f>
        <v>44409</v>
      </c>
      <c r="G958" s="103" t="n">
        <f aca="false">_xlfn.iferror(VLOOKUP(D958,Cadastros!$M$1:$N$12,2,0),0)*C958</f>
        <v>2500</v>
      </c>
      <c r="H958" s="103" t="n">
        <f aca="false">SUMIF(A:A,A958,G:G)</f>
        <v>2125</v>
      </c>
      <c r="I958" s="8"/>
    </row>
    <row r="959" customFormat="false" ht="15" hidden="true" customHeight="true" outlineLevel="0" collapsed="false">
      <c r="A959" s="92" t="s">
        <v>1484</v>
      </c>
      <c r="B959" s="105" t="n">
        <v>44409</v>
      </c>
      <c r="C959" s="100" t="n">
        <v>2000</v>
      </c>
      <c r="D959" s="92" t="s">
        <v>34</v>
      </c>
      <c r="E959" s="101" t="e">
        <f aca="false">_xlfn.iferror(VLOOKUP($A959,Clientes!$A:$F,6,0),"")</f>
        <v>#N/A</v>
      </c>
      <c r="F959" s="102" t="n">
        <f aca="false">IF(B959="","",EOMONTH(B959,-1)+1)</f>
        <v>44409</v>
      </c>
      <c r="G959" s="103" t="n">
        <f aca="false">_xlfn.iferror(VLOOKUP(D959,Cadastros!$M$1:$N$12,2,0),0)*C959</f>
        <v>2000</v>
      </c>
      <c r="H959" s="103" t="n">
        <f aca="false">SUMIF(A:A,A959,G:G)</f>
        <v>2174.6</v>
      </c>
      <c r="I959" s="8"/>
    </row>
    <row r="960" customFormat="false" ht="15" hidden="true" customHeight="true" outlineLevel="0" collapsed="false">
      <c r="A960" s="92" t="s">
        <v>1485</v>
      </c>
      <c r="B960" s="105" t="n">
        <v>44409</v>
      </c>
      <c r="C960" s="100" t="n">
        <v>3650</v>
      </c>
      <c r="D960" s="92" t="s">
        <v>34</v>
      </c>
      <c r="E960" s="101" t="e">
        <f aca="false">_xlfn.iferror(VLOOKUP($A960,Clientes!$A:$F,6,0),"")</f>
        <v>#N/A</v>
      </c>
      <c r="F960" s="102" t="n">
        <f aca="false">IF(B960="","",EOMONTH(B960,-1)+1)</f>
        <v>44409</v>
      </c>
      <c r="G960" s="103" t="n">
        <f aca="false">_xlfn.iferror(VLOOKUP(D960,Cadastros!$M$1:$N$12,2,0),0)*C960</f>
        <v>3650</v>
      </c>
      <c r="H960" s="103" t="n">
        <f aca="false">SUMIF(A:A,A960,G:G)</f>
        <v>3968.65</v>
      </c>
      <c r="I960" s="8"/>
    </row>
    <row r="961" customFormat="false" ht="15" hidden="true" customHeight="true" outlineLevel="0" collapsed="false">
      <c r="A961" s="92" t="s">
        <v>1486</v>
      </c>
      <c r="B961" s="105" t="n">
        <v>44409</v>
      </c>
      <c r="C961" s="100" t="n">
        <v>3710</v>
      </c>
      <c r="D961" s="92" t="s">
        <v>34</v>
      </c>
      <c r="E961" s="101" t="e">
        <f aca="false">_xlfn.iferror(VLOOKUP($A961,Clientes!$A:$F,6,0),"")</f>
        <v>#N/A</v>
      </c>
      <c r="F961" s="102" t="n">
        <f aca="false">IF(B961="","",EOMONTH(B961,-1)+1)</f>
        <v>44409</v>
      </c>
      <c r="G961" s="103" t="n">
        <f aca="false">_xlfn.iferror(VLOOKUP(D961,Cadastros!$M$1:$N$12,2,0),0)*C961</f>
        <v>3710</v>
      </c>
      <c r="H961" s="103" t="n">
        <f aca="false">SUMIF(A:A,A961,G:G)</f>
        <v>0</v>
      </c>
      <c r="I961" s="8"/>
    </row>
    <row r="962" customFormat="false" ht="15" hidden="true" customHeight="true" outlineLevel="0" collapsed="false">
      <c r="A962" s="92" t="s">
        <v>1081</v>
      </c>
      <c r="B962" s="105" t="n">
        <v>44409</v>
      </c>
      <c r="C962" s="100" t="n">
        <v>600</v>
      </c>
      <c r="D962" s="92" t="s">
        <v>44</v>
      </c>
      <c r="E962" s="101" t="e">
        <f aca="false">_xlfn.iferror(VLOOKUP($A962,Clientes!$A:$F,6,0),"")</f>
        <v>#N/A</v>
      </c>
      <c r="F962" s="102" t="n">
        <f aca="false">IF(B962="","",EOMONTH(B962,-1)+1)</f>
        <v>44409</v>
      </c>
      <c r="G962" s="103" t="n">
        <f aca="false">_xlfn.iferror(VLOOKUP(D962,Cadastros!$M$1:$N$12,2,0),0)*C962</f>
        <v>-600</v>
      </c>
      <c r="H962" s="103" t="n">
        <f aca="false">SUMIF(A:A,A962,G:G)</f>
        <v>0</v>
      </c>
      <c r="I962" s="8"/>
    </row>
    <row r="963" customFormat="false" ht="15" hidden="true" customHeight="true" outlineLevel="0" collapsed="false">
      <c r="A963" s="92" t="s">
        <v>1161</v>
      </c>
      <c r="B963" s="105" t="n">
        <v>44409</v>
      </c>
      <c r="C963" s="100" t="n">
        <v>3950</v>
      </c>
      <c r="D963" s="92" t="s">
        <v>44</v>
      </c>
      <c r="E963" s="101" t="e">
        <f aca="false">_xlfn.iferror(VLOOKUP($A963,Clientes!$A:$F,6,0),"")</f>
        <v>#N/A</v>
      </c>
      <c r="F963" s="102" t="n">
        <f aca="false">IF(B963="","",EOMONTH(B963,-1)+1)</f>
        <v>44409</v>
      </c>
      <c r="G963" s="103" t="n">
        <f aca="false">_xlfn.iferror(VLOOKUP(D963,Cadastros!$M$1:$N$12,2,0),0)*C963</f>
        <v>-3950</v>
      </c>
      <c r="H963" s="103" t="n">
        <f aca="false">SUMIF(A:A,A963,G:G)</f>
        <v>0</v>
      </c>
      <c r="I963" s="8"/>
    </row>
    <row r="964" customFormat="false" ht="15" hidden="true" customHeight="true" outlineLevel="0" collapsed="false">
      <c r="A964" s="92" t="s">
        <v>1176</v>
      </c>
      <c r="B964" s="105" t="n">
        <v>44409</v>
      </c>
      <c r="C964" s="100" t="n">
        <v>1252</v>
      </c>
      <c r="D964" s="92" t="s">
        <v>44</v>
      </c>
      <c r="E964" s="101" t="e">
        <f aca="false">_xlfn.iferror(VLOOKUP($A964,Clientes!$A:$F,6,0),"")</f>
        <v>#N/A</v>
      </c>
      <c r="F964" s="102" t="n">
        <f aca="false">IF(B964="","",EOMONTH(B964,-1)+1)</f>
        <v>44409</v>
      </c>
      <c r="G964" s="103" t="n">
        <f aca="false">_xlfn.iferror(VLOOKUP(D964,Cadastros!$M$1:$N$12,2,0),0)*C964</f>
        <v>-1252</v>
      </c>
      <c r="H964" s="103" t="n">
        <f aca="false">SUMIF(A:A,A964,G:G)</f>
        <v>0</v>
      </c>
      <c r="I964" s="8"/>
    </row>
    <row r="965" customFormat="false" ht="15" hidden="true" customHeight="true" outlineLevel="0" collapsed="false">
      <c r="A965" s="92" t="s">
        <v>1289</v>
      </c>
      <c r="B965" s="105" t="n">
        <v>44409</v>
      </c>
      <c r="C965" s="100" t="n">
        <v>650</v>
      </c>
      <c r="D965" s="92" t="s">
        <v>44</v>
      </c>
      <c r="E965" s="101" t="e">
        <f aca="false">_xlfn.iferror(VLOOKUP($A965,Clientes!$A:$F,6,0),"")</f>
        <v>#N/A</v>
      </c>
      <c r="F965" s="102" t="n">
        <f aca="false">IF(B965="","",EOMONTH(B965,-1)+1)</f>
        <v>44409</v>
      </c>
      <c r="G965" s="103" t="n">
        <f aca="false">_xlfn.iferror(VLOOKUP(D965,Cadastros!$M$1:$N$12,2,0),0)*C965</f>
        <v>-650</v>
      </c>
      <c r="H965" s="103" t="n">
        <f aca="false">SUMIF(A:A,A965,G:G)</f>
        <v>0</v>
      </c>
      <c r="I965" s="8"/>
    </row>
    <row r="966" customFormat="false" ht="15" hidden="true" customHeight="true" outlineLevel="0" collapsed="false">
      <c r="A966" s="92" t="s">
        <v>1327</v>
      </c>
      <c r="B966" s="105" t="n">
        <v>44409</v>
      </c>
      <c r="C966" s="100" t="n">
        <v>9700</v>
      </c>
      <c r="D966" s="92" t="s">
        <v>44</v>
      </c>
      <c r="E966" s="101" t="e">
        <f aca="false">_xlfn.iferror(VLOOKUP($A966,Clientes!$A:$F,6,0),"")</f>
        <v>#N/A</v>
      </c>
      <c r="F966" s="102" t="n">
        <f aca="false">IF(B966="","",EOMONTH(B966,-1)+1)</f>
        <v>44409</v>
      </c>
      <c r="G966" s="103" t="n">
        <f aca="false">_xlfn.iferror(VLOOKUP(D966,Cadastros!$M$1:$N$12,2,0),0)*C966</f>
        <v>-9700</v>
      </c>
      <c r="H966" s="103" t="n">
        <f aca="false">SUMIF(A:A,A966,G:G)</f>
        <v>0</v>
      </c>
      <c r="I966" s="8"/>
    </row>
    <row r="967" customFormat="false" ht="15" hidden="true" customHeight="true" outlineLevel="0" collapsed="false">
      <c r="A967" s="92" t="s">
        <v>1349</v>
      </c>
      <c r="B967" s="105" t="n">
        <v>44409</v>
      </c>
      <c r="C967" s="100" t="n">
        <v>4000</v>
      </c>
      <c r="D967" s="92" t="s">
        <v>44</v>
      </c>
      <c r="E967" s="101" t="e">
        <f aca="false">_xlfn.iferror(VLOOKUP($A967,Clientes!$A:$F,6,0),"")</f>
        <v>#N/A</v>
      </c>
      <c r="F967" s="102" t="n">
        <f aca="false">IF(B967="","",EOMONTH(B967,-1)+1)</f>
        <v>44409</v>
      </c>
      <c r="G967" s="103" t="n">
        <f aca="false">_xlfn.iferror(VLOOKUP(D967,Cadastros!$M$1:$N$12,2,0),0)*C967</f>
        <v>-4000</v>
      </c>
      <c r="H967" s="103" t="n">
        <f aca="false">SUMIF(A:A,A967,G:G)</f>
        <v>0</v>
      </c>
      <c r="I967" s="8"/>
    </row>
    <row r="968" customFormat="false" ht="15" hidden="true" customHeight="true" outlineLevel="0" collapsed="false">
      <c r="A968" s="92" t="s">
        <v>1381</v>
      </c>
      <c r="B968" s="105" t="n">
        <v>44409</v>
      </c>
      <c r="C968" s="100" t="n">
        <v>5400</v>
      </c>
      <c r="D968" s="92" t="s">
        <v>44</v>
      </c>
      <c r="E968" s="101" t="e">
        <f aca="false">_xlfn.iferror(VLOOKUP($A968,Clientes!$A:$F,6,0),"")</f>
        <v>#N/A</v>
      </c>
      <c r="F968" s="102" t="n">
        <f aca="false">IF(B968="","",EOMONTH(B968,-1)+1)</f>
        <v>44409</v>
      </c>
      <c r="G968" s="103" t="n">
        <f aca="false">_xlfn.iferror(VLOOKUP(D968,Cadastros!$M$1:$N$12,2,0),0)*C968</f>
        <v>-5400</v>
      </c>
      <c r="H968" s="103" t="n">
        <f aca="false">SUMIF(A:A,A968,G:G)</f>
        <v>0</v>
      </c>
      <c r="I968" s="8"/>
    </row>
    <row r="969" customFormat="false" ht="15" hidden="true" customHeight="true" outlineLevel="0" collapsed="false">
      <c r="A969" s="92" t="s">
        <v>1399</v>
      </c>
      <c r="B969" s="105" t="n">
        <v>44409</v>
      </c>
      <c r="C969" s="100" t="n">
        <v>7800</v>
      </c>
      <c r="D969" s="92" t="s">
        <v>44</v>
      </c>
      <c r="E969" s="101" t="e">
        <f aca="false">_xlfn.iferror(VLOOKUP($A969,Clientes!$A:$F,6,0),"")</f>
        <v>#N/A</v>
      </c>
      <c r="F969" s="102" t="n">
        <f aca="false">IF(B969="","",EOMONTH(B969,-1)+1)</f>
        <v>44409</v>
      </c>
      <c r="G969" s="103" t="n">
        <f aca="false">_xlfn.iferror(VLOOKUP(D969,Cadastros!$M$1:$N$12,2,0),0)*C969</f>
        <v>-7800</v>
      </c>
      <c r="H969" s="103" t="n">
        <f aca="false">SUMIF(A:A,A969,G:G)</f>
        <v>0</v>
      </c>
      <c r="I969" s="8"/>
    </row>
    <row r="970" customFormat="false" ht="15" hidden="true" customHeight="true" outlineLevel="0" collapsed="false">
      <c r="A970" s="92" t="s">
        <v>1404</v>
      </c>
      <c r="B970" s="105" t="n">
        <v>44409</v>
      </c>
      <c r="C970" s="100" t="n">
        <v>3500</v>
      </c>
      <c r="D970" s="92" t="s">
        <v>44</v>
      </c>
      <c r="E970" s="101" t="e">
        <f aca="false">_xlfn.iferror(VLOOKUP($A970,Clientes!$A:$F,6,0),"")</f>
        <v>#N/A</v>
      </c>
      <c r="F970" s="102" t="n">
        <f aca="false">IF(B970="","",EOMONTH(B970,-1)+1)</f>
        <v>44409</v>
      </c>
      <c r="G970" s="103" t="n">
        <f aca="false">_xlfn.iferror(VLOOKUP(D970,Cadastros!$M$1:$N$12,2,0),0)*C970</f>
        <v>-3500</v>
      </c>
      <c r="H970" s="103" t="n">
        <f aca="false">SUMIF(A:A,A970,G:G)</f>
        <v>0</v>
      </c>
      <c r="I970" s="8"/>
    </row>
    <row r="971" customFormat="false" ht="15" hidden="true" customHeight="true" outlineLevel="0" collapsed="false">
      <c r="A971" s="92" t="s">
        <v>1413</v>
      </c>
      <c r="B971" s="105" t="n">
        <v>44409</v>
      </c>
      <c r="C971" s="100" t="n">
        <v>3500</v>
      </c>
      <c r="D971" s="92" t="s">
        <v>44</v>
      </c>
      <c r="E971" s="101" t="e">
        <f aca="false">_xlfn.iferror(VLOOKUP($A971,Clientes!$A:$F,6,0),"")</f>
        <v>#N/A</v>
      </c>
      <c r="F971" s="102" t="n">
        <f aca="false">IF(B971="","",EOMONTH(B971,-1)+1)</f>
        <v>44409</v>
      </c>
      <c r="G971" s="103" t="n">
        <f aca="false">_xlfn.iferror(VLOOKUP(D971,Cadastros!$M$1:$N$12,2,0),0)*C971</f>
        <v>-3500</v>
      </c>
      <c r="H971" s="103" t="n">
        <f aca="false">SUMIF(A:A,A971,G:G)</f>
        <v>0</v>
      </c>
      <c r="I971" s="8"/>
    </row>
    <row r="972" customFormat="false" ht="15" hidden="true" customHeight="true" outlineLevel="0" collapsed="false">
      <c r="A972" s="92" t="s">
        <v>1027</v>
      </c>
      <c r="B972" s="105" t="n">
        <v>44409</v>
      </c>
      <c r="C972" s="100" t="n">
        <v>800</v>
      </c>
      <c r="D972" s="92" t="s">
        <v>36</v>
      </c>
      <c r="E972" s="101" t="e">
        <f aca="false">_xlfn.iferror(VLOOKUP($A972,Clientes!$A:$F,6,0),"")</f>
        <v>#N/A</v>
      </c>
      <c r="F972" s="102" t="n">
        <f aca="false">IF(B972="","",EOMONTH(B972,-1)+1)</f>
        <v>44409</v>
      </c>
      <c r="G972" s="103" t="n">
        <f aca="false">_xlfn.iferror(VLOOKUP(D972,Cadastros!$M$1:$N$12,2,0),0)*C972</f>
        <v>800</v>
      </c>
      <c r="H972" s="103" t="n">
        <f aca="false">SUMIF(A:A,A972,G:G)</f>
        <v>1329.6</v>
      </c>
      <c r="I972" s="8"/>
    </row>
    <row r="973" customFormat="false" ht="15" hidden="true" customHeight="true" outlineLevel="0" collapsed="false">
      <c r="A973" s="92" t="s">
        <v>980</v>
      </c>
      <c r="B973" s="105" t="n">
        <v>44409</v>
      </c>
      <c r="C973" s="100" t="n">
        <v>166.41</v>
      </c>
      <c r="D973" s="92" t="s">
        <v>42</v>
      </c>
      <c r="E973" s="101" t="e">
        <f aca="false">_xlfn.iferror(VLOOKUP($A973,Clientes!$A:$F,6,0),"")</f>
        <v>#N/A</v>
      </c>
      <c r="F973" s="102" t="n">
        <f aca="false">IF(B973="","",EOMONTH(B973,-1)+1)</f>
        <v>44409</v>
      </c>
      <c r="G973" s="103" t="n">
        <f aca="false">_xlfn.iferror(VLOOKUP(D973,Cadastros!$M$1:$N$12,2,0),0)*C973</f>
        <v>166.41</v>
      </c>
      <c r="H973" s="103" t="n">
        <f aca="false">SUMIF(A:A,A973,G:G)</f>
        <v>2231.11</v>
      </c>
      <c r="I973" s="8"/>
    </row>
    <row r="974" customFormat="false" ht="15" hidden="true" customHeight="true" outlineLevel="0" collapsed="false">
      <c r="A974" s="92" t="s">
        <v>1010</v>
      </c>
      <c r="B974" s="105" t="n">
        <v>44409</v>
      </c>
      <c r="C974" s="100" t="n">
        <v>1649.6</v>
      </c>
      <c r="D974" s="92" t="s">
        <v>36</v>
      </c>
      <c r="E974" s="101" t="e">
        <f aca="false">_xlfn.iferror(VLOOKUP($A974,Clientes!$A:$F,6,0),"")</f>
        <v>#N/A</v>
      </c>
      <c r="F974" s="102" t="n">
        <f aca="false">IF(B974="","",EOMONTH(B974,-1)+1)</f>
        <v>44409</v>
      </c>
      <c r="G974" s="103" t="n">
        <f aca="false">_xlfn.iferror(VLOOKUP(D974,Cadastros!$M$1:$N$12,2,0),0)*C974</f>
        <v>1649.6</v>
      </c>
      <c r="H974" s="103" t="n">
        <f aca="false">SUMIF(A:A,A974,G:G)</f>
        <v>9090.61</v>
      </c>
      <c r="I974" s="8"/>
    </row>
    <row r="975" customFormat="false" ht="15" hidden="true" customHeight="true" outlineLevel="0" collapsed="false">
      <c r="A975" s="92" t="s">
        <v>1230</v>
      </c>
      <c r="B975" s="105" t="n">
        <v>44409</v>
      </c>
      <c r="C975" s="100" t="n">
        <v>300.05</v>
      </c>
      <c r="D975" s="92" t="s">
        <v>36</v>
      </c>
      <c r="E975" s="101" t="e">
        <f aca="false">_xlfn.iferror(VLOOKUP($A975,Clientes!$A:$F,6,0),"")</f>
        <v>#N/A</v>
      </c>
      <c r="F975" s="102" t="n">
        <f aca="false">IF(B975="","",EOMONTH(B975,-1)+1)</f>
        <v>44409</v>
      </c>
      <c r="G975" s="103" t="n">
        <f aca="false">_xlfn.iferror(VLOOKUP(D975,Cadastros!$M$1:$N$12,2,0),0)*C975</f>
        <v>300.05</v>
      </c>
      <c r="H975" s="103" t="n">
        <f aca="false">SUMIF(A:A,A975,G:G)</f>
        <v>3515</v>
      </c>
      <c r="I975" s="8"/>
    </row>
    <row r="976" customFormat="false" ht="15" hidden="true" customHeight="true" outlineLevel="0" collapsed="false">
      <c r="A976" s="92" t="s">
        <v>1295</v>
      </c>
      <c r="B976" s="105" t="n">
        <v>44409</v>
      </c>
      <c r="C976" s="100" t="n">
        <v>386.88</v>
      </c>
      <c r="D976" s="92" t="s">
        <v>36</v>
      </c>
      <c r="E976" s="101" t="e">
        <f aca="false">_xlfn.iferror(VLOOKUP($A976,Clientes!$A:$F,6,0),"")</f>
        <v>#N/A</v>
      </c>
      <c r="F976" s="102" t="n">
        <f aca="false">IF(B976="","",EOMONTH(B976,-1)+1)</f>
        <v>44409</v>
      </c>
      <c r="G976" s="103" t="n">
        <f aca="false">_xlfn.iferror(VLOOKUP(D976,Cadastros!$M$1:$N$12,2,0),0)*C976</f>
        <v>386.88</v>
      </c>
      <c r="H976" s="103" t="n">
        <f aca="false">SUMIF(A:A,A976,G:G)</f>
        <v>5186.88</v>
      </c>
      <c r="I976" s="8"/>
    </row>
    <row r="977" customFormat="false" ht="15" hidden="true" customHeight="true" outlineLevel="0" collapsed="false">
      <c r="A977" s="92" t="s">
        <v>1487</v>
      </c>
      <c r="B977" s="105" t="n">
        <v>44440</v>
      </c>
      <c r="C977" s="100" t="n">
        <v>2500</v>
      </c>
      <c r="D977" s="92" t="s">
        <v>34</v>
      </c>
      <c r="E977" s="101" t="e">
        <f aca="false">_xlfn.iferror(VLOOKUP($A977,Clientes!$A:$F,6,0),"")</f>
        <v>#N/A</v>
      </c>
      <c r="F977" s="102" t="n">
        <f aca="false">IF(B977="","",EOMONTH(B977,-1)+1)</f>
        <v>44440</v>
      </c>
      <c r="G977" s="103" t="n">
        <f aca="false">_xlfn.iferror(VLOOKUP(D977,Cadastros!$M$1:$N$12,2,0),0)*C977</f>
        <v>2500</v>
      </c>
      <c r="H977" s="103" t="n">
        <f aca="false">SUMIF(A:A,A977,G:G)</f>
        <v>2718.25</v>
      </c>
      <c r="I977" s="8"/>
    </row>
    <row r="978" customFormat="false" ht="15" hidden="true" customHeight="true" outlineLevel="0" collapsed="false">
      <c r="A978" s="92" t="s">
        <v>1488</v>
      </c>
      <c r="B978" s="105" t="n">
        <v>44440</v>
      </c>
      <c r="C978" s="100" t="n">
        <v>4000</v>
      </c>
      <c r="D978" s="92" t="s">
        <v>34</v>
      </c>
      <c r="E978" s="101" t="e">
        <f aca="false">_xlfn.iferror(VLOOKUP($A978,Clientes!$A:$F,6,0),"")</f>
        <v>#N/A</v>
      </c>
      <c r="F978" s="102" t="n">
        <f aca="false">IF(B978="","",EOMONTH(B978,-1)+1)</f>
        <v>44440</v>
      </c>
      <c r="G978" s="103" t="n">
        <f aca="false">_xlfn.iferror(VLOOKUP(D978,Cadastros!$M$1:$N$12,2,0),0)*C978</f>
        <v>4000</v>
      </c>
      <c r="H978" s="103" t="n">
        <f aca="false">SUMIF(A:A,A978,G:G)</f>
        <v>4349.2</v>
      </c>
      <c r="I978" s="8"/>
    </row>
    <row r="979" customFormat="false" ht="15" hidden="true" customHeight="true" outlineLevel="0" collapsed="false">
      <c r="A979" s="92" t="s">
        <v>1489</v>
      </c>
      <c r="B979" s="105" t="n">
        <v>44440</v>
      </c>
      <c r="C979" s="100" t="n">
        <v>5200</v>
      </c>
      <c r="D979" s="92" t="s">
        <v>34</v>
      </c>
      <c r="E979" s="101" t="e">
        <f aca="false">_xlfn.iferror(VLOOKUP($A979,Clientes!$A:$F,6,0),"")</f>
        <v>#N/A</v>
      </c>
      <c r="F979" s="102" t="n">
        <f aca="false">IF(B979="","",EOMONTH(B979,-1)+1)</f>
        <v>44440</v>
      </c>
      <c r="G979" s="103" t="n">
        <f aca="false">_xlfn.iferror(VLOOKUP(D979,Cadastros!$M$1:$N$12,2,0),0)*C979</f>
        <v>5200</v>
      </c>
      <c r="H979" s="103" t="n">
        <f aca="false">SUMIF(A:A,A979,G:G)</f>
        <v>5653.96</v>
      </c>
      <c r="I979" s="8"/>
    </row>
    <row r="980" customFormat="false" ht="15" hidden="true" customHeight="true" outlineLevel="0" collapsed="false">
      <c r="A980" s="92" t="s">
        <v>1490</v>
      </c>
      <c r="B980" s="105" t="n">
        <v>44440</v>
      </c>
      <c r="C980" s="100" t="n">
        <v>7200</v>
      </c>
      <c r="D980" s="92" t="s">
        <v>34</v>
      </c>
      <c r="E980" s="101" t="e">
        <f aca="false">_xlfn.iferror(VLOOKUP($A980,Clientes!$A:$F,6,0),"")</f>
        <v>#N/A</v>
      </c>
      <c r="F980" s="102" t="n">
        <f aca="false">IF(B980="","",EOMONTH(B980,-1)+1)</f>
        <v>44440</v>
      </c>
      <c r="G980" s="103" t="n">
        <f aca="false">_xlfn.iferror(VLOOKUP(D980,Cadastros!$M$1:$N$12,2,0),0)*C980</f>
        <v>7200</v>
      </c>
      <c r="H980" s="103" t="n">
        <f aca="false">SUMIF(A:A,A980,G:G)</f>
        <v>7773.12</v>
      </c>
      <c r="I980" s="8"/>
    </row>
    <row r="981" customFormat="false" ht="15" hidden="true" customHeight="true" outlineLevel="0" collapsed="false">
      <c r="A981" s="92" t="s">
        <v>1491</v>
      </c>
      <c r="B981" s="105" t="n">
        <v>44440</v>
      </c>
      <c r="C981" s="100" t="n">
        <v>10000</v>
      </c>
      <c r="D981" s="92" t="s">
        <v>34</v>
      </c>
      <c r="E981" s="101" t="e">
        <f aca="false">_xlfn.iferror(VLOOKUP($A981,Clientes!$A:$F,6,0),"")</f>
        <v>#N/A</v>
      </c>
      <c r="F981" s="102" t="n">
        <f aca="false">IF(B981="","",EOMONTH(B981,-1)+1)</f>
        <v>44440</v>
      </c>
      <c r="G981" s="103" t="n">
        <f aca="false">_xlfn.iferror(VLOOKUP(D981,Cadastros!$M$1:$N$12,2,0),0)*C981</f>
        <v>10000</v>
      </c>
      <c r="H981" s="103" t="n">
        <f aca="false">SUMIF(A:A,A981,G:G)</f>
        <v>10873</v>
      </c>
      <c r="I981" s="8"/>
    </row>
    <row r="982" customFormat="false" ht="15" hidden="true" customHeight="true" outlineLevel="0" collapsed="false">
      <c r="A982" s="92" t="s">
        <v>1492</v>
      </c>
      <c r="B982" s="105" t="n">
        <v>44440</v>
      </c>
      <c r="C982" s="100" t="n">
        <v>3000</v>
      </c>
      <c r="D982" s="92" t="s">
        <v>34</v>
      </c>
      <c r="E982" s="101" t="e">
        <f aca="false">_xlfn.iferror(VLOOKUP($A982,Clientes!$A:$F,6,0),"")</f>
        <v>#N/A</v>
      </c>
      <c r="F982" s="102" t="n">
        <f aca="false">IF(B982="","",EOMONTH(B982,-1)+1)</f>
        <v>44440</v>
      </c>
      <c r="G982" s="103" t="n">
        <f aca="false">_xlfn.iferror(VLOOKUP(D982,Cadastros!$M$1:$N$12,2,0),0)*C982</f>
        <v>3000</v>
      </c>
      <c r="H982" s="103" t="n">
        <f aca="false">SUMIF(A:A,A982,G:G)</f>
        <v>0</v>
      </c>
      <c r="I982" s="8"/>
    </row>
    <row r="983" customFormat="false" ht="15" hidden="true" customHeight="true" outlineLevel="0" collapsed="false">
      <c r="A983" s="92" t="s">
        <v>1493</v>
      </c>
      <c r="B983" s="105" t="n">
        <v>44440</v>
      </c>
      <c r="C983" s="100" t="n">
        <v>5000</v>
      </c>
      <c r="D983" s="92" t="s">
        <v>34</v>
      </c>
      <c r="E983" s="101" t="e">
        <f aca="false">_xlfn.iferror(VLOOKUP($A983,Clientes!$A:$F,6,0),"")</f>
        <v>#N/A</v>
      </c>
      <c r="F983" s="102" t="n">
        <f aca="false">IF(B983="","",EOMONTH(B983,-1)+1)</f>
        <v>44440</v>
      </c>
      <c r="G983" s="103" t="n">
        <f aca="false">_xlfn.iferror(VLOOKUP(D983,Cadastros!$M$1:$N$12,2,0),0)*C983</f>
        <v>5000</v>
      </c>
      <c r="H983" s="103" t="n">
        <f aca="false">SUMIF(A:A,A983,G:G)</f>
        <v>0</v>
      </c>
      <c r="I983" s="8"/>
    </row>
    <row r="984" customFormat="false" ht="15" hidden="true" customHeight="true" outlineLevel="0" collapsed="false">
      <c r="A984" s="92" t="s">
        <v>1494</v>
      </c>
      <c r="B984" s="105" t="n">
        <v>44440</v>
      </c>
      <c r="C984" s="100" t="n">
        <v>14000</v>
      </c>
      <c r="D984" s="92" t="s">
        <v>34</v>
      </c>
      <c r="E984" s="101" t="e">
        <f aca="false">_xlfn.iferror(VLOOKUP($A984,Clientes!$A:$F,6,0),"")</f>
        <v>#N/A</v>
      </c>
      <c r="F984" s="102" t="n">
        <f aca="false">IF(B984="","",EOMONTH(B984,-1)+1)</f>
        <v>44440</v>
      </c>
      <c r="G984" s="103" t="n">
        <f aca="false">_xlfn.iferror(VLOOKUP(D984,Cadastros!$M$1:$N$12,2,0),0)*C984</f>
        <v>14000</v>
      </c>
      <c r="H984" s="103" t="n">
        <f aca="false">SUMIF(A:A,A984,G:G)</f>
        <v>14000</v>
      </c>
      <c r="I984" s="8"/>
    </row>
    <row r="985" customFormat="false" ht="15" hidden="true" customHeight="true" outlineLevel="0" collapsed="false">
      <c r="A985" s="92" t="s">
        <v>1495</v>
      </c>
      <c r="B985" s="105" t="n">
        <v>44440</v>
      </c>
      <c r="C985" s="100" t="n">
        <v>3800</v>
      </c>
      <c r="D985" s="92" t="s">
        <v>34</v>
      </c>
      <c r="E985" s="101" t="e">
        <f aca="false">_xlfn.iferror(VLOOKUP($A985,Clientes!$A:$F,6,0),"")</f>
        <v>#N/A</v>
      </c>
      <c r="F985" s="102" t="n">
        <f aca="false">IF(B985="","",EOMONTH(B985,-1)+1)</f>
        <v>44440</v>
      </c>
      <c r="G985" s="103" t="n">
        <f aca="false">_xlfn.iferror(VLOOKUP(D985,Cadastros!$M$1:$N$12,2,0),0)*C985</f>
        <v>3800</v>
      </c>
      <c r="H985" s="103" t="n">
        <f aca="false">SUMIF(A:A,A985,G:G)</f>
        <v>0</v>
      </c>
      <c r="I985" s="8"/>
    </row>
    <row r="986" customFormat="false" ht="15" hidden="true" customHeight="true" outlineLevel="0" collapsed="false">
      <c r="A986" s="92" t="s">
        <v>1496</v>
      </c>
      <c r="B986" s="105" t="n">
        <v>44440</v>
      </c>
      <c r="C986" s="100" t="n">
        <v>3500</v>
      </c>
      <c r="D986" s="92" t="s">
        <v>34</v>
      </c>
      <c r="E986" s="101" t="e">
        <f aca="false">_xlfn.iferror(VLOOKUP($A986,Clientes!$A:$F,6,0),"")</f>
        <v>#N/A</v>
      </c>
      <c r="F986" s="102" t="n">
        <f aca="false">IF(B986="","",EOMONTH(B986,-1)+1)</f>
        <v>44440</v>
      </c>
      <c r="G986" s="103" t="n">
        <f aca="false">_xlfn.iferror(VLOOKUP(D986,Cadastros!$M$1:$N$12,2,0),0)*C986</f>
        <v>3500</v>
      </c>
      <c r="H986" s="103" t="n">
        <f aca="false">SUMIF(A:A,A986,G:G)</f>
        <v>0</v>
      </c>
      <c r="I986" s="8"/>
    </row>
    <row r="987" customFormat="false" ht="15" hidden="true" customHeight="true" outlineLevel="0" collapsed="false">
      <c r="A987" s="92" t="s">
        <v>1497</v>
      </c>
      <c r="B987" s="105" t="n">
        <v>44440</v>
      </c>
      <c r="C987" s="100" t="n">
        <v>4500</v>
      </c>
      <c r="D987" s="92" t="s">
        <v>34</v>
      </c>
      <c r="E987" s="101" t="e">
        <f aca="false">_xlfn.iferror(VLOOKUP($A987,Clientes!$A:$F,6,0),"")</f>
        <v>#N/A</v>
      </c>
      <c r="F987" s="102" t="n">
        <f aca="false">IF(B987="","",EOMONTH(B987,-1)+1)</f>
        <v>44440</v>
      </c>
      <c r="G987" s="103" t="n">
        <f aca="false">_xlfn.iferror(VLOOKUP(D987,Cadastros!$M$1:$N$12,2,0),0)*C987</f>
        <v>4500</v>
      </c>
      <c r="H987" s="103" t="n">
        <f aca="false">SUMIF(A:A,A987,G:G)</f>
        <v>4892.85</v>
      </c>
      <c r="I987" s="8"/>
    </row>
    <row r="988" customFormat="false" ht="15" hidden="true" customHeight="true" outlineLevel="0" collapsed="false">
      <c r="A988" s="92" t="s">
        <v>1498</v>
      </c>
      <c r="B988" s="105" t="n">
        <v>44440</v>
      </c>
      <c r="C988" s="100" t="n">
        <v>5000</v>
      </c>
      <c r="D988" s="92" t="s">
        <v>34</v>
      </c>
      <c r="E988" s="101" t="e">
        <f aca="false">_xlfn.iferror(VLOOKUP($A988,Clientes!$A:$F,6,0),"")</f>
        <v>#N/A</v>
      </c>
      <c r="F988" s="102" t="n">
        <f aca="false">IF(B988="","",EOMONTH(B988,-1)+1)</f>
        <v>44440</v>
      </c>
      <c r="G988" s="103" t="n">
        <f aca="false">_xlfn.iferror(VLOOKUP(D988,Cadastros!$M$1:$N$12,2,0),0)*C988</f>
        <v>5000</v>
      </c>
      <c r="H988" s="103" t="n">
        <f aca="false">SUMIF(A:A,A988,G:G)</f>
        <v>5000</v>
      </c>
      <c r="I988" s="8"/>
    </row>
    <row r="989" customFormat="false" ht="15" hidden="true" customHeight="true" outlineLevel="0" collapsed="false">
      <c r="A989" s="92" t="s">
        <v>1499</v>
      </c>
      <c r="B989" s="105" t="n">
        <v>44440</v>
      </c>
      <c r="C989" s="100" t="n">
        <v>2500</v>
      </c>
      <c r="D989" s="92" t="s">
        <v>34</v>
      </c>
      <c r="E989" s="101" t="e">
        <f aca="false">_xlfn.iferror(VLOOKUP($A989,Clientes!$A:$F,6,0),"")</f>
        <v>#N/A</v>
      </c>
      <c r="F989" s="102" t="n">
        <f aca="false">IF(B989="","",EOMONTH(B989,-1)+1)</f>
        <v>44440</v>
      </c>
      <c r="G989" s="103" t="n">
        <f aca="false">_xlfn.iferror(VLOOKUP(D989,Cadastros!$M$1:$N$12,2,0),0)*C989</f>
        <v>2500</v>
      </c>
      <c r="H989" s="103" t="n">
        <f aca="false">SUMIF(A:A,A989,G:G)</f>
        <v>2500</v>
      </c>
      <c r="I989" s="8"/>
    </row>
    <row r="990" customFormat="false" ht="15" hidden="true" customHeight="true" outlineLevel="0" collapsed="false">
      <c r="A990" s="92" t="s">
        <v>1500</v>
      </c>
      <c r="B990" s="105" t="n">
        <v>44440</v>
      </c>
      <c r="C990" s="100" t="n">
        <v>5167</v>
      </c>
      <c r="D990" s="92" t="s">
        <v>34</v>
      </c>
      <c r="E990" s="101" t="e">
        <f aca="false">_xlfn.iferror(VLOOKUP($A990,Clientes!$A:$F,6,0),"")</f>
        <v>#N/A</v>
      </c>
      <c r="F990" s="102" t="n">
        <f aca="false">IF(B990="","",EOMONTH(B990,-1)+1)</f>
        <v>44440</v>
      </c>
      <c r="G990" s="103" t="n">
        <f aca="false">_xlfn.iferror(VLOOKUP(D990,Cadastros!$M$1:$N$12,2,0),0)*C990</f>
        <v>5167</v>
      </c>
      <c r="H990" s="103" t="n">
        <f aca="false">SUMIF(A:A,A990,G:G)</f>
        <v>5167</v>
      </c>
      <c r="I990" s="8"/>
    </row>
    <row r="991" customFormat="false" ht="15" hidden="true" customHeight="true" outlineLevel="0" collapsed="false">
      <c r="A991" s="92" t="s">
        <v>1501</v>
      </c>
      <c r="B991" s="105" t="n">
        <v>44440</v>
      </c>
      <c r="C991" s="100" t="n">
        <v>15900</v>
      </c>
      <c r="D991" s="92" t="s">
        <v>34</v>
      </c>
      <c r="E991" s="101" t="e">
        <f aca="false">_xlfn.iferror(VLOOKUP($A991,Clientes!$A:$F,6,0),"")</f>
        <v>#N/A</v>
      </c>
      <c r="F991" s="102" t="n">
        <f aca="false">IF(B991="","",EOMONTH(B991,-1)+1)</f>
        <v>44440</v>
      </c>
      <c r="G991" s="103" t="n">
        <f aca="false">_xlfn.iferror(VLOOKUP(D991,Cadastros!$M$1:$N$12,2,0),0)*C991</f>
        <v>15900</v>
      </c>
      <c r="H991" s="103" t="n">
        <f aca="false">SUMIF(A:A,A991,G:G)</f>
        <v>15900</v>
      </c>
      <c r="I991" s="8"/>
    </row>
    <row r="992" customFormat="false" ht="15" hidden="true" customHeight="true" outlineLevel="0" collapsed="false">
      <c r="A992" s="92" t="s">
        <v>1502</v>
      </c>
      <c r="B992" s="105" t="n">
        <v>44440</v>
      </c>
      <c r="C992" s="100" t="n">
        <v>2000</v>
      </c>
      <c r="D992" s="92" t="s">
        <v>34</v>
      </c>
      <c r="E992" s="101" t="e">
        <f aca="false">_xlfn.iferror(VLOOKUP($A992,Clientes!$A:$F,6,0),"")</f>
        <v>#N/A</v>
      </c>
      <c r="F992" s="102" t="n">
        <f aca="false">IF(B992="","",EOMONTH(B992,-1)+1)</f>
        <v>44440</v>
      </c>
      <c r="G992" s="103" t="n">
        <f aca="false">_xlfn.iferror(VLOOKUP(D992,Cadastros!$M$1:$N$12,2,0),0)*C992</f>
        <v>2000</v>
      </c>
      <c r="H992" s="103" t="n">
        <f aca="false">SUMIF(A:A,A992,G:G)</f>
        <v>2174.6</v>
      </c>
      <c r="I992" s="8"/>
    </row>
    <row r="993" customFormat="false" ht="15" hidden="true" customHeight="true" outlineLevel="0" collapsed="false">
      <c r="A993" s="92" t="s">
        <v>1503</v>
      </c>
      <c r="B993" s="105" t="n">
        <v>44440</v>
      </c>
      <c r="C993" s="100" t="n">
        <v>3500</v>
      </c>
      <c r="D993" s="92" t="s">
        <v>34</v>
      </c>
      <c r="E993" s="101" t="e">
        <f aca="false">_xlfn.iferror(VLOOKUP($A993,Clientes!$A:$F,6,0),"")</f>
        <v>#N/A</v>
      </c>
      <c r="F993" s="102" t="n">
        <f aca="false">IF(B993="","",EOMONTH(B993,-1)+1)</f>
        <v>44440</v>
      </c>
      <c r="G993" s="103" t="n">
        <f aca="false">_xlfn.iferror(VLOOKUP(D993,Cadastros!$M$1:$N$12,2,0),0)*C993</f>
        <v>3500</v>
      </c>
      <c r="H993" s="103" t="n">
        <f aca="false">SUMIF(A:A,A993,G:G)</f>
        <v>0</v>
      </c>
      <c r="I993" s="8"/>
    </row>
    <row r="994" customFormat="false" ht="15" hidden="true" customHeight="true" outlineLevel="0" collapsed="false">
      <c r="A994" s="92" t="s">
        <v>1504</v>
      </c>
      <c r="B994" s="105" t="n">
        <v>44440</v>
      </c>
      <c r="C994" s="100" t="n">
        <v>6500</v>
      </c>
      <c r="D994" s="92" t="s">
        <v>34</v>
      </c>
      <c r="E994" s="101" t="e">
        <f aca="false">_xlfn.iferror(VLOOKUP($A994,Clientes!$A:$F,6,0),"")</f>
        <v>#N/A</v>
      </c>
      <c r="F994" s="102" t="n">
        <f aca="false">IF(B994="","",EOMONTH(B994,-1)+1)</f>
        <v>44440</v>
      </c>
      <c r="G994" s="103" t="n">
        <f aca="false">_xlfn.iferror(VLOOKUP(D994,Cadastros!$M$1:$N$12,2,0),0)*C994</f>
        <v>6500</v>
      </c>
      <c r="H994" s="103" t="n">
        <f aca="false">SUMIF(A:A,A994,G:G)</f>
        <v>0</v>
      </c>
      <c r="I994" s="8"/>
    </row>
    <row r="995" customFormat="false" ht="15" hidden="true" customHeight="true" outlineLevel="0" collapsed="false">
      <c r="A995" s="92" t="s">
        <v>1505</v>
      </c>
      <c r="B995" s="105" t="n">
        <v>44440</v>
      </c>
      <c r="C995" s="100" t="n">
        <v>6000</v>
      </c>
      <c r="D995" s="92" t="s">
        <v>34</v>
      </c>
      <c r="E995" s="101" t="e">
        <f aca="false">_xlfn.iferror(VLOOKUP($A995,Clientes!$A:$F,6,0),"")</f>
        <v>#N/A</v>
      </c>
      <c r="F995" s="102" t="n">
        <f aca="false">IF(B995="","",EOMONTH(B995,-1)+1)</f>
        <v>44440</v>
      </c>
      <c r="G995" s="103" t="n">
        <f aca="false">_xlfn.iferror(VLOOKUP(D995,Cadastros!$M$1:$N$12,2,0),0)*C995</f>
        <v>6000</v>
      </c>
      <c r="H995" s="103" t="n">
        <f aca="false">SUMIF(A:A,A995,G:G)</f>
        <v>0</v>
      </c>
      <c r="I995" s="8"/>
    </row>
    <row r="996" customFormat="false" ht="15" hidden="true" customHeight="true" outlineLevel="0" collapsed="false">
      <c r="A996" s="92" t="s">
        <v>1075</v>
      </c>
      <c r="B996" s="105" t="n">
        <v>44440</v>
      </c>
      <c r="C996" s="100" t="n">
        <v>2146</v>
      </c>
      <c r="D996" s="92" t="s">
        <v>44</v>
      </c>
      <c r="E996" s="101" t="e">
        <f aca="false">_xlfn.iferror(VLOOKUP($A996,Clientes!$A:$F,6,0),"")</f>
        <v>#N/A</v>
      </c>
      <c r="F996" s="102" t="n">
        <f aca="false">IF(B996="","",EOMONTH(B996,-1)+1)</f>
        <v>44440</v>
      </c>
      <c r="G996" s="103" t="n">
        <f aca="false">_xlfn.iferror(VLOOKUP(D996,Cadastros!$M$1:$N$12,2,0),0)*C996</f>
        <v>-2146</v>
      </c>
      <c r="H996" s="103" t="n">
        <f aca="false">SUMIF(A:A,A996,G:G)</f>
        <v>0</v>
      </c>
      <c r="I996" s="8"/>
    </row>
    <row r="997" customFormat="false" ht="15" hidden="true" customHeight="true" outlineLevel="0" collapsed="false">
      <c r="A997" s="92" t="s">
        <v>1082</v>
      </c>
      <c r="B997" s="105" t="n">
        <v>44440</v>
      </c>
      <c r="C997" s="100" t="n">
        <v>6240</v>
      </c>
      <c r="D997" s="92" t="s">
        <v>44</v>
      </c>
      <c r="E997" s="101" t="e">
        <f aca="false">_xlfn.iferror(VLOOKUP($A997,Clientes!$A:$F,6,0),"")</f>
        <v>#N/A</v>
      </c>
      <c r="F997" s="102" t="n">
        <f aca="false">IF(B997="","",EOMONTH(B997,-1)+1)</f>
        <v>44440</v>
      </c>
      <c r="G997" s="103" t="n">
        <f aca="false">_xlfn.iferror(VLOOKUP(D997,Cadastros!$M$1:$N$12,2,0),0)*C997</f>
        <v>-6240</v>
      </c>
      <c r="H997" s="103" t="n">
        <f aca="false">SUMIF(A:A,A997,G:G)</f>
        <v>0</v>
      </c>
      <c r="I997" s="8"/>
    </row>
    <row r="998" customFormat="false" ht="15" hidden="true" customHeight="true" outlineLevel="0" collapsed="false">
      <c r="A998" s="92" t="s">
        <v>1115</v>
      </c>
      <c r="B998" s="105" t="n">
        <v>44440</v>
      </c>
      <c r="C998" s="100" t="n">
        <v>700</v>
      </c>
      <c r="D998" s="92" t="s">
        <v>44</v>
      </c>
      <c r="E998" s="101" t="e">
        <f aca="false">_xlfn.iferror(VLOOKUP($A998,Clientes!$A:$F,6,0),"")</f>
        <v>#N/A</v>
      </c>
      <c r="F998" s="102" t="n">
        <f aca="false">IF(B998="","",EOMONTH(B998,-1)+1)</f>
        <v>44440</v>
      </c>
      <c r="G998" s="103" t="n">
        <f aca="false">_xlfn.iferror(VLOOKUP(D998,Cadastros!$M$1:$N$12,2,0),0)*C998</f>
        <v>-700</v>
      </c>
      <c r="H998" s="103" t="n">
        <f aca="false">SUMIF(A:A,A998,G:G)</f>
        <v>0</v>
      </c>
      <c r="I998" s="8"/>
    </row>
    <row r="999" customFormat="false" ht="15" hidden="true" customHeight="true" outlineLevel="0" collapsed="false">
      <c r="A999" s="92" t="s">
        <v>1141</v>
      </c>
      <c r="B999" s="105" t="n">
        <v>44440</v>
      </c>
      <c r="C999" s="100" t="n">
        <v>3750</v>
      </c>
      <c r="D999" s="92" t="s">
        <v>44</v>
      </c>
      <c r="E999" s="101" t="e">
        <f aca="false">_xlfn.iferror(VLOOKUP($A999,Clientes!$A:$F,6,0),"")</f>
        <v>#N/A</v>
      </c>
      <c r="F999" s="102" t="n">
        <f aca="false">IF(B999="","",EOMONTH(B999,-1)+1)</f>
        <v>44440</v>
      </c>
      <c r="G999" s="103" t="n">
        <f aca="false">_xlfn.iferror(VLOOKUP(D999,Cadastros!$M$1:$N$12,2,0),0)*C999</f>
        <v>-3750</v>
      </c>
      <c r="H999" s="103" t="n">
        <f aca="false">SUMIF(A:A,A999,G:G)</f>
        <v>0</v>
      </c>
      <c r="I999" s="8"/>
    </row>
    <row r="1000" customFormat="false" ht="15" hidden="true" customHeight="true" outlineLevel="0" collapsed="false">
      <c r="A1000" s="92" t="s">
        <v>1215</v>
      </c>
      <c r="B1000" s="105" t="n">
        <v>44440</v>
      </c>
      <c r="C1000" s="100" t="n">
        <v>8600</v>
      </c>
      <c r="D1000" s="92" t="s">
        <v>44</v>
      </c>
      <c r="E1000" s="101" t="e">
        <f aca="false">_xlfn.iferror(VLOOKUP($A1000,Clientes!$A:$F,6,0),"")</f>
        <v>#N/A</v>
      </c>
      <c r="F1000" s="102" t="n">
        <f aca="false">IF(B1000="","",EOMONTH(B1000,-1)+1)</f>
        <v>44440</v>
      </c>
      <c r="G1000" s="103" t="n">
        <f aca="false">_xlfn.iferror(VLOOKUP(D1000,Cadastros!$M$1:$N$12,2,0),0)*C1000</f>
        <v>-8600</v>
      </c>
      <c r="H1000" s="103" t="n">
        <f aca="false">SUMIF(A:A,A1000,G:G)</f>
        <v>0</v>
      </c>
      <c r="I1000" s="8"/>
    </row>
    <row r="1001" customFormat="false" ht="15" hidden="true" customHeight="true" outlineLevel="0" collapsed="false">
      <c r="A1001" s="92" t="s">
        <v>1226</v>
      </c>
      <c r="B1001" s="105" t="n">
        <v>44440</v>
      </c>
      <c r="C1001" s="100" t="n">
        <v>1601</v>
      </c>
      <c r="D1001" s="92" t="s">
        <v>44</v>
      </c>
      <c r="E1001" s="101" t="e">
        <f aca="false">_xlfn.iferror(VLOOKUP($A1001,Clientes!$A:$F,6,0),"")</f>
        <v>#N/A</v>
      </c>
      <c r="F1001" s="102" t="n">
        <f aca="false">IF(B1001="","",EOMONTH(B1001,-1)+1)</f>
        <v>44440</v>
      </c>
      <c r="G1001" s="103" t="n">
        <f aca="false">_xlfn.iferror(VLOOKUP(D1001,Cadastros!$M$1:$N$12,2,0),0)*C1001</f>
        <v>-1601</v>
      </c>
      <c r="H1001" s="103" t="n">
        <f aca="false">SUMIF(A:A,A1001,G:G)</f>
        <v>0</v>
      </c>
      <c r="I1001" s="8"/>
    </row>
    <row r="1002" customFormat="false" ht="15" hidden="true" customHeight="true" outlineLevel="0" collapsed="false">
      <c r="A1002" s="92" t="s">
        <v>1229</v>
      </c>
      <c r="B1002" s="105" t="n">
        <v>44440</v>
      </c>
      <c r="C1002" s="100" t="n">
        <v>756</v>
      </c>
      <c r="D1002" s="92" t="s">
        <v>44</v>
      </c>
      <c r="E1002" s="101" t="e">
        <f aca="false">_xlfn.iferror(VLOOKUP($A1002,Clientes!$A:$F,6,0),"")</f>
        <v>#N/A</v>
      </c>
      <c r="F1002" s="102" t="n">
        <f aca="false">IF(B1002="","",EOMONTH(B1002,-1)+1)</f>
        <v>44440</v>
      </c>
      <c r="G1002" s="103" t="n">
        <f aca="false">_xlfn.iferror(VLOOKUP(D1002,Cadastros!$M$1:$N$12,2,0),0)*C1002</f>
        <v>-756</v>
      </c>
      <c r="H1002" s="103" t="n">
        <f aca="false">SUMIF(A:A,A1002,G:G)</f>
        <v>0</v>
      </c>
      <c r="I1002" s="8"/>
    </row>
    <row r="1003" customFormat="false" ht="15" hidden="true" customHeight="true" outlineLevel="0" collapsed="false">
      <c r="A1003" s="92" t="s">
        <v>1277</v>
      </c>
      <c r="B1003" s="105" t="n">
        <v>44440</v>
      </c>
      <c r="C1003" s="100" t="n">
        <v>1080</v>
      </c>
      <c r="D1003" s="92" t="s">
        <v>44</v>
      </c>
      <c r="E1003" s="101" t="e">
        <f aca="false">_xlfn.iferror(VLOOKUP($A1003,Clientes!$A:$F,6,0),"")</f>
        <v>#N/A</v>
      </c>
      <c r="F1003" s="102" t="n">
        <f aca="false">IF(B1003="","",EOMONTH(B1003,-1)+1)</f>
        <v>44440</v>
      </c>
      <c r="G1003" s="103" t="n">
        <f aca="false">_xlfn.iferror(VLOOKUP(D1003,Cadastros!$M$1:$N$12,2,0),0)*C1003</f>
        <v>-1080</v>
      </c>
      <c r="H1003" s="103" t="n">
        <f aca="false">SUMIF(A:A,A1003,G:G)</f>
        <v>0</v>
      </c>
      <c r="I1003" s="8"/>
    </row>
    <row r="1004" customFormat="false" ht="15" hidden="true" customHeight="true" outlineLevel="0" collapsed="false">
      <c r="A1004" s="92" t="s">
        <v>1288</v>
      </c>
      <c r="B1004" s="105" t="n">
        <v>44440</v>
      </c>
      <c r="C1004" s="100" t="n">
        <v>1500</v>
      </c>
      <c r="D1004" s="92" t="s">
        <v>44</v>
      </c>
      <c r="E1004" s="101" t="e">
        <f aca="false">_xlfn.iferror(VLOOKUP($A1004,Clientes!$A:$F,6,0),"")</f>
        <v>#N/A</v>
      </c>
      <c r="F1004" s="102" t="n">
        <f aca="false">IF(B1004="","",EOMONTH(B1004,-1)+1)</f>
        <v>44440</v>
      </c>
      <c r="G1004" s="103" t="n">
        <f aca="false">_xlfn.iferror(VLOOKUP(D1004,Cadastros!$M$1:$N$12,2,0),0)*C1004</f>
        <v>-1500</v>
      </c>
      <c r="H1004" s="103" t="n">
        <f aca="false">SUMIF(A:A,A1004,G:G)</f>
        <v>0</v>
      </c>
      <c r="I1004" s="8"/>
    </row>
    <row r="1005" customFormat="false" ht="15" hidden="true" customHeight="true" outlineLevel="0" collapsed="false">
      <c r="A1005" s="92" t="s">
        <v>1328</v>
      </c>
      <c r="B1005" s="105" t="n">
        <v>44440</v>
      </c>
      <c r="C1005" s="100" t="n">
        <v>3500</v>
      </c>
      <c r="D1005" s="92" t="s">
        <v>44</v>
      </c>
      <c r="E1005" s="101" t="e">
        <f aca="false">_xlfn.iferror(VLOOKUP($A1005,Clientes!$A:$F,6,0),"")</f>
        <v>#N/A</v>
      </c>
      <c r="F1005" s="102" t="n">
        <f aca="false">IF(B1005="","",EOMONTH(B1005,-1)+1)</f>
        <v>44440</v>
      </c>
      <c r="G1005" s="103" t="n">
        <f aca="false">_xlfn.iferror(VLOOKUP(D1005,Cadastros!$M$1:$N$12,2,0),0)*C1005</f>
        <v>-3500</v>
      </c>
      <c r="H1005" s="103" t="n">
        <f aca="false">SUMIF(A:A,A1005,G:G)</f>
        <v>0</v>
      </c>
      <c r="I1005" s="8"/>
    </row>
    <row r="1006" customFormat="false" ht="15" hidden="true" customHeight="true" outlineLevel="0" collapsed="false">
      <c r="A1006" s="92" t="s">
        <v>1369</v>
      </c>
      <c r="B1006" s="105" t="n">
        <v>44440</v>
      </c>
      <c r="C1006" s="100" t="n">
        <v>4000</v>
      </c>
      <c r="D1006" s="92" t="s">
        <v>44</v>
      </c>
      <c r="E1006" s="101" t="e">
        <f aca="false">_xlfn.iferror(VLOOKUP($A1006,Clientes!$A:$F,6,0),"")</f>
        <v>#N/A</v>
      </c>
      <c r="F1006" s="102" t="n">
        <f aca="false">IF(B1006="","",EOMONTH(B1006,-1)+1)</f>
        <v>44440</v>
      </c>
      <c r="G1006" s="103" t="n">
        <f aca="false">_xlfn.iferror(VLOOKUP(D1006,Cadastros!$M$1:$N$12,2,0),0)*C1006</f>
        <v>-4000</v>
      </c>
      <c r="H1006" s="103" t="n">
        <f aca="false">SUMIF(A:A,A1006,G:G)</f>
        <v>0</v>
      </c>
      <c r="I1006" s="8"/>
    </row>
    <row r="1007" customFormat="false" ht="15" hidden="true" customHeight="true" outlineLevel="0" collapsed="false">
      <c r="A1007" s="92" t="s">
        <v>1405</v>
      </c>
      <c r="B1007" s="105" t="n">
        <v>44440</v>
      </c>
      <c r="C1007" s="100" t="n">
        <v>3400</v>
      </c>
      <c r="D1007" s="92" t="s">
        <v>44</v>
      </c>
      <c r="E1007" s="101" t="e">
        <f aca="false">_xlfn.iferror(VLOOKUP($A1007,Clientes!$A:$F,6,0),"")</f>
        <v>#N/A</v>
      </c>
      <c r="F1007" s="102" t="n">
        <f aca="false">IF(B1007="","",EOMONTH(B1007,-1)+1)</f>
        <v>44440</v>
      </c>
      <c r="G1007" s="103" t="n">
        <f aca="false">_xlfn.iferror(VLOOKUP(D1007,Cadastros!$M$1:$N$12,2,0),0)*C1007</f>
        <v>-3400</v>
      </c>
      <c r="H1007" s="103" t="n">
        <f aca="false">SUMIF(A:A,A1007,G:G)</f>
        <v>0</v>
      </c>
      <c r="I1007" s="8"/>
    </row>
    <row r="1008" customFormat="false" ht="15" hidden="true" customHeight="true" outlineLevel="0" collapsed="false">
      <c r="A1008" s="92" t="s">
        <v>1428</v>
      </c>
      <c r="B1008" s="105" t="n">
        <v>44440</v>
      </c>
      <c r="C1008" s="100" t="n">
        <v>2600</v>
      </c>
      <c r="D1008" s="92" t="s">
        <v>44</v>
      </c>
      <c r="E1008" s="101" t="e">
        <f aca="false">_xlfn.iferror(VLOOKUP($A1008,Clientes!$A:$F,6,0),"")</f>
        <v>#N/A</v>
      </c>
      <c r="F1008" s="102" t="n">
        <f aca="false">IF(B1008="","",EOMONTH(B1008,-1)+1)</f>
        <v>44440</v>
      </c>
      <c r="G1008" s="103" t="n">
        <f aca="false">_xlfn.iferror(VLOOKUP(D1008,Cadastros!$M$1:$N$12,2,0),0)*C1008</f>
        <v>-2600</v>
      </c>
      <c r="H1008" s="103" t="n">
        <f aca="false">SUMIF(A:A,A1008,G:G)</f>
        <v>0</v>
      </c>
      <c r="I1008" s="8"/>
    </row>
    <row r="1009" customFormat="false" ht="15" hidden="true" customHeight="true" outlineLevel="0" collapsed="false">
      <c r="A1009" s="92" t="s">
        <v>1022</v>
      </c>
      <c r="B1009" s="105" t="n">
        <v>44440</v>
      </c>
      <c r="C1009" s="100" t="n">
        <v>668</v>
      </c>
      <c r="D1009" s="92" t="s">
        <v>46</v>
      </c>
      <c r="E1009" s="101" t="e">
        <f aca="false">_xlfn.iferror(VLOOKUP($A1009,Clientes!$A:$F,6,0),"")</f>
        <v>#N/A</v>
      </c>
      <c r="F1009" s="102" t="n">
        <f aca="false">IF(B1009="","",EOMONTH(B1009,-1)+1)</f>
        <v>44440</v>
      </c>
      <c r="G1009" s="103" t="n">
        <f aca="false">_xlfn.iferror(VLOOKUP(D1009,Cadastros!$M$1:$N$12,2,0),0)*C1009</f>
        <v>-668</v>
      </c>
      <c r="H1009" s="103" t="n">
        <f aca="false">SUMIF(A:A,A1009,G:G)</f>
        <v>440.28</v>
      </c>
      <c r="I1009" s="8"/>
    </row>
    <row r="1010" customFormat="false" ht="15" hidden="true" customHeight="true" outlineLevel="0" collapsed="false">
      <c r="A1010" s="92" t="s">
        <v>1197</v>
      </c>
      <c r="B1010" s="105" t="n">
        <v>44440</v>
      </c>
      <c r="C1010" s="100" t="n">
        <v>1413</v>
      </c>
      <c r="D1010" s="92" t="s">
        <v>46</v>
      </c>
      <c r="E1010" s="101" t="e">
        <f aca="false">_xlfn.iferror(VLOOKUP($A1010,Clientes!$A:$F,6,0),"")</f>
        <v>#N/A</v>
      </c>
      <c r="F1010" s="102" t="n">
        <f aca="false">IF(B1010="","",EOMONTH(B1010,-1)+1)</f>
        <v>44440</v>
      </c>
      <c r="G1010" s="103" t="n">
        <f aca="false">_xlfn.iferror(VLOOKUP(D1010,Cadastros!$M$1:$N$12,2,0),0)*C1010</f>
        <v>-1413</v>
      </c>
      <c r="H1010" s="103" t="n">
        <f aca="false">SUMIF(A:A,A1010,G:G)</f>
        <v>0</v>
      </c>
      <c r="I1010" s="8"/>
    </row>
    <row r="1011" customFormat="false" ht="15" hidden="true" customHeight="true" outlineLevel="0" collapsed="false">
      <c r="A1011" s="92" t="s">
        <v>1355</v>
      </c>
      <c r="B1011" s="105" t="n">
        <v>44440</v>
      </c>
      <c r="C1011" s="100" t="n">
        <v>4087</v>
      </c>
      <c r="D1011" s="92" t="s">
        <v>46</v>
      </c>
      <c r="E1011" s="101" t="e">
        <f aca="false">_xlfn.iferror(VLOOKUP($A1011,Clientes!$A:$F,6,0),"")</f>
        <v>#N/A</v>
      </c>
      <c r="F1011" s="102" t="n">
        <f aca="false">IF(B1011="","",EOMONTH(B1011,-1)+1)</f>
        <v>44440</v>
      </c>
      <c r="G1011" s="103" t="n">
        <f aca="false">_xlfn.iferror(VLOOKUP(D1011,Cadastros!$M$1:$N$12,2,0),0)*C1011</f>
        <v>-4087</v>
      </c>
      <c r="H1011" s="103" t="n">
        <f aca="false">SUMIF(A:A,A1011,G:G)</f>
        <v>785.17</v>
      </c>
      <c r="I1011" s="8"/>
    </row>
    <row r="1012" customFormat="false" ht="15" hidden="true" customHeight="true" outlineLevel="0" collapsed="false">
      <c r="A1012" s="92" t="s">
        <v>1015</v>
      </c>
      <c r="B1012" s="105" t="n">
        <v>44440</v>
      </c>
      <c r="C1012" s="100" t="n">
        <v>285</v>
      </c>
      <c r="D1012" s="92" t="s">
        <v>42</v>
      </c>
      <c r="E1012" s="101" t="e">
        <f aca="false">_xlfn.iferror(VLOOKUP($A1012,Clientes!$A:$F,6,0),"")</f>
        <v>#N/A</v>
      </c>
      <c r="F1012" s="102" t="n">
        <f aca="false">IF(B1012="","",EOMONTH(B1012,-1)+1)</f>
        <v>44440</v>
      </c>
      <c r="G1012" s="103" t="n">
        <f aca="false">_xlfn.iferror(VLOOKUP(D1012,Cadastros!$M$1:$N$12,2,0),0)*C1012</f>
        <v>285</v>
      </c>
      <c r="H1012" s="103" t="n">
        <f aca="false">SUMIF(A:A,A1012,G:G)</f>
        <v>0</v>
      </c>
      <c r="I1012" s="8"/>
    </row>
    <row r="1013" customFormat="false" ht="15" hidden="true" customHeight="true" outlineLevel="0" collapsed="false">
      <c r="A1013" s="92" t="s">
        <v>1111</v>
      </c>
      <c r="B1013" s="105" t="n">
        <v>44440</v>
      </c>
      <c r="C1013" s="100" t="n">
        <v>116</v>
      </c>
      <c r="D1013" s="92" t="s">
        <v>42</v>
      </c>
      <c r="E1013" s="101" t="e">
        <f aca="false">_xlfn.iferror(VLOOKUP($A1013,Clientes!$A:$F,6,0),"")</f>
        <v>#N/A</v>
      </c>
      <c r="F1013" s="102" t="n">
        <f aca="false">IF(B1013="","",EOMONTH(B1013,-1)+1)</f>
        <v>44440</v>
      </c>
      <c r="G1013" s="103" t="n">
        <f aca="false">_xlfn.iferror(VLOOKUP(D1013,Cadastros!$M$1:$N$12,2,0),0)*C1013</f>
        <v>116</v>
      </c>
      <c r="H1013" s="103" t="n">
        <f aca="false">SUMIF(A:A,A1013,G:G)</f>
        <v>0</v>
      </c>
      <c r="I1013" s="8"/>
    </row>
    <row r="1014" customFormat="false" ht="15" hidden="true" customHeight="true" outlineLevel="0" collapsed="false">
      <c r="A1014" s="92" t="s">
        <v>1174</v>
      </c>
      <c r="B1014" s="105" t="n">
        <v>44440</v>
      </c>
      <c r="C1014" s="100" t="n">
        <v>615</v>
      </c>
      <c r="D1014" s="92" t="s">
        <v>42</v>
      </c>
      <c r="E1014" s="101" t="e">
        <f aca="false">_xlfn.iferror(VLOOKUP($A1014,Clientes!$A:$F,6,0),"")</f>
        <v>#N/A</v>
      </c>
      <c r="F1014" s="102" t="n">
        <f aca="false">IF(B1014="","",EOMONTH(B1014,-1)+1)</f>
        <v>44440</v>
      </c>
      <c r="G1014" s="103" t="n">
        <f aca="false">_xlfn.iferror(VLOOKUP(D1014,Cadastros!$M$1:$N$12,2,0),0)*C1014</f>
        <v>615</v>
      </c>
      <c r="H1014" s="103" t="n">
        <f aca="false">SUMIF(A:A,A1014,G:G)</f>
        <v>0</v>
      </c>
      <c r="I1014" s="8"/>
    </row>
    <row r="1015" customFormat="false" ht="15" hidden="true" customHeight="true" outlineLevel="0" collapsed="false">
      <c r="A1015" s="92" t="s">
        <v>1225</v>
      </c>
      <c r="B1015" s="105" t="n">
        <v>44440</v>
      </c>
      <c r="C1015" s="100" t="n">
        <v>290.4</v>
      </c>
      <c r="D1015" s="92" t="s">
        <v>42</v>
      </c>
      <c r="E1015" s="101" t="e">
        <f aca="false">_xlfn.iferror(VLOOKUP($A1015,Clientes!$A:$F,6,0),"")</f>
        <v>#N/A</v>
      </c>
      <c r="F1015" s="102" t="n">
        <f aca="false">IF(B1015="","",EOMONTH(B1015,-1)+1)</f>
        <v>44440</v>
      </c>
      <c r="G1015" s="103" t="n">
        <f aca="false">_xlfn.iferror(VLOOKUP(D1015,Cadastros!$M$1:$N$12,2,0),0)*C1015</f>
        <v>290.4</v>
      </c>
      <c r="H1015" s="103" t="n">
        <f aca="false">SUMIF(A:A,A1015,G:G)</f>
        <v>3290.4</v>
      </c>
      <c r="I1015" s="8"/>
    </row>
    <row r="1016" customFormat="false" ht="15" hidden="true" customHeight="true" outlineLevel="0" collapsed="false">
      <c r="A1016" s="92" t="s">
        <v>1252</v>
      </c>
      <c r="B1016" s="105" t="n">
        <v>44440</v>
      </c>
      <c r="C1016" s="100" t="n">
        <v>97</v>
      </c>
      <c r="D1016" s="92" t="s">
        <v>42</v>
      </c>
      <c r="E1016" s="101" t="e">
        <f aca="false">_xlfn.iferror(VLOOKUP($A1016,Clientes!$A:$F,6,0),"")</f>
        <v>#N/A</v>
      </c>
      <c r="F1016" s="102" t="n">
        <f aca="false">IF(B1016="","",EOMONTH(B1016,-1)+1)</f>
        <v>44440</v>
      </c>
      <c r="G1016" s="103" t="n">
        <f aca="false">_xlfn.iferror(VLOOKUP(D1016,Cadastros!$M$1:$N$12,2,0),0)*C1016</f>
        <v>97</v>
      </c>
      <c r="H1016" s="103" t="n">
        <f aca="false">SUMIF(A:A,A1016,G:G)</f>
        <v>0</v>
      </c>
      <c r="I1016" s="8"/>
    </row>
    <row r="1017" customFormat="false" ht="15" hidden="true" customHeight="true" outlineLevel="0" collapsed="false">
      <c r="A1017" s="92" t="s">
        <v>1278</v>
      </c>
      <c r="B1017" s="105" t="n">
        <v>44440</v>
      </c>
      <c r="C1017" s="100" t="n">
        <v>532</v>
      </c>
      <c r="D1017" s="92" t="s">
        <v>42</v>
      </c>
      <c r="E1017" s="101" t="e">
        <f aca="false">_xlfn.iferror(VLOOKUP($A1017,Clientes!$A:$F,6,0),"")</f>
        <v>#N/A</v>
      </c>
      <c r="F1017" s="102" t="n">
        <f aca="false">IF(B1017="","",EOMONTH(B1017,-1)+1)</f>
        <v>44440</v>
      </c>
      <c r="G1017" s="103" t="n">
        <f aca="false">_xlfn.iferror(VLOOKUP(D1017,Cadastros!$M$1:$N$12,2,0),0)*C1017</f>
        <v>532</v>
      </c>
      <c r="H1017" s="103" t="n">
        <f aca="false">SUMIF(A:A,A1017,G:G)</f>
        <v>0</v>
      </c>
      <c r="I1017" s="8"/>
    </row>
    <row r="1018" customFormat="false" ht="15" hidden="true" customHeight="true" outlineLevel="0" collapsed="false">
      <c r="A1018" s="92" t="s">
        <v>1281</v>
      </c>
      <c r="B1018" s="105" t="n">
        <v>44440</v>
      </c>
      <c r="C1018" s="100" t="n">
        <v>290.4</v>
      </c>
      <c r="D1018" s="92" t="s">
        <v>42</v>
      </c>
      <c r="E1018" s="101" t="e">
        <f aca="false">_xlfn.iferror(VLOOKUP($A1018,Clientes!$A:$F,6,0),"")</f>
        <v>#N/A</v>
      </c>
      <c r="F1018" s="102" t="n">
        <f aca="false">IF(B1018="","",EOMONTH(B1018,-1)+1)</f>
        <v>44440</v>
      </c>
      <c r="G1018" s="103" t="n">
        <f aca="false">_xlfn.iferror(VLOOKUP(D1018,Cadastros!$M$1:$N$12,2,0),0)*C1018</f>
        <v>290.4</v>
      </c>
      <c r="H1018" s="103" t="n">
        <f aca="false">SUMIF(A:A,A1018,G:G)</f>
        <v>3290.4</v>
      </c>
      <c r="I1018" s="8"/>
    </row>
    <row r="1019" customFormat="false" ht="15" hidden="true" customHeight="true" outlineLevel="0" collapsed="false">
      <c r="A1019" s="92" t="s">
        <v>1284</v>
      </c>
      <c r="B1019" s="105" t="n">
        <v>44440</v>
      </c>
      <c r="C1019" s="100" t="n">
        <v>823</v>
      </c>
      <c r="D1019" s="92" t="s">
        <v>42</v>
      </c>
      <c r="E1019" s="101" t="e">
        <f aca="false">_xlfn.iferror(VLOOKUP($A1019,Clientes!$A:$F,6,0),"")</f>
        <v>#N/A</v>
      </c>
      <c r="F1019" s="102" t="n">
        <f aca="false">IF(B1019="","",EOMONTH(B1019,-1)+1)</f>
        <v>44440</v>
      </c>
      <c r="G1019" s="103" t="n">
        <f aca="false">_xlfn.iferror(VLOOKUP(D1019,Cadastros!$M$1:$N$12,2,0),0)*C1019</f>
        <v>823</v>
      </c>
      <c r="H1019" s="103" t="n">
        <f aca="false">SUMIF(A:A,A1019,G:G)</f>
        <v>0</v>
      </c>
      <c r="I1019" s="8"/>
    </row>
    <row r="1020" customFormat="false" ht="15" hidden="true" customHeight="true" outlineLevel="0" collapsed="false">
      <c r="A1020" s="92" t="s">
        <v>1298</v>
      </c>
      <c r="B1020" s="105" t="n">
        <v>44440</v>
      </c>
      <c r="C1020" s="100" t="n">
        <v>145</v>
      </c>
      <c r="D1020" s="92" t="s">
        <v>42</v>
      </c>
      <c r="E1020" s="101" t="e">
        <f aca="false">_xlfn.iferror(VLOOKUP($A1020,Clientes!$A:$F,6,0),"")</f>
        <v>#N/A</v>
      </c>
      <c r="F1020" s="102" t="n">
        <f aca="false">IF(B1020="","",EOMONTH(B1020,-1)+1)</f>
        <v>44440</v>
      </c>
      <c r="G1020" s="103" t="n">
        <f aca="false">_xlfn.iferror(VLOOKUP(D1020,Cadastros!$M$1:$N$12,2,0),0)*C1020</f>
        <v>145</v>
      </c>
      <c r="H1020" s="103" t="n">
        <f aca="false">SUMIF(A:A,A1020,G:G)</f>
        <v>0</v>
      </c>
      <c r="I1020" s="8"/>
    </row>
    <row r="1021" customFormat="false" ht="15" hidden="true" customHeight="true" outlineLevel="0" collapsed="false">
      <c r="A1021" s="92" t="s">
        <v>1311</v>
      </c>
      <c r="B1021" s="105" t="n">
        <v>44440</v>
      </c>
      <c r="C1021" s="100" t="n">
        <v>193.6</v>
      </c>
      <c r="D1021" s="92" t="s">
        <v>42</v>
      </c>
      <c r="E1021" s="101" t="e">
        <f aca="false">_xlfn.iferror(VLOOKUP($A1021,Clientes!$A:$F,6,0),"")</f>
        <v>#N/A</v>
      </c>
      <c r="F1021" s="102" t="n">
        <f aca="false">IF(B1021="","",EOMONTH(B1021,-1)+1)</f>
        <v>44440</v>
      </c>
      <c r="G1021" s="103" t="n">
        <f aca="false">_xlfn.iferror(VLOOKUP(D1021,Cadastros!$M$1:$N$12,2,0),0)*C1021</f>
        <v>193.6</v>
      </c>
      <c r="H1021" s="103" t="n">
        <f aca="false">SUMIF(A:A,A1021,G:G)</f>
        <v>2193.6</v>
      </c>
      <c r="I1021" s="8"/>
    </row>
    <row r="1022" customFormat="false" ht="15" hidden="true" customHeight="true" outlineLevel="0" collapsed="false">
      <c r="A1022" s="92" t="s">
        <v>1189</v>
      </c>
      <c r="B1022" s="105" t="n">
        <v>44440</v>
      </c>
      <c r="C1022" s="100" t="n">
        <v>120</v>
      </c>
      <c r="D1022" s="92" t="s">
        <v>36</v>
      </c>
      <c r="E1022" s="101" t="e">
        <f aca="false">_xlfn.iferror(VLOOKUP($A1022,Clientes!$A:$F,6,0),"")</f>
        <v>#N/A</v>
      </c>
      <c r="F1022" s="102" t="n">
        <f aca="false">IF(B1022="","",EOMONTH(B1022,-1)+1)</f>
        <v>44440</v>
      </c>
      <c r="G1022" s="103" t="n">
        <f aca="false">_xlfn.iferror(VLOOKUP(D1022,Cadastros!$M$1:$N$12,2,0),0)*C1022</f>
        <v>120</v>
      </c>
      <c r="H1022" s="103" t="n">
        <f aca="false">SUMIF(A:A,A1022,G:G)</f>
        <v>0</v>
      </c>
      <c r="I1022" s="8"/>
    </row>
    <row r="1023" customFormat="false" ht="15" hidden="true" customHeight="true" outlineLevel="0" collapsed="false">
      <c r="A1023" s="92" t="s">
        <v>1199</v>
      </c>
      <c r="B1023" s="105" t="n">
        <v>44440</v>
      </c>
      <c r="C1023" s="100" t="n">
        <v>150</v>
      </c>
      <c r="D1023" s="92" t="s">
        <v>36</v>
      </c>
      <c r="E1023" s="101" t="e">
        <f aca="false">_xlfn.iferror(VLOOKUP($A1023,Clientes!$A:$F,6,0),"")</f>
        <v>#N/A</v>
      </c>
      <c r="F1023" s="102" t="n">
        <f aca="false">IF(B1023="","",EOMONTH(B1023,-1)+1)</f>
        <v>44440</v>
      </c>
      <c r="G1023" s="103" t="n">
        <f aca="false">_xlfn.iferror(VLOOKUP(D1023,Cadastros!$M$1:$N$12,2,0),0)*C1023</f>
        <v>150</v>
      </c>
      <c r="H1023" s="103" t="n">
        <f aca="false">SUMIF(A:A,A1023,G:G)</f>
        <v>0</v>
      </c>
      <c r="I1023" s="8"/>
    </row>
    <row r="1024" customFormat="false" ht="15" hidden="true" customHeight="true" outlineLevel="0" collapsed="false">
      <c r="A1024" s="92" t="s">
        <v>1230</v>
      </c>
      <c r="B1024" s="105" t="n">
        <v>44440</v>
      </c>
      <c r="C1024" s="100" t="n">
        <v>299.95</v>
      </c>
      <c r="D1024" s="92" t="s">
        <v>36</v>
      </c>
      <c r="E1024" s="101" t="e">
        <f aca="false">_xlfn.iferror(VLOOKUP($A1024,Clientes!$A:$F,6,0),"")</f>
        <v>#N/A</v>
      </c>
      <c r="F1024" s="102" t="n">
        <f aca="false">IF(B1024="","",EOMONTH(B1024,-1)+1)</f>
        <v>44440</v>
      </c>
      <c r="G1024" s="103" t="n">
        <f aca="false">_xlfn.iferror(VLOOKUP(D1024,Cadastros!$M$1:$N$12,2,0),0)*C1024</f>
        <v>299.95</v>
      </c>
      <c r="H1024" s="103" t="n">
        <f aca="false">SUMIF(A:A,A1024,G:G)</f>
        <v>3515</v>
      </c>
      <c r="I1024" s="8"/>
    </row>
    <row r="1025" customFormat="false" ht="15" hidden="true" customHeight="true" outlineLevel="0" collapsed="false">
      <c r="A1025" s="92" t="s">
        <v>1245</v>
      </c>
      <c r="B1025" s="105" t="n">
        <v>44440</v>
      </c>
      <c r="C1025" s="100" t="n">
        <v>193</v>
      </c>
      <c r="D1025" s="92" t="s">
        <v>46</v>
      </c>
      <c r="E1025" s="101" t="e">
        <f aca="false">_xlfn.iferror(VLOOKUP($A1025,Clientes!$A:$F,6,0),"")</f>
        <v>#N/A</v>
      </c>
      <c r="F1025" s="102" t="n">
        <f aca="false">IF(B1025="","",EOMONTH(B1025,-1)+1)</f>
        <v>44440</v>
      </c>
      <c r="G1025" s="103" t="n">
        <f aca="false">_xlfn.iferror(VLOOKUP(D1025,Cadastros!$M$1:$N$12,2,0),0)*C1025</f>
        <v>-193</v>
      </c>
      <c r="H1025" s="103" t="n">
        <f aca="false">SUMIF(A:A,A1025,G:G)</f>
        <v>1401.6</v>
      </c>
      <c r="I1025" s="8"/>
    </row>
    <row r="1026" customFormat="false" ht="15" hidden="true" customHeight="true" outlineLevel="0" collapsed="false">
      <c r="A1026" s="92" t="s">
        <v>954</v>
      </c>
      <c r="B1026" s="105" t="n">
        <v>44440</v>
      </c>
      <c r="C1026" s="100" t="n">
        <v>193.6</v>
      </c>
      <c r="D1026" s="92" t="s">
        <v>1017</v>
      </c>
      <c r="E1026" s="101" t="e">
        <f aca="false">_xlfn.iferror(VLOOKUP($A1026,Clientes!$A:$F,6,0),"")</f>
        <v>#N/A</v>
      </c>
      <c r="F1026" s="102" t="n">
        <f aca="false">IF(B1026="","",EOMONTH(B1026,-1)+1)</f>
        <v>44440</v>
      </c>
      <c r="G1026" s="103" t="n">
        <f aca="false">_xlfn.iferror(VLOOKUP(D1026,Cadastros!$M$1:$N$12,2,0),0)*C1026</f>
        <v>193.6</v>
      </c>
      <c r="H1026" s="103" t="n">
        <f aca="false">SUMIF(A:A,A1026,G:G)</f>
        <v>2382.03</v>
      </c>
      <c r="I1026" s="8"/>
    </row>
    <row r="1027" customFormat="false" ht="15" hidden="true" customHeight="true" outlineLevel="0" collapsed="false">
      <c r="A1027" s="92" t="s">
        <v>984</v>
      </c>
      <c r="B1027" s="105" t="n">
        <v>44440</v>
      </c>
      <c r="C1027" s="100" t="n">
        <v>106.48</v>
      </c>
      <c r="D1027" s="92" t="s">
        <v>1017</v>
      </c>
      <c r="E1027" s="101" t="e">
        <f aca="false">_xlfn.iferror(VLOOKUP($A1027,Clientes!$A:$F,6,0),"")</f>
        <v>#N/A</v>
      </c>
      <c r="F1027" s="102" t="n">
        <f aca="false">IF(B1027="","",EOMONTH(B1027,-1)+1)</f>
        <v>44440</v>
      </c>
      <c r="G1027" s="103" t="n">
        <f aca="false">_xlfn.iferror(VLOOKUP(D1027,Cadastros!$M$1:$N$12,2,0),0)*C1027</f>
        <v>106.48</v>
      </c>
      <c r="H1027" s="103" t="n">
        <f aca="false">SUMIF(A:A,A1027,G:G)</f>
        <v>1311.81</v>
      </c>
      <c r="I1027" s="8"/>
    </row>
    <row r="1028" customFormat="false" ht="15" hidden="true" customHeight="true" outlineLevel="0" collapsed="false">
      <c r="A1028" s="92" t="s">
        <v>1055</v>
      </c>
      <c r="B1028" s="105" t="n">
        <v>44440</v>
      </c>
      <c r="C1028" s="100" t="n">
        <v>41.75</v>
      </c>
      <c r="D1028" s="92" t="s">
        <v>1017</v>
      </c>
      <c r="E1028" s="101" t="e">
        <f aca="false">_xlfn.iferror(VLOOKUP($A1028,Clientes!$A:$F,6,0),"")</f>
        <v>#N/A</v>
      </c>
      <c r="F1028" s="102" t="n">
        <f aca="false">IF(B1028="","",EOMONTH(B1028,-1)+1)</f>
        <v>44440</v>
      </c>
      <c r="G1028" s="103" t="n">
        <f aca="false">_xlfn.iferror(VLOOKUP(D1028,Cadastros!$M$1:$N$12,2,0),0)*C1028</f>
        <v>41.75</v>
      </c>
      <c r="H1028" s="103" t="n">
        <f aca="false">SUMIF(A:A,A1028,G:G)</f>
        <v>511.19</v>
      </c>
      <c r="I1028" s="8"/>
    </row>
    <row r="1029" customFormat="false" ht="15" hidden="true" customHeight="true" outlineLevel="0" collapsed="false">
      <c r="A1029" s="92" t="s">
        <v>1102</v>
      </c>
      <c r="B1029" s="105" t="n">
        <v>44440</v>
      </c>
      <c r="C1029" s="100" t="n">
        <v>33.56</v>
      </c>
      <c r="D1029" s="92" t="s">
        <v>1017</v>
      </c>
      <c r="E1029" s="101" t="e">
        <f aca="false">_xlfn.iferror(VLOOKUP($A1029,Clientes!$A:$F,6,0),"")</f>
        <v>#N/A</v>
      </c>
      <c r="F1029" s="102" t="n">
        <f aca="false">IF(B1029="","",EOMONTH(B1029,-1)+1)</f>
        <v>44440</v>
      </c>
      <c r="G1029" s="103" t="n">
        <f aca="false">_xlfn.iferror(VLOOKUP(D1029,Cadastros!$M$1:$N$12,2,0),0)*C1029</f>
        <v>33.56</v>
      </c>
      <c r="H1029" s="103" t="n">
        <f aca="false">SUMIF(A:A,A1029,G:G)</f>
        <v>525.1</v>
      </c>
      <c r="I1029" s="8"/>
    </row>
    <row r="1030" customFormat="false" ht="15" hidden="true" customHeight="true" outlineLevel="0" collapsed="false">
      <c r="A1030" s="92" t="s">
        <v>1227</v>
      </c>
      <c r="B1030" s="105" t="n">
        <v>44440</v>
      </c>
      <c r="C1030" s="100" t="n">
        <v>106.48</v>
      </c>
      <c r="D1030" s="92" t="s">
        <v>1017</v>
      </c>
      <c r="E1030" s="101" t="e">
        <f aca="false">_xlfn.iferror(VLOOKUP($A1030,Clientes!$A:$F,6,0),"")</f>
        <v>#N/A</v>
      </c>
      <c r="F1030" s="102" t="n">
        <f aca="false">IF(B1030="","",EOMONTH(B1030,-1)+1)</f>
        <v>44440</v>
      </c>
      <c r="G1030" s="103" t="n">
        <f aca="false">_xlfn.iferror(VLOOKUP(D1030,Cadastros!$M$1:$N$12,2,0),0)*C1030</f>
        <v>106.48</v>
      </c>
      <c r="H1030" s="103" t="n">
        <f aca="false">SUMIF(A:A,A1030,G:G)</f>
        <v>1746.73</v>
      </c>
      <c r="I1030" s="8"/>
    </row>
    <row r="1031" customFormat="false" ht="15" hidden="true" customHeight="true" outlineLevel="0" collapsed="false">
      <c r="A1031" s="92" t="s">
        <v>1228</v>
      </c>
      <c r="B1031" s="105" t="n">
        <v>44440</v>
      </c>
      <c r="C1031" s="100" t="n">
        <v>48.4</v>
      </c>
      <c r="D1031" s="92" t="s">
        <v>1017</v>
      </c>
      <c r="E1031" s="101" t="e">
        <f aca="false">_xlfn.iferror(VLOOKUP($A1031,Clientes!$A:$F,6,0),"")</f>
        <v>#N/A</v>
      </c>
      <c r="F1031" s="102" t="n">
        <f aca="false">IF(B1031="","",EOMONTH(B1031,-1)+1)</f>
        <v>44440</v>
      </c>
      <c r="G1031" s="103" t="n">
        <f aca="false">_xlfn.iferror(VLOOKUP(D1031,Cadastros!$M$1:$N$12,2,0),0)*C1031</f>
        <v>48.4</v>
      </c>
      <c r="H1031" s="103" t="n">
        <f aca="false">SUMIF(A:A,A1031,G:G)</f>
        <v>596.28</v>
      </c>
      <c r="I1031" s="8"/>
    </row>
    <row r="1032" customFormat="false" ht="15" hidden="true" customHeight="true" outlineLevel="0" collapsed="false">
      <c r="A1032" s="92" t="s">
        <v>1254</v>
      </c>
      <c r="B1032" s="105" t="n">
        <v>44440</v>
      </c>
      <c r="C1032" s="100" t="n">
        <v>43.56</v>
      </c>
      <c r="D1032" s="92" t="s">
        <v>1017</v>
      </c>
      <c r="E1032" s="101" t="e">
        <f aca="false">_xlfn.iferror(VLOOKUP($A1032,Clientes!$A:$F,6,0),"")</f>
        <v>#N/A</v>
      </c>
      <c r="F1032" s="102" t="n">
        <f aca="false">IF(B1032="","",EOMONTH(B1032,-1)+1)</f>
        <v>44440</v>
      </c>
      <c r="G1032" s="103" t="n">
        <f aca="false">_xlfn.iferror(VLOOKUP(D1032,Cadastros!$M$1:$N$12,2,0),0)*C1032</f>
        <v>43.56</v>
      </c>
      <c r="H1032" s="103" t="n">
        <f aca="false">SUMIF(A:A,A1032,G:G)</f>
        <v>535.96</v>
      </c>
      <c r="I1032" s="8"/>
    </row>
    <row r="1033" customFormat="false" ht="15" hidden="true" customHeight="true" outlineLevel="0" collapsed="false">
      <c r="A1033" s="92" t="s">
        <v>1266</v>
      </c>
      <c r="B1033" s="105" t="n">
        <v>44440</v>
      </c>
      <c r="C1033" s="100" t="n">
        <v>203.28</v>
      </c>
      <c r="D1033" s="92" t="s">
        <v>1017</v>
      </c>
      <c r="E1033" s="101" t="e">
        <f aca="false">_xlfn.iferror(VLOOKUP($A1033,Clientes!$A:$F,6,0),"")</f>
        <v>#N/A</v>
      </c>
      <c r="F1033" s="102" t="n">
        <f aca="false">IF(B1033="","",EOMONTH(B1033,-1)+1)</f>
        <v>44440</v>
      </c>
      <c r="G1033" s="103" t="n">
        <f aca="false">_xlfn.iferror(VLOOKUP(D1033,Cadastros!$M$1:$N$12,2,0),0)*C1033</f>
        <v>203.28</v>
      </c>
      <c r="H1033" s="103" t="n">
        <f aca="false">SUMIF(A:A,A1033,G:G)</f>
        <v>2501.13</v>
      </c>
      <c r="I1033" s="8"/>
    </row>
    <row r="1034" customFormat="false" ht="15" hidden="true" customHeight="true" outlineLevel="0" collapsed="false">
      <c r="A1034" s="92" t="s">
        <v>1285</v>
      </c>
      <c r="B1034" s="105" t="n">
        <v>44440</v>
      </c>
      <c r="C1034" s="100" t="n">
        <v>213</v>
      </c>
      <c r="D1034" s="92" t="s">
        <v>1017</v>
      </c>
      <c r="E1034" s="101" t="e">
        <f aca="false">_xlfn.iferror(VLOOKUP($A1034,Clientes!$A:$F,6,0),"")</f>
        <v>#N/A</v>
      </c>
      <c r="F1034" s="102" t="n">
        <f aca="false">IF(B1034="","",EOMONTH(B1034,-1)+1)</f>
        <v>44440</v>
      </c>
      <c r="G1034" s="103" t="n">
        <f aca="false">_xlfn.iferror(VLOOKUP(D1034,Cadastros!$M$1:$N$12,2,0),0)*C1034</f>
        <v>213</v>
      </c>
      <c r="H1034" s="103" t="n">
        <f aca="false">SUMIF(A:A,A1034,G:G)</f>
        <v>2641.36</v>
      </c>
      <c r="I1034" s="8"/>
    </row>
    <row r="1035" customFormat="false" ht="15" hidden="true" customHeight="true" outlineLevel="0" collapsed="false">
      <c r="A1035" s="92" t="s">
        <v>1291</v>
      </c>
      <c r="B1035" s="105" t="n">
        <v>44440</v>
      </c>
      <c r="C1035" s="100" t="n">
        <v>227.48</v>
      </c>
      <c r="D1035" s="92" t="s">
        <v>1017</v>
      </c>
      <c r="E1035" s="101" t="e">
        <f aca="false">_xlfn.iferror(VLOOKUP($A1035,Clientes!$A:$F,6,0),"")</f>
        <v>#N/A</v>
      </c>
      <c r="F1035" s="102" t="n">
        <f aca="false">IF(B1035="","",EOMONTH(B1035,-1)+1)</f>
        <v>44440</v>
      </c>
      <c r="G1035" s="103" t="n">
        <f aca="false">_xlfn.iferror(VLOOKUP(D1035,Cadastros!$M$1:$N$12,2,0),0)*C1035</f>
        <v>227.48</v>
      </c>
      <c r="H1035" s="103" t="n">
        <f aca="false">SUMIF(A:A,A1035,G:G)</f>
        <v>2798.89</v>
      </c>
      <c r="I1035" s="8"/>
    </row>
    <row r="1036" customFormat="false" ht="15" hidden="true" customHeight="true" outlineLevel="0" collapsed="false">
      <c r="A1036" s="92" t="s">
        <v>1293</v>
      </c>
      <c r="B1036" s="105" t="n">
        <v>44440</v>
      </c>
      <c r="C1036" s="100" t="n">
        <v>275.88</v>
      </c>
      <c r="D1036" s="92" t="s">
        <v>1017</v>
      </c>
      <c r="E1036" s="101" t="e">
        <f aca="false">_xlfn.iferror(VLOOKUP($A1036,Clientes!$A:$F,6,0),"")</f>
        <v>#N/A</v>
      </c>
      <c r="F1036" s="102" t="n">
        <f aca="false">IF(B1036="","",EOMONTH(B1036,-1)+1)</f>
        <v>44440</v>
      </c>
      <c r="G1036" s="103" t="n">
        <f aca="false">_xlfn.iferror(VLOOKUP(D1036,Cadastros!$M$1:$N$12,2,0),0)*C1036</f>
        <v>275.88</v>
      </c>
      <c r="H1036" s="103" t="n">
        <f aca="false">SUMIF(A:A,A1036,G:G)</f>
        <v>3263.11</v>
      </c>
      <c r="I1036" s="8"/>
    </row>
    <row r="1037" customFormat="false" ht="15" hidden="true" customHeight="true" outlineLevel="0" collapsed="false">
      <c r="A1037" s="92" t="s">
        <v>1297</v>
      </c>
      <c r="B1037" s="105" t="n">
        <v>44440</v>
      </c>
      <c r="C1037" s="100" t="n">
        <v>338.8</v>
      </c>
      <c r="D1037" s="92" t="s">
        <v>1017</v>
      </c>
      <c r="E1037" s="101" t="e">
        <f aca="false">_xlfn.iferror(VLOOKUP($A1037,Clientes!$A:$F,6,0),"")</f>
        <v>#N/A</v>
      </c>
      <c r="F1037" s="102" t="n">
        <f aca="false">IF(B1037="","",EOMONTH(B1037,-1)+1)</f>
        <v>44440</v>
      </c>
      <c r="G1037" s="103" t="n">
        <f aca="false">_xlfn.iferror(VLOOKUP(D1037,Cadastros!$M$1:$N$12,2,0),0)*C1037</f>
        <v>338.8</v>
      </c>
      <c r="H1037" s="103" t="n">
        <f aca="false">SUMIF(A:A,A1037,G:G)</f>
        <v>4168.55</v>
      </c>
      <c r="I1037" s="8"/>
    </row>
    <row r="1038" customFormat="false" ht="15" hidden="true" customHeight="true" outlineLevel="0" collapsed="false">
      <c r="A1038" s="92" t="s">
        <v>1301</v>
      </c>
      <c r="B1038" s="105" t="n">
        <v>44440</v>
      </c>
      <c r="C1038" s="100" t="n">
        <v>183.82</v>
      </c>
      <c r="D1038" s="92" t="s">
        <v>1017</v>
      </c>
      <c r="E1038" s="101" t="e">
        <f aca="false">_xlfn.iferror(VLOOKUP($A1038,Clientes!$A:$F,6,0),"")</f>
        <v>#N/A</v>
      </c>
      <c r="F1038" s="102" t="n">
        <f aca="false">IF(B1038="","",EOMONTH(B1038,-1)+1)</f>
        <v>44440</v>
      </c>
      <c r="G1038" s="103" t="n">
        <f aca="false">_xlfn.iferror(VLOOKUP(D1038,Cadastros!$M$1:$N$12,2,0),0)*C1038</f>
        <v>183.82</v>
      </c>
      <c r="H1038" s="103" t="n">
        <f aca="false">SUMIF(A:A,A1038,G:G)</f>
        <v>2261.73</v>
      </c>
      <c r="I1038" s="8"/>
    </row>
    <row r="1039" customFormat="false" ht="15" hidden="true" customHeight="true" outlineLevel="0" collapsed="false">
      <c r="A1039" s="92" t="s">
        <v>1308</v>
      </c>
      <c r="B1039" s="105" t="n">
        <v>44440</v>
      </c>
      <c r="C1039" s="100" t="n">
        <v>658.24</v>
      </c>
      <c r="D1039" s="92" t="s">
        <v>1017</v>
      </c>
      <c r="E1039" s="101" t="e">
        <f aca="false">_xlfn.iferror(VLOOKUP($A1039,Clientes!$A:$F,6,0),"")</f>
        <v>#N/A</v>
      </c>
      <c r="F1039" s="102" t="n">
        <f aca="false">IF(B1039="","",EOMONTH(B1039,-1)+1)</f>
        <v>44440</v>
      </c>
      <c r="G1039" s="103" t="n">
        <f aca="false">_xlfn.iferror(VLOOKUP(D1039,Cadastros!$M$1:$N$12,2,0),0)*C1039</f>
        <v>658.24</v>
      </c>
      <c r="H1039" s="103" t="n">
        <f aca="false">SUMIF(A:A,A1039,G:G)</f>
        <v>8098.9</v>
      </c>
      <c r="I1039" s="8"/>
    </row>
    <row r="1040" customFormat="false" ht="15" hidden="true" customHeight="true" outlineLevel="0" collapsed="false">
      <c r="A1040" s="92" t="s">
        <v>1506</v>
      </c>
      <c r="B1040" s="105" t="n">
        <v>44470</v>
      </c>
      <c r="C1040" s="100" t="n">
        <v>6760</v>
      </c>
      <c r="D1040" s="92" t="s">
        <v>34</v>
      </c>
      <c r="E1040" s="101" t="e">
        <f aca="false">_xlfn.iferror(VLOOKUP($A1040,Clientes!$A:$F,6,0),"")</f>
        <v>#N/A</v>
      </c>
      <c r="F1040" s="102" t="n">
        <f aca="false">IF(B1040="","",EOMONTH(B1040,-1)+1)</f>
        <v>44470</v>
      </c>
      <c r="G1040" s="103" t="n">
        <f aca="false">_xlfn.iferror(VLOOKUP(D1040,Cadastros!$M$1:$N$12,2,0),0)*C1040</f>
        <v>6760</v>
      </c>
      <c r="H1040" s="103" t="n">
        <f aca="false">SUMIF(A:A,A1040,G:G)</f>
        <v>7350.15</v>
      </c>
      <c r="I1040" s="8"/>
    </row>
    <row r="1041" customFormat="false" ht="15" hidden="true" customHeight="true" outlineLevel="0" collapsed="false">
      <c r="A1041" s="92" t="s">
        <v>1507</v>
      </c>
      <c r="B1041" s="105" t="n">
        <v>44470</v>
      </c>
      <c r="C1041" s="100" t="n">
        <v>18860</v>
      </c>
      <c r="D1041" s="92" t="s">
        <v>34</v>
      </c>
      <c r="E1041" s="101" t="e">
        <f aca="false">_xlfn.iferror(VLOOKUP($A1041,Clientes!$A:$F,6,0),"")</f>
        <v>#N/A</v>
      </c>
      <c r="F1041" s="102" t="n">
        <f aca="false">IF(B1041="","",EOMONTH(B1041,-1)+1)</f>
        <v>44470</v>
      </c>
      <c r="G1041" s="103" t="n">
        <f aca="false">_xlfn.iferror(VLOOKUP(D1041,Cadastros!$M$1:$N$12,2,0),0)*C1041</f>
        <v>18860</v>
      </c>
      <c r="H1041" s="103" t="n">
        <f aca="false">SUMIF(A:A,A1041,G:G)</f>
        <v>18860</v>
      </c>
      <c r="I1041" s="8"/>
    </row>
    <row r="1042" customFormat="false" ht="15" hidden="true" customHeight="true" outlineLevel="0" collapsed="false">
      <c r="A1042" s="92" t="s">
        <v>1508</v>
      </c>
      <c r="B1042" s="105" t="n">
        <v>44470</v>
      </c>
      <c r="C1042" s="100" t="n">
        <v>15000</v>
      </c>
      <c r="D1042" s="92" t="s">
        <v>34</v>
      </c>
      <c r="E1042" s="101" t="e">
        <f aca="false">_xlfn.iferror(VLOOKUP($A1042,Clientes!$A:$F,6,0),"")</f>
        <v>#N/A</v>
      </c>
      <c r="F1042" s="102" t="n">
        <f aca="false">IF(B1042="","",EOMONTH(B1042,-1)+1)</f>
        <v>44470</v>
      </c>
      <c r="G1042" s="103" t="n">
        <f aca="false">_xlfn.iferror(VLOOKUP(D1042,Cadastros!$M$1:$N$12,2,0),0)*C1042</f>
        <v>15000</v>
      </c>
      <c r="H1042" s="103" t="n">
        <f aca="false">SUMIF(A:A,A1042,G:G)</f>
        <v>15000</v>
      </c>
      <c r="I1042" s="8"/>
    </row>
    <row r="1043" customFormat="false" ht="15" hidden="true" customHeight="true" outlineLevel="0" collapsed="false">
      <c r="A1043" s="92" t="s">
        <v>1509</v>
      </c>
      <c r="B1043" s="105" t="n">
        <v>44470</v>
      </c>
      <c r="C1043" s="100" t="n">
        <v>10400</v>
      </c>
      <c r="D1043" s="92" t="s">
        <v>34</v>
      </c>
      <c r="E1043" s="101" t="e">
        <f aca="false">_xlfn.iferror(VLOOKUP($A1043,Clientes!$A:$F,6,0),"")</f>
        <v>#N/A</v>
      </c>
      <c r="F1043" s="102" t="n">
        <f aca="false">IF(B1043="","",EOMONTH(B1043,-1)+1)</f>
        <v>44470</v>
      </c>
      <c r="G1043" s="103" t="n">
        <f aca="false">_xlfn.iferror(VLOOKUP(D1043,Cadastros!$M$1:$N$12,2,0),0)*C1043</f>
        <v>10400</v>
      </c>
      <c r="H1043" s="103" t="n">
        <f aca="false">SUMIF(A:A,A1043,G:G)</f>
        <v>11700</v>
      </c>
      <c r="I1043" s="8"/>
    </row>
    <row r="1044" customFormat="false" ht="15" hidden="true" customHeight="true" outlineLevel="0" collapsed="false">
      <c r="A1044" s="92" t="s">
        <v>1510</v>
      </c>
      <c r="B1044" s="105" t="n">
        <v>44470</v>
      </c>
      <c r="C1044" s="100" t="n">
        <v>7000</v>
      </c>
      <c r="D1044" s="92" t="s">
        <v>34</v>
      </c>
      <c r="E1044" s="101" t="e">
        <f aca="false">_xlfn.iferror(VLOOKUP($A1044,Clientes!$A:$F,6,0),"")</f>
        <v>#N/A</v>
      </c>
      <c r="F1044" s="102" t="n">
        <f aca="false">IF(B1044="","",EOMONTH(B1044,-1)+1)</f>
        <v>44470</v>
      </c>
      <c r="G1044" s="103" t="n">
        <f aca="false">_xlfn.iferror(VLOOKUP(D1044,Cadastros!$M$1:$N$12,2,0),0)*C1044</f>
        <v>7000</v>
      </c>
      <c r="H1044" s="103" t="n">
        <f aca="false">SUMIF(A:A,A1044,G:G)</f>
        <v>7000</v>
      </c>
      <c r="I1044" s="8"/>
    </row>
    <row r="1045" customFormat="false" ht="15" hidden="true" customHeight="true" outlineLevel="0" collapsed="false">
      <c r="A1045" s="92" t="s">
        <v>1511</v>
      </c>
      <c r="B1045" s="105" t="n">
        <v>44470</v>
      </c>
      <c r="C1045" s="100" t="n">
        <v>5100</v>
      </c>
      <c r="D1045" s="92" t="s">
        <v>34</v>
      </c>
      <c r="E1045" s="101" t="e">
        <f aca="false">_xlfn.iferror(VLOOKUP($A1045,Clientes!$A:$F,6,0),"")</f>
        <v>#N/A</v>
      </c>
      <c r="F1045" s="102" t="n">
        <f aca="false">IF(B1045="","",EOMONTH(B1045,-1)+1)</f>
        <v>44470</v>
      </c>
      <c r="G1045" s="103" t="n">
        <f aca="false">_xlfn.iferror(VLOOKUP(D1045,Cadastros!$M$1:$N$12,2,0),0)*C1045</f>
        <v>5100</v>
      </c>
      <c r="H1045" s="103" t="n">
        <f aca="false">SUMIF(A:A,A1045,G:G)</f>
        <v>0</v>
      </c>
      <c r="I1045" s="8"/>
    </row>
    <row r="1046" customFormat="false" ht="15" hidden="true" customHeight="true" outlineLevel="0" collapsed="false">
      <c r="A1046" s="92" t="s">
        <v>1512</v>
      </c>
      <c r="B1046" s="105" t="n">
        <v>44470</v>
      </c>
      <c r="C1046" s="100" t="n">
        <v>5000</v>
      </c>
      <c r="D1046" s="92" t="s">
        <v>34</v>
      </c>
      <c r="E1046" s="101" t="e">
        <f aca="false">_xlfn.iferror(VLOOKUP($A1046,Clientes!$A:$F,6,0),"")</f>
        <v>#N/A</v>
      </c>
      <c r="F1046" s="102" t="n">
        <f aca="false">IF(B1046="","",EOMONTH(B1046,-1)+1)</f>
        <v>44470</v>
      </c>
      <c r="G1046" s="103" t="n">
        <f aca="false">_xlfn.iferror(VLOOKUP(D1046,Cadastros!$M$1:$N$12,2,0),0)*C1046</f>
        <v>5000</v>
      </c>
      <c r="H1046" s="103" t="n">
        <f aca="false">SUMIF(A:A,A1046,G:G)</f>
        <v>5000</v>
      </c>
      <c r="I1046" s="8"/>
    </row>
    <row r="1047" customFormat="false" ht="15" hidden="true" customHeight="true" outlineLevel="0" collapsed="false">
      <c r="A1047" s="92" t="s">
        <v>1513</v>
      </c>
      <c r="B1047" s="105" t="n">
        <v>44470</v>
      </c>
      <c r="C1047" s="100" t="n">
        <v>4500</v>
      </c>
      <c r="D1047" s="92" t="s">
        <v>34</v>
      </c>
      <c r="E1047" s="101" t="e">
        <f aca="false">_xlfn.iferror(VLOOKUP($A1047,Clientes!$A:$F,6,0),"")</f>
        <v>#N/A</v>
      </c>
      <c r="F1047" s="102" t="n">
        <f aca="false">IF(B1047="","",EOMONTH(B1047,-1)+1)</f>
        <v>44470</v>
      </c>
      <c r="G1047" s="103" t="n">
        <f aca="false">_xlfn.iferror(VLOOKUP(D1047,Cadastros!$M$1:$N$12,2,0),0)*C1047</f>
        <v>4500</v>
      </c>
      <c r="H1047" s="103" t="n">
        <f aca="false">SUMIF(A:A,A1047,G:G)</f>
        <v>4822.59</v>
      </c>
      <c r="I1047" s="8"/>
    </row>
    <row r="1048" customFormat="false" ht="15" hidden="true" customHeight="true" outlineLevel="0" collapsed="false">
      <c r="A1048" s="92" t="s">
        <v>1514</v>
      </c>
      <c r="B1048" s="105" t="n">
        <v>44470</v>
      </c>
      <c r="C1048" s="100" t="n">
        <v>3225</v>
      </c>
      <c r="D1048" s="92" t="s">
        <v>34</v>
      </c>
      <c r="E1048" s="101" t="e">
        <f aca="false">_xlfn.iferror(VLOOKUP($A1048,Clientes!$A:$F,6,0),"")</f>
        <v>#N/A</v>
      </c>
      <c r="F1048" s="102" t="n">
        <f aca="false">IF(B1048="","",EOMONTH(B1048,-1)+1)</f>
        <v>44470</v>
      </c>
      <c r="G1048" s="103" t="n">
        <f aca="false">_xlfn.iferror(VLOOKUP(D1048,Cadastros!$M$1:$N$12,2,0),0)*C1048</f>
        <v>3225</v>
      </c>
      <c r="H1048" s="103" t="n">
        <f aca="false">SUMIF(A:A,A1048,G:G)</f>
        <v>0</v>
      </c>
      <c r="I1048" s="8"/>
    </row>
    <row r="1049" customFormat="false" ht="15" hidden="true" customHeight="true" outlineLevel="0" collapsed="false">
      <c r="A1049" s="92" t="s">
        <v>1515</v>
      </c>
      <c r="B1049" s="105" t="n">
        <v>44470</v>
      </c>
      <c r="C1049" s="100" t="n">
        <v>2800</v>
      </c>
      <c r="D1049" s="92" t="s">
        <v>34</v>
      </c>
      <c r="E1049" s="101" t="e">
        <f aca="false">_xlfn.iferror(VLOOKUP($A1049,Clientes!$A:$F,6,0),"")</f>
        <v>#N/A</v>
      </c>
      <c r="F1049" s="102" t="n">
        <f aca="false">IF(B1049="","",EOMONTH(B1049,-1)+1)</f>
        <v>44470</v>
      </c>
      <c r="G1049" s="103" t="n">
        <f aca="false">_xlfn.iferror(VLOOKUP(D1049,Cadastros!$M$1:$N$12,2,0),0)*C1049</f>
        <v>2800</v>
      </c>
      <c r="H1049" s="103" t="n">
        <f aca="false">SUMIF(A:A,A1049,G:G)</f>
        <v>0</v>
      </c>
      <c r="I1049" s="8"/>
    </row>
    <row r="1050" customFormat="false" ht="15" hidden="true" customHeight="true" outlineLevel="0" collapsed="false">
      <c r="A1050" s="92" t="s">
        <v>1516</v>
      </c>
      <c r="B1050" s="105" t="n">
        <v>44470</v>
      </c>
      <c r="C1050" s="100" t="n">
        <v>2500</v>
      </c>
      <c r="D1050" s="92" t="s">
        <v>34</v>
      </c>
      <c r="E1050" s="101" t="e">
        <f aca="false">_xlfn.iferror(VLOOKUP($A1050,Clientes!$A:$F,6,0),"")</f>
        <v>#N/A</v>
      </c>
      <c r="F1050" s="102" t="n">
        <f aca="false">IF(B1050="","",EOMONTH(B1050,-1)+1)</f>
        <v>44470</v>
      </c>
      <c r="G1050" s="103" t="n">
        <f aca="false">_xlfn.iferror(VLOOKUP(D1050,Cadastros!$M$1:$N$12,2,0),0)*C1050</f>
        <v>2500</v>
      </c>
      <c r="H1050" s="103" t="n">
        <f aca="false">SUMIF(A:A,A1050,G:G)</f>
        <v>3924</v>
      </c>
      <c r="I1050" s="8"/>
    </row>
    <row r="1051" customFormat="false" ht="15" hidden="true" customHeight="true" outlineLevel="0" collapsed="false">
      <c r="A1051" s="92" t="s">
        <v>1517</v>
      </c>
      <c r="B1051" s="105" t="n">
        <v>44470</v>
      </c>
      <c r="C1051" s="100" t="n">
        <v>2000</v>
      </c>
      <c r="D1051" s="92" t="s">
        <v>34</v>
      </c>
      <c r="E1051" s="101" t="e">
        <f aca="false">_xlfn.iferror(VLOOKUP($A1051,Clientes!$A:$F,6,0),"")</f>
        <v>#N/A</v>
      </c>
      <c r="F1051" s="102" t="n">
        <f aca="false">IF(B1051="","",EOMONTH(B1051,-1)+1)</f>
        <v>44470</v>
      </c>
      <c r="G1051" s="103" t="n">
        <f aca="false">_xlfn.iferror(VLOOKUP(D1051,Cadastros!$M$1:$N$12,2,0),0)*C1051</f>
        <v>2000</v>
      </c>
      <c r="H1051" s="103" t="n">
        <f aca="false">SUMIF(A:A,A1051,G:G)</f>
        <v>0</v>
      </c>
      <c r="I1051" s="8"/>
    </row>
    <row r="1052" customFormat="false" ht="15" hidden="true" customHeight="true" outlineLevel="0" collapsed="false">
      <c r="A1052" s="92" t="s">
        <v>1518</v>
      </c>
      <c r="B1052" s="105" t="n">
        <v>44470</v>
      </c>
      <c r="C1052" s="100" t="n">
        <v>2000</v>
      </c>
      <c r="D1052" s="92" t="s">
        <v>34</v>
      </c>
      <c r="E1052" s="101" t="e">
        <f aca="false">_xlfn.iferror(VLOOKUP($A1052,Clientes!$A:$F,6,0),"")</f>
        <v>#N/A</v>
      </c>
      <c r="F1052" s="102" t="n">
        <f aca="false">IF(B1052="","",EOMONTH(B1052,-1)+1)</f>
        <v>44470</v>
      </c>
      <c r="G1052" s="103" t="n">
        <f aca="false">_xlfn.iferror(VLOOKUP(D1052,Cadastros!$M$1:$N$12,2,0),0)*C1052</f>
        <v>2000</v>
      </c>
      <c r="H1052" s="103" t="n">
        <f aca="false">SUMIF(A:A,A1052,G:G)</f>
        <v>2000</v>
      </c>
      <c r="I1052" s="8"/>
    </row>
    <row r="1053" customFormat="false" ht="15" hidden="true" customHeight="true" outlineLevel="0" collapsed="false">
      <c r="A1053" s="92" t="s">
        <v>1519</v>
      </c>
      <c r="B1053" s="105" t="n">
        <v>44470</v>
      </c>
      <c r="C1053" s="100" t="n">
        <v>1500</v>
      </c>
      <c r="D1053" s="92" t="s">
        <v>34</v>
      </c>
      <c r="E1053" s="101" t="e">
        <f aca="false">_xlfn.iferror(VLOOKUP($A1053,Clientes!$A:$F,6,0),"")</f>
        <v>#N/A</v>
      </c>
      <c r="F1053" s="102" t="n">
        <f aca="false">IF(B1053="","",EOMONTH(B1053,-1)+1)</f>
        <v>44470</v>
      </c>
      <c r="G1053" s="103" t="n">
        <f aca="false">_xlfn.iferror(VLOOKUP(D1053,Cadastros!$M$1:$N$12,2,0),0)*C1053</f>
        <v>1500</v>
      </c>
      <c r="H1053" s="103" t="n">
        <f aca="false">SUMIF(A:A,A1053,G:G)</f>
        <v>1500</v>
      </c>
      <c r="I1053" s="8"/>
    </row>
    <row r="1054" customFormat="false" ht="15" hidden="true" customHeight="true" outlineLevel="0" collapsed="false">
      <c r="A1054" s="92" t="s">
        <v>1028</v>
      </c>
      <c r="B1054" s="105" t="n">
        <v>44470</v>
      </c>
      <c r="C1054" s="100" t="n">
        <v>526</v>
      </c>
      <c r="D1054" s="92" t="s">
        <v>44</v>
      </c>
      <c r="E1054" s="101" t="e">
        <f aca="false">_xlfn.iferror(VLOOKUP($A1054,Clientes!$A:$F,6,0),"")</f>
        <v>#N/A</v>
      </c>
      <c r="F1054" s="102" t="n">
        <f aca="false">IF(B1054="","",EOMONTH(B1054,-1)+1)</f>
        <v>44470</v>
      </c>
      <c r="G1054" s="103" t="n">
        <f aca="false">_xlfn.iferror(VLOOKUP(D1054,Cadastros!$M$1:$N$12,2,0),0)*C1054</f>
        <v>-526</v>
      </c>
      <c r="H1054" s="103" t="n">
        <f aca="false">SUMIF(A:A,A1054,G:G)</f>
        <v>0</v>
      </c>
      <c r="I1054" s="8"/>
    </row>
    <row r="1055" customFormat="false" ht="15" hidden="true" customHeight="true" outlineLevel="0" collapsed="false">
      <c r="A1055" s="92" t="s">
        <v>1080</v>
      </c>
      <c r="B1055" s="105" t="n">
        <v>44470</v>
      </c>
      <c r="C1055" s="100" t="n">
        <v>8213</v>
      </c>
      <c r="D1055" s="92" t="s">
        <v>44</v>
      </c>
      <c r="E1055" s="101" t="e">
        <f aca="false">_xlfn.iferror(VLOOKUP($A1055,Clientes!$A:$F,6,0),"")</f>
        <v>#N/A</v>
      </c>
      <c r="F1055" s="102" t="n">
        <f aca="false">IF(B1055="","",EOMONTH(B1055,-1)+1)</f>
        <v>44470</v>
      </c>
      <c r="G1055" s="103" t="n">
        <f aca="false">_xlfn.iferror(VLOOKUP(D1055,Cadastros!$M$1:$N$12,2,0),0)*C1055</f>
        <v>-8213</v>
      </c>
      <c r="H1055" s="103" t="n">
        <f aca="false">SUMIF(A:A,A1055,G:G)</f>
        <v>0</v>
      </c>
      <c r="I1055" s="8"/>
    </row>
    <row r="1056" customFormat="false" ht="15" hidden="true" customHeight="true" outlineLevel="0" collapsed="false">
      <c r="A1056" s="92" t="s">
        <v>1121</v>
      </c>
      <c r="B1056" s="105" t="n">
        <v>44470</v>
      </c>
      <c r="C1056" s="100" t="n">
        <v>864</v>
      </c>
      <c r="D1056" s="92" t="s">
        <v>44</v>
      </c>
      <c r="E1056" s="101" t="e">
        <f aca="false">_xlfn.iferror(VLOOKUP($A1056,Clientes!$A:$F,6,0),"")</f>
        <v>#N/A</v>
      </c>
      <c r="F1056" s="102" t="n">
        <f aca="false">IF(B1056="","",EOMONTH(B1056,-1)+1)</f>
        <v>44470</v>
      </c>
      <c r="G1056" s="103" t="n">
        <f aca="false">_xlfn.iferror(VLOOKUP(D1056,Cadastros!$M$1:$N$12,2,0),0)*C1056</f>
        <v>-864</v>
      </c>
      <c r="H1056" s="103" t="n">
        <f aca="false">SUMIF(A:A,A1056,G:G)</f>
        <v>0</v>
      </c>
      <c r="I1056" s="8"/>
    </row>
    <row r="1057" customFormat="false" ht="15" hidden="true" customHeight="true" outlineLevel="0" collapsed="false">
      <c r="A1057" s="92" t="s">
        <v>1174</v>
      </c>
      <c r="B1057" s="105" t="n">
        <v>44470</v>
      </c>
      <c r="C1057" s="100" t="n">
        <v>6965</v>
      </c>
      <c r="D1057" s="92" t="s">
        <v>44</v>
      </c>
      <c r="E1057" s="101" t="e">
        <f aca="false">_xlfn.iferror(VLOOKUP($A1057,Clientes!$A:$F,6,0),"")</f>
        <v>#N/A</v>
      </c>
      <c r="F1057" s="102" t="n">
        <f aca="false">IF(B1057="","",EOMONTH(B1057,-1)+1)</f>
        <v>44470</v>
      </c>
      <c r="G1057" s="103" t="n">
        <f aca="false">_xlfn.iferror(VLOOKUP(D1057,Cadastros!$M$1:$N$12,2,0),0)*C1057</f>
        <v>-6965</v>
      </c>
      <c r="H1057" s="103" t="n">
        <f aca="false">SUMIF(A:A,A1057,G:G)</f>
        <v>0</v>
      </c>
      <c r="I1057" s="8"/>
    </row>
    <row r="1058" customFormat="false" ht="15" hidden="true" customHeight="true" outlineLevel="0" collapsed="false">
      <c r="A1058" s="92" t="s">
        <v>1239</v>
      </c>
      <c r="B1058" s="105" t="n">
        <v>44470</v>
      </c>
      <c r="C1058" s="100" t="n">
        <v>3600</v>
      </c>
      <c r="D1058" s="92" t="s">
        <v>44</v>
      </c>
      <c r="E1058" s="101" t="e">
        <f aca="false">_xlfn.iferror(VLOOKUP($A1058,Clientes!$A:$F,6,0),"")</f>
        <v>#N/A</v>
      </c>
      <c r="F1058" s="102" t="n">
        <f aca="false">IF(B1058="","",EOMONTH(B1058,-1)+1)</f>
        <v>44470</v>
      </c>
      <c r="G1058" s="103" t="n">
        <f aca="false">_xlfn.iferror(VLOOKUP(D1058,Cadastros!$M$1:$N$12,2,0),0)*C1058</f>
        <v>-3600</v>
      </c>
      <c r="H1058" s="103" t="n">
        <f aca="false">SUMIF(A:A,A1058,G:G)</f>
        <v>0</v>
      </c>
      <c r="I1058" s="8"/>
    </row>
    <row r="1059" customFormat="false" ht="15" hidden="true" customHeight="true" outlineLevel="0" collapsed="false">
      <c r="A1059" s="92" t="s">
        <v>1242</v>
      </c>
      <c r="B1059" s="105" t="n">
        <v>44470</v>
      </c>
      <c r="C1059" s="100" t="n">
        <v>3400</v>
      </c>
      <c r="D1059" s="92" t="s">
        <v>44</v>
      </c>
      <c r="E1059" s="101" t="e">
        <f aca="false">_xlfn.iferror(VLOOKUP($A1059,Clientes!$A:$F,6,0),"")</f>
        <v>#N/A</v>
      </c>
      <c r="F1059" s="102" t="n">
        <f aca="false">IF(B1059="","",EOMONTH(B1059,-1)+1)</f>
        <v>44470</v>
      </c>
      <c r="G1059" s="103" t="n">
        <f aca="false">_xlfn.iferror(VLOOKUP(D1059,Cadastros!$M$1:$N$12,2,0),0)*C1059</f>
        <v>-3400</v>
      </c>
      <c r="H1059" s="103" t="n">
        <f aca="false">SUMIF(A:A,A1059,G:G)</f>
        <v>0</v>
      </c>
      <c r="I1059" s="8"/>
    </row>
    <row r="1060" customFormat="false" ht="15" hidden="true" customHeight="true" outlineLevel="0" collapsed="false">
      <c r="A1060" s="92" t="s">
        <v>1275</v>
      </c>
      <c r="B1060" s="105" t="n">
        <v>44470</v>
      </c>
      <c r="C1060" s="100" t="n">
        <v>4200</v>
      </c>
      <c r="D1060" s="92" t="s">
        <v>44</v>
      </c>
      <c r="E1060" s="101" t="e">
        <f aca="false">_xlfn.iferror(VLOOKUP($A1060,Clientes!$A:$F,6,0),"")</f>
        <v>#N/A</v>
      </c>
      <c r="F1060" s="102" t="n">
        <f aca="false">IF(B1060="","",EOMONTH(B1060,-1)+1)</f>
        <v>44470</v>
      </c>
      <c r="G1060" s="103" t="n">
        <f aca="false">_xlfn.iferror(VLOOKUP(D1060,Cadastros!$M$1:$N$12,2,0),0)*C1060</f>
        <v>-4200</v>
      </c>
      <c r="H1060" s="103" t="n">
        <f aca="false">SUMIF(A:A,A1060,G:G)</f>
        <v>0</v>
      </c>
      <c r="I1060" s="8"/>
    </row>
    <row r="1061" customFormat="false" ht="15" hidden="true" customHeight="true" outlineLevel="0" collapsed="false">
      <c r="A1061" s="92" t="s">
        <v>1302</v>
      </c>
      <c r="B1061" s="105" t="n">
        <v>44470</v>
      </c>
      <c r="C1061" s="100" t="n">
        <v>1000</v>
      </c>
      <c r="D1061" s="92" t="s">
        <v>44</v>
      </c>
      <c r="E1061" s="101" t="e">
        <f aca="false">_xlfn.iferror(VLOOKUP($A1061,Clientes!$A:$F,6,0),"")</f>
        <v>#N/A</v>
      </c>
      <c r="F1061" s="102" t="n">
        <f aca="false">IF(B1061="","",EOMONTH(B1061,-1)+1)</f>
        <v>44470</v>
      </c>
      <c r="G1061" s="103" t="n">
        <f aca="false">_xlfn.iferror(VLOOKUP(D1061,Cadastros!$M$1:$N$12,2,0),0)*C1061</f>
        <v>-1000</v>
      </c>
      <c r="H1061" s="103" t="n">
        <f aca="false">SUMIF(A:A,A1061,G:G)</f>
        <v>0</v>
      </c>
      <c r="I1061" s="8"/>
    </row>
    <row r="1062" customFormat="false" ht="15" hidden="true" customHeight="true" outlineLevel="0" collapsed="false">
      <c r="A1062" s="92" t="s">
        <v>1322</v>
      </c>
      <c r="B1062" s="105" t="n">
        <v>44470</v>
      </c>
      <c r="C1062" s="100" t="n">
        <v>500</v>
      </c>
      <c r="D1062" s="92" t="s">
        <v>44</v>
      </c>
      <c r="E1062" s="101" t="e">
        <f aca="false">_xlfn.iferror(VLOOKUP($A1062,Clientes!$A:$F,6,0),"")</f>
        <v>#N/A</v>
      </c>
      <c r="F1062" s="102" t="n">
        <f aca="false">IF(B1062="","",EOMONTH(B1062,-1)+1)</f>
        <v>44470</v>
      </c>
      <c r="G1062" s="103" t="n">
        <f aca="false">_xlfn.iferror(VLOOKUP(D1062,Cadastros!$M$1:$N$12,2,0),0)*C1062</f>
        <v>-500</v>
      </c>
      <c r="H1062" s="103" t="n">
        <f aca="false">SUMIF(A:A,A1062,G:G)</f>
        <v>0</v>
      </c>
      <c r="I1062" s="8"/>
    </row>
    <row r="1063" customFormat="false" ht="15" hidden="true" customHeight="true" outlineLevel="0" collapsed="false">
      <c r="A1063" s="92" t="s">
        <v>1357</v>
      </c>
      <c r="B1063" s="105" t="n">
        <v>44470</v>
      </c>
      <c r="C1063" s="100" t="n">
        <v>3900</v>
      </c>
      <c r="D1063" s="92" t="s">
        <v>44</v>
      </c>
      <c r="E1063" s="101" t="e">
        <f aca="false">_xlfn.iferror(VLOOKUP($A1063,Clientes!$A:$F,6,0),"")</f>
        <v>#N/A</v>
      </c>
      <c r="F1063" s="102" t="n">
        <f aca="false">IF(B1063="","",EOMONTH(B1063,-1)+1)</f>
        <v>44470</v>
      </c>
      <c r="G1063" s="103" t="n">
        <f aca="false">_xlfn.iferror(VLOOKUP(D1063,Cadastros!$M$1:$N$12,2,0),0)*C1063</f>
        <v>-3900</v>
      </c>
      <c r="H1063" s="103" t="n">
        <f aca="false">SUMIF(A:A,A1063,G:G)</f>
        <v>0</v>
      </c>
      <c r="I1063" s="8"/>
    </row>
    <row r="1064" customFormat="false" ht="15" hidden="true" customHeight="true" outlineLevel="0" collapsed="false">
      <c r="A1064" s="92" t="s">
        <v>1414</v>
      </c>
      <c r="B1064" s="105" t="n">
        <v>44470</v>
      </c>
      <c r="C1064" s="100" t="n">
        <v>2900</v>
      </c>
      <c r="D1064" s="92" t="s">
        <v>44</v>
      </c>
      <c r="E1064" s="101" t="e">
        <f aca="false">_xlfn.iferror(VLOOKUP($A1064,Clientes!$A:$F,6,0),"")</f>
        <v>#N/A</v>
      </c>
      <c r="F1064" s="102" t="n">
        <f aca="false">IF(B1064="","",EOMONTH(B1064,-1)+1)</f>
        <v>44470</v>
      </c>
      <c r="G1064" s="103" t="n">
        <f aca="false">_xlfn.iferror(VLOOKUP(D1064,Cadastros!$M$1:$N$12,2,0),0)*C1064</f>
        <v>-2900</v>
      </c>
      <c r="H1064" s="103" t="n">
        <f aca="false">SUMIF(A:A,A1064,G:G)</f>
        <v>0</v>
      </c>
      <c r="I1064" s="8"/>
    </row>
    <row r="1065" customFormat="false" ht="15" hidden="true" customHeight="true" outlineLevel="0" collapsed="false">
      <c r="A1065" s="92" t="s">
        <v>1171</v>
      </c>
      <c r="B1065" s="105" t="n">
        <v>44470</v>
      </c>
      <c r="C1065" s="100" t="n">
        <v>1300</v>
      </c>
      <c r="D1065" s="92" t="s">
        <v>36</v>
      </c>
      <c r="E1065" s="101" t="e">
        <f aca="false">_xlfn.iferror(VLOOKUP($A1065,Clientes!$A:$F,6,0),"")</f>
        <v>#N/A</v>
      </c>
      <c r="F1065" s="102" t="n">
        <f aca="false">IF(B1065="","",EOMONTH(B1065,-1)+1)</f>
        <v>44470</v>
      </c>
      <c r="G1065" s="103" t="n">
        <f aca="false">_xlfn.iferror(VLOOKUP(D1065,Cadastros!$M$1:$N$12,2,0),0)*C1065</f>
        <v>1300</v>
      </c>
      <c r="H1065" s="103" t="n">
        <f aca="false">SUMIF(A:A,A1065,G:G)</f>
        <v>0</v>
      </c>
      <c r="I1065" s="8"/>
    </row>
    <row r="1066" customFormat="false" ht="15" hidden="true" customHeight="true" outlineLevel="0" collapsed="false">
      <c r="A1066" s="92" t="s">
        <v>1296</v>
      </c>
      <c r="B1066" s="105" t="n">
        <v>44470</v>
      </c>
      <c r="C1066" s="100" t="n">
        <v>900</v>
      </c>
      <c r="D1066" s="92" t="s">
        <v>36</v>
      </c>
      <c r="E1066" s="101" t="e">
        <f aca="false">_xlfn.iferror(VLOOKUP($A1066,Clientes!$A:$F,6,0),"")</f>
        <v>#N/A</v>
      </c>
      <c r="F1066" s="102" t="n">
        <f aca="false">IF(B1066="","",EOMONTH(B1066,-1)+1)</f>
        <v>44470</v>
      </c>
      <c r="G1066" s="103" t="n">
        <f aca="false">_xlfn.iferror(VLOOKUP(D1066,Cadastros!$M$1:$N$12,2,0),0)*C1066</f>
        <v>900</v>
      </c>
      <c r="H1066" s="103" t="n">
        <f aca="false">SUMIF(A:A,A1066,G:G)</f>
        <v>6480</v>
      </c>
      <c r="I1066" s="8"/>
    </row>
    <row r="1067" customFormat="false" ht="15" hidden="true" customHeight="true" outlineLevel="0" collapsed="false">
      <c r="A1067" s="92" t="s">
        <v>1348</v>
      </c>
      <c r="B1067" s="105" t="n">
        <v>44470</v>
      </c>
      <c r="C1067" s="100" t="n">
        <v>100</v>
      </c>
      <c r="D1067" s="92" t="s">
        <v>36</v>
      </c>
      <c r="E1067" s="101" t="e">
        <f aca="false">_xlfn.iferror(VLOOKUP($A1067,Clientes!$A:$F,6,0),"")</f>
        <v>#N/A</v>
      </c>
      <c r="F1067" s="102" t="n">
        <f aca="false">IF(B1067="","",EOMONTH(B1067,-1)+1)</f>
        <v>44470</v>
      </c>
      <c r="G1067" s="103" t="n">
        <f aca="false">_xlfn.iferror(VLOOKUP(D1067,Cadastros!$M$1:$N$12,2,0),0)*C1067</f>
        <v>100</v>
      </c>
      <c r="H1067" s="103" t="n">
        <f aca="false">SUMIF(A:A,A1067,G:G)</f>
        <v>3986.64</v>
      </c>
      <c r="I1067" s="8"/>
    </row>
    <row r="1068" customFormat="false" ht="15" hidden="true" customHeight="true" outlineLevel="0" collapsed="false">
      <c r="A1068" s="92" t="s">
        <v>1324</v>
      </c>
      <c r="B1068" s="105" t="n">
        <v>44470</v>
      </c>
      <c r="C1068" s="100" t="n">
        <v>3500</v>
      </c>
      <c r="D1068" s="92" t="s">
        <v>46</v>
      </c>
      <c r="E1068" s="101" t="e">
        <f aca="false">_xlfn.iferror(VLOOKUP($A1068,Clientes!$A:$F,6,0),"")</f>
        <v>#N/A</v>
      </c>
      <c r="F1068" s="102" t="n">
        <f aca="false">IF(B1068="","",EOMONTH(B1068,-1)+1)</f>
        <v>44470</v>
      </c>
      <c r="G1068" s="103" t="n">
        <f aca="false">_xlfn.iferror(VLOOKUP(D1068,Cadastros!$M$1:$N$12,2,0),0)*C1068</f>
        <v>-3500</v>
      </c>
      <c r="H1068" s="103" t="n">
        <f aca="false">SUMIF(A:A,A1068,G:G)</f>
        <v>0</v>
      </c>
      <c r="I1068" s="8"/>
    </row>
    <row r="1069" customFormat="false" ht="15" hidden="true" customHeight="true" outlineLevel="0" collapsed="false">
      <c r="A1069" s="92" t="s">
        <v>1033</v>
      </c>
      <c r="B1069" s="105" t="n">
        <v>44470</v>
      </c>
      <c r="C1069" s="100" t="n">
        <v>198</v>
      </c>
      <c r="D1069" s="92" t="s">
        <v>42</v>
      </c>
      <c r="E1069" s="101" t="e">
        <f aca="false">_xlfn.iferror(VLOOKUP($A1069,Clientes!$A:$F,6,0),"")</f>
        <v>#N/A</v>
      </c>
      <c r="F1069" s="102" t="n">
        <f aca="false">IF(B1069="","",EOMONTH(B1069,-1)+1)</f>
        <v>44470</v>
      </c>
      <c r="G1069" s="103" t="n">
        <f aca="false">_xlfn.iferror(VLOOKUP(D1069,Cadastros!$M$1:$N$12,2,0),0)*C1069</f>
        <v>198</v>
      </c>
      <c r="H1069" s="103" t="n">
        <f aca="false">SUMIF(A:A,A1069,G:G)</f>
        <v>0</v>
      </c>
      <c r="I1069" s="8"/>
    </row>
    <row r="1070" customFormat="false" ht="15" hidden="true" customHeight="true" outlineLevel="0" collapsed="false">
      <c r="A1070" s="92" t="s">
        <v>1303</v>
      </c>
      <c r="B1070" s="105" t="n">
        <v>44470</v>
      </c>
      <c r="C1070" s="100" t="n">
        <v>256</v>
      </c>
      <c r="D1070" s="92" t="s">
        <v>42</v>
      </c>
      <c r="E1070" s="101" t="e">
        <f aca="false">_xlfn.iferror(VLOOKUP($A1070,Clientes!$A:$F,6,0),"")</f>
        <v>#N/A</v>
      </c>
      <c r="F1070" s="102" t="n">
        <f aca="false">IF(B1070="","",EOMONTH(B1070,-1)+1)</f>
        <v>44470</v>
      </c>
      <c r="G1070" s="103" t="n">
        <f aca="false">_xlfn.iferror(VLOOKUP(D1070,Cadastros!$M$1:$N$12,2,0),0)*C1070</f>
        <v>256</v>
      </c>
      <c r="H1070" s="103" t="n">
        <f aca="false">SUMIF(A:A,A1070,G:G)</f>
        <v>0</v>
      </c>
      <c r="I1070" s="8"/>
    </row>
    <row r="1071" customFormat="false" ht="15" hidden="true" customHeight="true" outlineLevel="0" collapsed="false">
      <c r="A1071" s="92" t="s">
        <v>1307</v>
      </c>
      <c r="B1071" s="105" t="n">
        <v>44470</v>
      </c>
      <c r="C1071" s="100" t="n">
        <v>292</v>
      </c>
      <c r="D1071" s="92" t="s">
        <v>42</v>
      </c>
      <c r="E1071" s="101" t="e">
        <f aca="false">_xlfn.iferror(VLOOKUP($A1071,Clientes!$A:$F,6,0),"")</f>
        <v>#N/A</v>
      </c>
      <c r="F1071" s="102" t="n">
        <f aca="false">IF(B1071="","",EOMONTH(B1071,-1)+1)</f>
        <v>44470</v>
      </c>
      <c r="G1071" s="103" t="n">
        <f aca="false">_xlfn.iferror(VLOOKUP(D1071,Cadastros!$M$1:$N$12,2,0),0)*C1071</f>
        <v>292</v>
      </c>
      <c r="H1071" s="103" t="n">
        <f aca="false">SUMIF(A:A,A1071,G:G)</f>
        <v>0</v>
      </c>
      <c r="I1071" s="8"/>
    </row>
    <row r="1072" customFormat="false" ht="15" hidden="true" customHeight="true" outlineLevel="0" collapsed="false">
      <c r="A1072" s="92" t="s">
        <v>1319</v>
      </c>
      <c r="B1072" s="105" t="n">
        <v>44470</v>
      </c>
      <c r="C1072" s="100" t="n">
        <v>841</v>
      </c>
      <c r="D1072" s="92" t="s">
        <v>42</v>
      </c>
      <c r="E1072" s="101" t="e">
        <f aca="false">_xlfn.iferror(VLOOKUP($A1072,Clientes!$A:$F,6,0),"")</f>
        <v>#N/A</v>
      </c>
      <c r="F1072" s="102" t="n">
        <f aca="false">IF(B1072="","",EOMONTH(B1072,-1)+1)</f>
        <v>44470</v>
      </c>
      <c r="G1072" s="103" t="n">
        <f aca="false">_xlfn.iferror(VLOOKUP(D1072,Cadastros!$M$1:$N$12,2,0),0)*C1072</f>
        <v>841</v>
      </c>
      <c r="H1072" s="103" t="n">
        <f aca="false">SUMIF(A:A,A1072,G:G)</f>
        <v>0</v>
      </c>
      <c r="I1072" s="8"/>
    </row>
    <row r="1073" customFormat="false" ht="15" hidden="true" customHeight="true" outlineLevel="0" collapsed="false">
      <c r="A1073" s="92" t="s">
        <v>1321</v>
      </c>
      <c r="B1073" s="105" t="n">
        <v>44470</v>
      </c>
      <c r="C1073" s="100" t="n">
        <v>308</v>
      </c>
      <c r="D1073" s="92" t="s">
        <v>42</v>
      </c>
      <c r="E1073" s="101" t="e">
        <f aca="false">_xlfn.iferror(VLOOKUP($A1073,Clientes!$A:$F,6,0),"")</f>
        <v>#N/A</v>
      </c>
      <c r="F1073" s="102" t="n">
        <f aca="false">IF(B1073="","",EOMONTH(B1073,-1)+1)</f>
        <v>44470</v>
      </c>
      <c r="G1073" s="103" t="n">
        <f aca="false">_xlfn.iferror(VLOOKUP(D1073,Cadastros!$M$1:$N$12,2,0),0)*C1073</f>
        <v>308</v>
      </c>
      <c r="H1073" s="103" t="n">
        <f aca="false">SUMIF(A:A,A1073,G:G)</f>
        <v>0</v>
      </c>
      <c r="I1073" s="8"/>
    </row>
    <row r="1074" customFormat="false" ht="15" hidden="true" customHeight="true" outlineLevel="0" collapsed="false">
      <c r="A1074" s="92" t="s">
        <v>1010</v>
      </c>
      <c r="B1074" s="105" t="n">
        <v>44470</v>
      </c>
      <c r="C1074" s="100" t="n">
        <v>392.27</v>
      </c>
      <c r="D1074" s="92" t="s">
        <v>36</v>
      </c>
      <c r="E1074" s="101" t="e">
        <f aca="false">_xlfn.iferror(VLOOKUP($A1074,Clientes!$A:$F,6,0),"")</f>
        <v>#N/A</v>
      </c>
      <c r="F1074" s="102" t="n">
        <f aca="false">IF(B1074="","",EOMONTH(B1074,-1)+1)</f>
        <v>44470</v>
      </c>
      <c r="G1074" s="103" t="n">
        <f aca="false">_xlfn.iferror(VLOOKUP(D1074,Cadastros!$M$1:$N$12,2,0),0)*C1074</f>
        <v>392.27</v>
      </c>
      <c r="H1074" s="103" t="n">
        <f aca="false">SUMIF(A:A,A1074,G:G)</f>
        <v>9090.61</v>
      </c>
      <c r="I1074" s="8"/>
    </row>
    <row r="1075" customFormat="false" ht="15" hidden="true" customHeight="true" outlineLevel="0" collapsed="false">
      <c r="A1075" s="92" t="s">
        <v>1334</v>
      </c>
      <c r="B1075" s="105" t="n">
        <v>44470</v>
      </c>
      <c r="C1075" s="100" t="n">
        <v>130</v>
      </c>
      <c r="D1075" s="92" t="s">
        <v>36</v>
      </c>
      <c r="E1075" s="101" t="e">
        <f aca="false">_xlfn.iferror(VLOOKUP($A1075,Clientes!$A:$F,6,0),"")</f>
        <v>#N/A</v>
      </c>
      <c r="F1075" s="102" t="n">
        <f aca="false">IF(B1075="","",EOMONTH(B1075,-1)+1)</f>
        <v>44470</v>
      </c>
      <c r="G1075" s="103" t="n">
        <f aca="false">_xlfn.iferror(VLOOKUP(D1075,Cadastros!$M$1:$N$12,2,0),0)*C1075</f>
        <v>130</v>
      </c>
      <c r="H1075" s="103" t="n">
        <f aca="false">SUMIF(A:A,A1075,G:G)</f>
        <v>2630.48</v>
      </c>
      <c r="I1075" s="8"/>
    </row>
    <row r="1076" customFormat="false" ht="15" hidden="true" customHeight="true" outlineLevel="0" collapsed="false">
      <c r="A1076" s="92" t="s">
        <v>1395</v>
      </c>
      <c r="B1076" s="105" t="n">
        <v>44470</v>
      </c>
      <c r="C1076" s="100" t="n">
        <v>530</v>
      </c>
      <c r="D1076" s="92" t="s">
        <v>36</v>
      </c>
      <c r="E1076" s="101" t="e">
        <f aca="false">_xlfn.iferror(VLOOKUP($A1076,Clientes!$A:$F,6,0),"")</f>
        <v>#N/A</v>
      </c>
      <c r="F1076" s="102" t="n">
        <f aca="false">IF(B1076="","",EOMONTH(B1076,-1)+1)</f>
        <v>44470</v>
      </c>
      <c r="G1076" s="103" t="n">
        <f aca="false">_xlfn.iferror(VLOOKUP(D1076,Cadastros!$M$1:$N$12,2,0),0)*C1076</f>
        <v>530</v>
      </c>
      <c r="H1076" s="103" t="n">
        <f aca="false">SUMIF(A:A,A1076,G:G)</f>
        <v>3902.06</v>
      </c>
      <c r="I1076" s="8"/>
    </row>
    <row r="1077" customFormat="false" ht="15" hidden="true" customHeight="true" outlineLevel="0" collapsed="false">
      <c r="A1077" s="92" t="s">
        <v>977</v>
      </c>
      <c r="B1077" s="105" t="n">
        <v>44470</v>
      </c>
      <c r="C1077" s="100" t="n">
        <v>112.75</v>
      </c>
      <c r="D1077" s="92" t="s">
        <v>1017</v>
      </c>
      <c r="E1077" s="101" t="e">
        <f aca="false">_xlfn.iferror(VLOOKUP($A1077,Clientes!$A:$F,6,0),"")</f>
        <v>#N/A</v>
      </c>
      <c r="F1077" s="102" t="n">
        <f aca="false">IF(B1077="","",EOMONTH(B1077,-1)+1)</f>
        <v>44470</v>
      </c>
      <c r="G1077" s="103" t="n">
        <f aca="false">_xlfn.iferror(VLOOKUP(D1077,Cadastros!$M$1:$N$12,2,0),0)*C1077</f>
        <v>112.75</v>
      </c>
      <c r="H1077" s="103" t="n">
        <f aca="false">SUMIF(A:A,A1077,G:G)</f>
        <v>1316.93</v>
      </c>
      <c r="I1077" s="8"/>
    </row>
    <row r="1078" customFormat="false" ht="15" hidden="true" customHeight="true" outlineLevel="0" collapsed="false">
      <c r="A1078" s="92" t="s">
        <v>1014</v>
      </c>
      <c r="B1078" s="105" t="n">
        <v>44470</v>
      </c>
      <c r="C1078" s="100" t="n">
        <v>112.75</v>
      </c>
      <c r="D1078" s="92" t="s">
        <v>1017</v>
      </c>
      <c r="E1078" s="101" t="e">
        <f aca="false">_xlfn.iferror(VLOOKUP($A1078,Clientes!$A:$F,6,0),"")</f>
        <v>#N/A</v>
      </c>
      <c r="F1078" s="102" t="n">
        <f aca="false">IF(B1078="","",EOMONTH(B1078,-1)+1)</f>
        <v>44470</v>
      </c>
      <c r="G1078" s="103" t="n">
        <f aca="false">_xlfn.iferror(VLOOKUP(D1078,Cadastros!$M$1:$N$12,2,0),0)*C1078</f>
        <v>112.75</v>
      </c>
      <c r="H1078" s="103" t="n">
        <f aca="false">SUMIF(A:A,A1078,G:G)</f>
        <v>1316.93</v>
      </c>
      <c r="I1078" s="8"/>
    </row>
    <row r="1079" customFormat="false" ht="15" hidden="true" customHeight="true" outlineLevel="0" collapsed="false">
      <c r="A1079" s="92" t="s">
        <v>1016</v>
      </c>
      <c r="B1079" s="105" t="n">
        <v>44470</v>
      </c>
      <c r="C1079" s="100" t="n">
        <v>106.48</v>
      </c>
      <c r="D1079" s="92" t="s">
        <v>1017</v>
      </c>
      <c r="E1079" s="101" t="e">
        <f aca="false">_xlfn.iferror(VLOOKUP($A1079,Clientes!$A:$F,6,0),"")</f>
        <v>#N/A</v>
      </c>
      <c r="F1079" s="102" t="n">
        <f aca="false">IF(B1079="","",EOMONTH(B1079,-1)+1)</f>
        <v>44470</v>
      </c>
      <c r="G1079" s="103" t="n">
        <f aca="false">_xlfn.iferror(VLOOKUP(D1079,Cadastros!$M$1:$N$12,2,0),0)*C1079</f>
        <v>106.48</v>
      </c>
      <c r="H1079" s="103" t="n">
        <f aca="false">SUMIF(A:A,A1079,G:G)</f>
        <v>1266.8</v>
      </c>
      <c r="I1079" s="8"/>
    </row>
    <row r="1080" customFormat="false" ht="15" hidden="true" customHeight="true" outlineLevel="0" collapsed="false">
      <c r="A1080" s="92" t="s">
        <v>1085</v>
      </c>
      <c r="B1080" s="105" t="n">
        <v>44470</v>
      </c>
      <c r="C1080" s="100" t="n">
        <v>123</v>
      </c>
      <c r="D1080" s="92" t="s">
        <v>1017</v>
      </c>
      <c r="E1080" s="101" t="e">
        <f aca="false">_xlfn.iferror(VLOOKUP($A1080,Clientes!$A:$F,6,0),"")</f>
        <v>#N/A</v>
      </c>
      <c r="F1080" s="102" t="n">
        <f aca="false">IF(B1080="","",EOMONTH(B1080,-1)+1)</f>
        <v>44470</v>
      </c>
      <c r="G1080" s="103" t="n">
        <f aca="false">_xlfn.iferror(VLOOKUP(D1080,Cadastros!$M$1:$N$12,2,0),0)*C1080</f>
        <v>123</v>
      </c>
      <c r="H1080" s="103" t="n">
        <f aca="false">SUMIF(A:A,A1080,G:G)</f>
        <v>2298.15</v>
      </c>
      <c r="I1080" s="8"/>
    </row>
    <row r="1081" customFormat="false" ht="15" hidden="true" customHeight="true" outlineLevel="0" collapsed="false">
      <c r="A1081" s="92" t="s">
        <v>1306</v>
      </c>
      <c r="B1081" s="105" t="n">
        <v>44470</v>
      </c>
      <c r="C1081" s="100" t="n">
        <v>388.08</v>
      </c>
      <c r="D1081" s="92" t="s">
        <v>1017</v>
      </c>
      <c r="E1081" s="101" t="e">
        <f aca="false">_xlfn.iferror(VLOOKUP($A1081,Clientes!$A:$F,6,0),"")</f>
        <v>#N/A</v>
      </c>
      <c r="F1081" s="102" t="n">
        <f aca="false">IF(B1081="","",EOMONTH(B1081,-1)+1)</f>
        <v>44470</v>
      </c>
      <c r="G1081" s="103" t="n">
        <f aca="false">_xlfn.iferror(VLOOKUP(D1081,Cadastros!$M$1:$N$12,2,0),0)*C1081</f>
        <v>388.08</v>
      </c>
      <c r="H1081" s="103" t="n">
        <f aca="false">SUMIF(A:A,A1081,G:G)</f>
        <v>4340.23</v>
      </c>
      <c r="I1081" s="8"/>
    </row>
    <row r="1082" customFormat="false" ht="15" hidden="true" customHeight="true" outlineLevel="0" collapsed="false">
      <c r="A1082" s="92" t="s">
        <v>1314</v>
      </c>
      <c r="B1082" s="105" t="n">
        <v>44470</v>
      </c>
      <c r="C1082" s="100" t="n">
        <v>307.5</v>
      </c>
      <c r="D1082" s="92" t="s">
        <v>1017</v>
      </c>
      <c r="E1082" s="101" t="e">
        <f aca="false">_xlfn.iferror(VLOOKUP($A1082,Clientes!$A:$F,6,0),"")</f>
        <v>#N/A</v>
      </c>
      <c r="F1082" s="102" t="n">
        <f aca="false">IF(B1082="","",EOMONTH(B1082,-1)+1)</f>
        <v>44470</v>
      </c>
      <c r="G1082" s="103" t="n">
        <f aca="false">_xlfn.iferror(VLOOKUP(D1082,Cadastros!$M$1:$N$12,2,0),0)*C1082</f>
        <v>307.5</v>
      </c>
      <c r="H1082" s="103" t="n">
        <f aca="false">SUMIF(A:A,A1082,G:G)</f>
        <v>3580.37</v>
      </c>
      <c r="I1082" s="8"/>
    </row>
    <row r="1083" customFormat="false" ht="15" hidden="true" customHeight="true" outlineLevel="0" collapsed="false">
      <c r="A1083" s="92" t="s">
        <v>1325</v>
      </c>
      <c r="B1083" s="105" t="n">
        <v>44470</v>
      </c>
      <c r="C1083" s="100" t="n">
        <v>2019.25</v>
      </c>
      <c r="D1083" s="92" t="s">
        <v>1017</v>
      </c>
      <c r="E1083" s="101" t="e">
        <f aca="false">_xlfn.iferror(VLOOKUP($A1083,Clientes!$A:$F,6,0),"")</f>
        <v>#N/A</v>
      </c>
      <c r="F1083" s="102" t="n">
        <f aca="false">IF(B1083="","",EOMONTH(B1083,-1)+1)</f>
        <v>44470</v>
      </c>
      <c r="G1083" s="103" t="n">
        <f aca="false">_xlfn.iferror(VLOOKUP(D1083,Cadastros!$M$1:$N$12,2,0),0)*C1083</f>
        <v>2019.25</v>
      </c>
      <c r="H1083" s="103" t="n">
        <f aca="false">SUMIF(A:A,A1083,G:G)</f>
        <v>23511.09</v>
      </c>
      <c r="I1083" s="8"/>
    </row>
    <row r="1084" customFormat="false" ht="15" hidden="true" customHeight="true" outlineLevel="0" collapsed="false">
      <c r="A1084" s="92" t="s">
        <v>1329</v>
      </c>
      <c r="B1084" s="105" t="n">
        <v>44470</v>
      </c>
      <c r="C1084" s="100" t="n">
        <v>179.38</v>
      </c>
      <c r="D1084" s="92" t="s">
        <v>1017</v>
      </c>
      <c r="E1084" s="101" t="e">
        <f aca="false">_xlfn.iferror(VLOOKUP($A1084,Clientes!$A:$F,6,0),"")</f>
        <v>#N/A</v>
      </c>
      <c r="F1084" s="102" t="n">
        <f aca="false">IF(B1084="","",EOMONTH(B1084,-1)+1)</f>
        <v>44470</v>
      </c>
      <c r="G1084" s="103" t="n">
        <f aca="false">_xlfn.iferror(VLOOKUP(D1084,Cadastros!$M$1:$N$12,2,0),0)*C1084</f>
        <v>179.38</v>
      </c>
      <c r="H1084" s="103" t="n">
        <f aca="false">SUMIF(A:A,A1084,G:G)</f>
        <v>2088.55</v>
      </c>
      <c r="I1084" s="8"/>
    </row>
    <row r="1085" customFormat="false" ht="15" hidden="true" customHeight="true" outlineLevel="0" collapsed="false">
      <c r="A1085" s="92" t="s">
        <v>1520</v>
      </c>
      <c r="B1085" s="105" t="n">
        <v>44501</v>
      </c>
      <c r="C1085" s="100" t="n">
        <v>5000</v>
      </c>
      <c r="D1085" s="92" t="s">
        <v>34</v>
      </c>
      <c r="E1085" s="101" t="e">
        <f aca="false">_xlfn.iferror(VLOOKUP($A1085,Clientes!$A:$F,6,0),"")</f>
        <v>#N/A</v>
      </c>
      <c r="F1085" s="102" t="n">
        <f aca="false">IF(B1085="","",EOMONTH(B1085,-1)+1)</f>
        <v>44501</v>
      </c>
      <c r="G1085" s="103" t="n">
        <f aca="false">_xlfn.iferror(VLOOKUP(D1085,Cadastros!$M$1:$N$12,2,0),0)*C1085</f>
        <v>5000</v>
      </c>
      <c r="H1085" s="103" t="n">
        <f aca="false">SUMIF(A:A,A1085,G:G)</f>
        <v>2000</v>
      </c>
      <c r="I1085" s="8"/>
    </row>
    <row r="1086" customFormat="false" ht="15" hidden="true" customHeight="true" outlineLevel="0" collapsed="false">
      <c r="A1086" s="92" t="s">
        <v>1521</v>
      </c>
      <c r="B1086" s="105" t="n">
        <v>44501</v>
      </c>
      <c r="C1086" s="100" t="n">
        <v>7000</v>
      </c>
      <c r="D1086" s="92" t="s">
        <v>34</v>
      </c>
      <c r="E1086" s="101" t="e">
        <f aca="false">_xlfn.iferror(VLOOKUP($A1086,Clientes!$A:$F,6,0),"")</f>
        <v>#N/A</v>
      </c>
      <c r="F1086" s="102" t="n">
        <f aca="false">IF(B1086="","",EOMONTH(B1086,-1)+1)</f>
        <v>44501</v>
      </c>
      <c r="G1086" s="103" t="n">
        <f aca="false">_xlfn.iferror(VLOOKUP(D1086,Cadastros!$M$1:$N$12,2,0),0)*C1086</f>
        <v>7000</v>
      </c>
      <c r="H1086" s="103" t="n">
        <f aca="false">SUMIF(A:A,A1086,G:G)</f>
        <v>7000</v>
      </c>
      <c r="I1086" s="8"/>
    </row>
    <row r="1087" customFormat="false" ht="15" hidden="true" customHeight="true" outlineLevel="0" collapsed="false">
      <c r="A1087" s="92" t="s">
        <v>1522</v>
      </c>
      <c r="B1087" s="105" t="n">
        <v>44501</v>
      </c>
      <c r="C1087" s="100" t="n">
        <v>8499.95</v>
      </c>
      <c r="D1087" s="92" t="s">
        <v>34</v>
      </c>
      <c r="E1087" s="101" t="e">
        <f aca="false">_xlfn.iferror(VLOOKUP($A1087,Clientes!$A:$F,6,0),"")</f>
        <v>#N/A</v>
      </c>
      <c r="F1087" s="102" t="n">
        <f aca="false">IF(B1087="","",EOMONTH(B1087,-1)+1)</f>
        <v>44501</v>
      </c>
      <c r="G1087" s="103" t="n">
        <f aca="false">_xlfn.iferror(VLOOKUP(D1087,Cadastros!$M$1:$N$12,2,0),0)*C1087</f>
        <v>8499.95</v>
      </c>
      <c r="H1087" s="103" t="n">
        <f aca="false">SUMIF(A:A,A1087,G:G)</f>
        <v>8499.95</v>
      </c>
      <c r="I1087" s="8"/>
    </row>
    <row r="1088" customFormat="false" ht="15" hidden="true" customHeight="true" outlineLevel="0" collapsed="false">
      <c r="A1088" s="92" t="s">
        <v>1523</v>
      </c>
      <c r="B1088" s="105" t="n">
        <v>44501</v>
      </c>
      <c r="C1088" s="100" t="n">
        <v>1800</v>
      </c>
      <c r="D1088" s="92" t="s">
        <v>34</v>
      </c>
      <c r="E1088" s="101" t="e">
        <f aca="false">_xlfn.iferror(VLOOKUP($A1088,Clientes!$A:$F,6,0),"")</f>
        <v>#N/A</v>
      </c>
      <c r="F1088" s="102" t="n">
        <f aca="false">IF(B1088="","",EOMONTH(B1088,-1)+1)</f>
        <v>44501</v>
      </c>
      <c r="G1088" s="103" t="n">
        <f aca="false">_xlfn.iferror(VLOOKUP(D1088,Cadastros!$M$1:$N$12,2,0),0)*C1088</f>
        <v>1800</v>
      </c>
      <c r="H1088" s="103" t="n">
        <f aca="false">SUMIF(A:A,A1088,G:G)</f>
        <v>1800</v>
      </c>
      <c r="I1088" s="8"/>
    </row>
    <row r="1089" customFormat="false" ht="15" hidden="true" customHeight="true" outlineLevel="0" collapsed="false">
      <c r="A1089" s="92" t="s">
        <v>1524</v>
      </c>
      <c r="B1089" s="105" t="n">
        <v>44501</v>
      </c>
      <c r="C1089" s="100" t="n">
        <v>5296</v>
      </c>
      <c r="D1089" s="92" t="s">
        <v>34</v>
      </c>
      <c r="E1089" s="101" t="e">
        <f aca="false">_xlfn.iferror(VLOOKUP($A1089,Clientes!$A:$F,6,0),"")</f>
        <v>#N/A</v>
      </c>
      <c r="F1089" s="102" t="n">
        <f aca="false">IF(B1089="","",EOMONTH(B1089,-1)+1)</f>
        <v>44501</v>
      </c>
      <c r="G1089" s="103" t="n">
        <f aca="false">_xlfn.iferror(VLOOKUP(D1089,Cadastros!$M$1:$N$12,2,0),0)*C1089</f>
        <v>5296</v>
      </c>
      <c r="H1089" s="103" t="n">
        <f aca="false">SUMIF(A:A,A1089,G:G)</f>
        <v>4215.2</v>
      </c>
      <c r="I1089" s="8"/>
    </row>
    <row r="1090" customFormat="false" ht="15" hidden="true" customHeight="true" outlineLevel="0" collapsed="false">
      <c r="A1090" s="92" t="s">
        <v>1525</v>
      </c>
      <c r="B1090" s="105" t="n">
        <v>44501</v>
      </c>
      <c r="C1090" s="100" t="n">
        <v>6000</v>
      </c>
      <c r="D1090" s="92" t="s">
        <v>34</v>
      </c>
      <c r="E1090" s="101" t="e">
        <f aca="false">_xlfn.iferror(VLOOKUP($A1090,Clientes!$A:$F,6,0),"")</f>
        <v>#N/A</v>
      </c>
      <c r="F1090" s="102" t="n">
        <f aca="false">IF(B1090="","",EOMONTH(B1090,-1)+1)</f>
        <v>44501</v>
      </c>
      <c r="G1090" s="103" t="n">
        <f aca="false">_xlfn.iferror(VLOOKUP(D1090,Cadastros!$M$1:$N$12,2,0),0)*C1090</f>
        <v>6000</v>
      </c>
      <c r="H1090" s="103" t="n">
        <f aca="false">SUMIF(A:A,A1090,G:G)</f>
        <v>6000</v>
      </c>
      <c r="I1090" s="8"/>
    </row>
    <row r="1091" customFormat="false" ht="15" hidden="true" customHeight="true" outlineLevel="0" collapsed="false">
      <c r="A1091" s="92" t="s">
        <v>1526</v>
      </c>
      <c r="B1091" s="105" t="n">
        <v>44501</v>
      </c>
      <c r="C1091" s="100" t="n">
        <v>8700</v>
      </c>
      <c r="D1091" s="92" t="s">
        <v>34</v>
      </c>
      <c r="E1091" s="101" t="e">
        <f aca="false">_xlfn.iferror(VLOOKUP($A1091,Clientes!$A:$F,6,0),"")</f>
        <v>#N/A</v>
      </c>
      <c r="F1091" s="102" t="n">
        <f aca="false">IF(B1091="","",EOMONTH(B1091,-1)+1)</f>
        <v>44501</v>
      </c>
      <c r="G1091" s="103" t="n">
        <f aca="false">_xlfn.iferror(VLOOKUP(D1091,Cadastros!$M$1:$N$12,2,0),0)*C1091</f>
        <v>8700</v>
      </c>
      <c r="H1091" s="103" t="n">
        <f aca="false">SUMIF(A:A,A1091,G:G)</f>
        <v>8700</v>
      </c>
      <c r="I1091" s="8"/>
    </row>
    <row r="1092" customFormat="false" ht="15" hidden="true" customHeight="true" outlineLevel="0" collapsed="false">
      <c r="A1092" s="92" t="s">
        <v>1527</v>
      </c>
      <c r="B1092" s="105" t="n">
        <v>44501</v>
      </c>
      <c r="C1092" s="100" t="n">
        <v>4000</v>
      </c>
      <c r="D1092" s="92" t="s">
        <v>34</v>
      </c>
      <c r="E1092" s="101" t="e">
        <f aca="false">_xlfn.iferror(VLOOKUP($A1092,Clientes!$A:$F,6,0),"")</f>
        <v>#N/A</v>
      </c>
      <c r="F1092" s="102" t="n">
        <f aca="false">IF(B1092="","",EOMONTH(B1092,-1)+1)</f>
        <v>44501</v>
      </c>
      <c r="G1092" s="103" t="n">
        <f aca="false">_xlfn.iferror(VLOOKUP(D1092,Cadastros!$M$1:$N$12,2,0),0)*C1092</f>
        <v>4000</v>
      </c>
      <c r="H1092" s="103" t="n">
        <f aca="false">SUMIF(A:A,A1092,G:G)</f>
        <v>0</v>
      </c>
      <c r="I1092" s="8"/>
    </row>
    <row r="1093" customFormat="false" ht="15" hidden="true" customHeight="true" outlineLevel="0" collapsed="false">
      <c r="A1093" s="92" t="s">
        <v>1528</v>
      </c>
      <c r="B1093" s="105" t="n">
        <v>44501</v>
      </c>
      <c r="C1093" s="100" t="n">
        <v>15700</v>
      </c>
      <c r="D1093" s="92" t="s">
        <v>34</v>
      </c>
      <c r="E1093" s="101" t="e">
        <f aca="false">_xlfn.iferror(VLOOKUP($A1093,Clientes!$A:$F,6,0),"")</f>
        <v>#N/A</v>
      </c>
      <c r="F1093" s="102" t="n">
        <f aca="false">IF(B1093="","",EOMONTH(B1093,-1)+1)</f>
        <v>44501</v>
      </c>
      <c r="G1093" s="103" t="n">
        <f aca="false">_xlfn.iferror(VLOOKUP(D1093,Cadastros!$M$1:$N$12,2,0),0)*C1093</f>
        <v>15700</v>
      </c>
      <c r="H1093" s="103" t="n">
        <f aca="false">SUMIF(A:A,A1093,G:G)</f>
        <v>0</v>
      </c>
      <c r="I1093" s="8"/>
    </row>
    <row r="1094" customFormat="false" ht="15" hidden="true" customHeight="true" outlineLevel="0" collapsed="false">
      <c r="A1094" s="92" t="s">
        <v>1529</v>
      </c>
      <c r="B1094" s="105" t="n">
        <v>44501</v>
      </c>
      <c r="C1094" s="100" t="n">
        <v>2867</v>
      </c>
      <c r="D1094" s="92" t="s">
        <v>34</v>
      </c>
      <c r="E1094" s="101" t="e">
        <f aca="false">_xlfn.iferror(VLOOKUP($A1094,Clientes!$A:$F,6,0),"")</f>
        <v>#N/A</v>
      </c>
      <c r="F1094" s="102" t="n">
        <f aca="false">IF(B1094="","",EOMONTH(B1094,-1)+1)</f>
        <v>44501</v>
      </c>
      <c r="G1094" s="103" t="n">
        <f aca="false">_xlfn.iferror(VLOOKUP(D1094,Cadastros!$M$1:$N$12,2,0),0)*C1094</f>
        <v>2867</v>
      </c>
      <c r="H1094" s="103" t="n">
        <f aca="false">SUMIF(A:A,A1094,G:G)</f>
        <v>0</v>
      </c>
      <c r="I1094" s="8"/>
    </row>
    <row r="1095" customFormat="false" ht="15" hidden="true" customHeight="true" outlineLevel="0" collapsed="false">
      <c r="A1095" s="92" t="s">
        <v>1530</v>
      </c>
      <c r="B1095" s="105" t="n">
        <v>44501</v>
      </c>
      <c r="C1095" s="100" t="n">
        <v>4416.66</v>
      </c>
      <c r="D1095" s="92" t="s">
        <v>34</v>
      </c>
      <c r="E1095" s="101" t="e">
        <f aca="false">_xlfn.iferror(VLOOKUP($A1095,Clientes!$A:$F,6,0),"")</f>
        <v>#N/A</v>
      </c>
      <c r="F1095" s="102" t="n">
        <f aca="false">IF(B1095="","",EOMONTH(B1095,-1)+1)</f>
        <v>44501</v>
      </c>
      <c r="G1095" s="103" t="n">
        <f aca="false">_xlfn.iferror(VLOOKUP(D1095,Cadastros!$M$1:$N$12,2,0),0)*C1095</f>
        <v>4416.66</v>
      </c>
      <c r="H1095" s="103" t="n">
        <f aca="false">SUMIF(A:A,A1095,G:G)</f>
        <v>4416.66</v>
      </c>
      <c r="I1095" s="8"/>
    </row>
    <row r="1096" customFormat="false" ht="15" hidden="true" customHeight="true" outlineLevel="0" collapsed="false">
      <c r="A1096" s="92" t="s">
        <v>1531</v>
      </c>
      <c r="B1096" s="105" t="n">
        <v>44501</v>
      </c>
      <c r="C1096" s="100" t="n">
        <v>6000</v>
      </c>
      <c r="D1096" s="92" t="s">
        <v>34</v>
      </c>
      <c r="E1096" s="101" t="e">
        <f aca="false">_xlfn.iferror(VLOOKUP($A1096,Clientes!$A:$F,6,0),"")</f>
        <v>#N/A</v>
      </c>
      <c r="F1096" s="102" t="n">
        <f aca="false">IF(B1096="","",EOMONTH(B1096,-1)+1)</f>
        <v>44501</v>
      </c>
      <c r="G1096" s="103" t="n">
        <f aca="false">_xlfn.iferror(VLOOKUP(D1096,Cadastros!$M$1:$N$12,2,0),0)*C1096</f>
        <v>6000</v>
      </c>
      <c r="H1096" s="103" t="n">
        <f aca="false">SUMIF(A:A,A1096,G:G)</f>
        <v>6000</v>
      </c>
      <c r="I1096" s="8"/>
    </row>
    <row r="1097" customFormat="false" ht="15" hidden="true" customHeight="true" outlineLevel="0" collapsed="false">
      <c r="A1097" s="92" t="s">
        <v>1532</v>
      </c>
      <c r="B1097" s="105" t="n">
        <v>44501</v>
      </c>
      <c r="C1097" s="100" t="n">
        <v>15000</v>
      </c>
      <c r="D1097" s="92" t="s">
        <v>34</v>
      </c>
      <c r="E1097" s="101" t="e">
        <f aca="false">_xlfn.iferror(VLOOKUP($A1097,Clientes!$A:$F,6,0),"")</f>
        <v>#N/A</v>
      </c>
      <c r="F1097" s="102" t="n">
        <f aca="false">IF(B1097="","",EOMONTH(B1097,-1)+1)</f>
        <v>44501</v>
      </c>
      <c r="G1097" s="103" t="n">
        <f aca="false">_xlfn.iferror(VLOOKUP(D1097,Cadastros!$M$1:$N$12,2,0),0)*C1097</f>
        <v>15000</v>
      </c>
      <c r="H1097" s="103" t="n">
        <f aca="false">SUMIF(A:A,A1097,G:G)</f>
        <v>15000</v>
      </c>
      <c r="I1097" s="8"/>
    </row>
    <row r="1098" customFormat="false" ht="15" hidden="true" customHeight="true" outlineLevel="0" collapsed="false">
      <c r="A1098" s="92" t="s">
        <v>1533</v>
      </c>
      <c r="B1098" s="105" t="n">
        <v>44501</v>
      </c>
      <c r="C1098" s="100" t="n">
        <v>11000</v>
      </c>
      <c r="D1098" s="92" t="s">
        <v>34</v>
      </c>
      <c r="E1098" s="101" t="e">
        <f aca="false">_xlfn.iferror(VLOOKUP($A1098,Clientes!$A:$F,6,0),"")</f>
        <v>#N/A</v>
      </c>
      <c r="F1098" s="102" t="n">
        <f aca="false">IF(B1098="","",EOMONTH(B1098,-1)+1)</f>
        <v>44501</v>
      </c>
      <c r="G1098" s="103" t="n">
        <f aca="false">_xlfn.iferror(VLOOKUP(D1098,Cadastros!$M$1:$N$12,2,0),0)*C1098</f>
        <v>11000</v>
      </c>
      <c r="H1098" s="103" t="n">
        <f aca="false">SUMIF(A:A,A1098,G:G)</f>
        <v>11000</v>
      </c>
      <c r="I1098" s="8"/>
    </row>
    <row r="1099" customFormat="false" ht="15" hidden="true" customHeight="true" outlineLevel="0" collapsed="false">
      <c r="A1099" s="92" t="s">
        <v>1147</v>
      </c>
      <c r="B1099" s="105" t="n">
        <v>44501</v>
      </c>
      <c r="C1099" s="100" t="n">
        <v>4106</v>
      </c>
      <c r="D1099" s="92" t="s">
        <v>44</v>
      </c>
      <c r="E1099" s="101" t="e">
        <f aca="false">_xlfn.iferror(VLOOKUP($A1099,Clientes!$A:$F,6,0),"")</f>
        <v>#N/A</v>
      </c>
      <c r="F1099" s="102" t="n">
        <f aca="false">IF(B1099="","",EOMONTH(B1099,-1)+1)</f>
        <v>44501</v>
      </c>
      <c r="G1099" s="103" t="n">
        <f aca="false">_xlfn.iferror(VLOOKUP(D1099,Cadastros!$M$1:$N$12,2,0),0)*C1099</f>
        <v>-4106</v>
      </c>
      <c r="H1099" s="103" t="n">
        <f aca="false">SUMIF(A:A,A1099,G:G)</f>
        <v>0</v>
      </c>
      <c r="I1099" s="8"/>
    </row>
    <row r="1100" customFormat="false" ht="15" hidden="true" customHeight="true" outlineLevel="0" collapsed="false">
      <c r="A1100" s="92" t="s">
        <v>1148</v>
      </c>
      <c r="B1100" s="105" t="n">
        <v>44501</v>
      </c>
      <c r="C1100" s="100" t="n">
        <v>3000</v>
      </c>
      <c r="D1100" s="92" t="s">
        <v>44</v>
      </c>
      <c r="E1100" s="101" t="e">
        <f aca="false">_xlfn.iferror(VLOOKUP($A1100,Clientes!$A:$F,6,0),"")</f>
        <v>#N/A</v>
      </c>
      <c r="F1100" s="102" t="n">
        <f aca="false">IF(B1100="","",EOMONTH(B1100,-1)+1)</f>
        <v>44501</v>
      </c>
      <c r="G1100" s="103" t="n">
        <f aca="false">_xlfn.iferror(VLOOKUP(D1100,Cadastros!$M$1:$N$12,2,0),0)*C1100</f>
        <v>-3000</v>
      </c>
      <c r="H1100" s="103" t="n">
        <f aca="false">SUMIF(A:A,A1100,G:G)</f>
        <v>0</v>
      </c>
      <c r="I1100" s="8"/>
    </row>
    <row r="1101" customFormat="false" ht="15" hidden="true" customHeight="true" outlineLevel="0" collapsed="false">
      <c r="A1101" s="92" t="s">
        <v>1241</v>
      </c>
      <c r="B1101" s="105" t="n">
        <v>44501</v>
      </c>
      <c r="C1101" s="100" t="n">
        <v>1500</v>
      </c>
      <c r="D1101" s="92" t="s">
        <v>44</v>
      </c>
      <c r="E1101" s="101" t="e">
        <f aca="false">_xlfn.iferror(VLOOKUP($A1101,Clientes!$A:$F,6,0),"")</f>
        <v>#N/A</v>
      </c>
      <c r="F1101" s="102" t="n">
        <f aca="false">IF(B1101="","",EOMONTH(B1101,-1)+1)</f>
        <v>44501</v>
      </c>
      <c r="G1101" s="103" t="n">
        <f aca="false">_xlfn.iferror(VLOOKUP(D1101,Cadastros!$M$1:$N$12,2,0),0)*C1101</f>
        <v>-1500</v>
      </c>
      <c r="H1101" s="103" t="n">
        <f aca="false">SUMIF(A:A,A1101,G:G)</f>
        <v>0</v>
      </c>
      <c r="I1101" s="8"/>
    </row>
    <row r="1102" customFormat="false" ht="15" hidden="true" customHeight="true" outlineLevel="0" collapsed="false">
      <c r="A1102" s="92" t="s">
        <v>1274</v>
      </c>
      <c r="B1102" s="105" t="n">
        <v>44501</v>
      </c>
      <c r="C1102" s="100" t="n">
        <v>1081</v>
      </c>
      <c r="D1102" s="92" t="s">
        <v>44</v>
      </c>
      <c r="E1102" s="101" t="e">
        <f aca="false">_xlfn.iferror(VLOOKUP($A1102,Clientes!$A:$F,6,0),"")</f>
        <v>#N/A</v>
      </c>
      <c r="F1102" s="102" t="n">
        <f aca="false">IF(B1102="","",EOMONTH(B1102,-1)+1)</f>
        <v>44501</v>
      </c>
      <c r="G1102" s="103" t="n">
        <f aca="false">_xlfn.iferror(VLOOKUP(D1102,Cadastros!$M$1:$N$12,2,0),0)*C1102</f>
        <v>-1081</v>
      </c>
      <c r="H1102" s="103" t="n">
        <f aca="false">SUMIF(A:A,A1102,G:G)</f>
        <v>0</v>
      </c>
      <c r="I1102" s="8"/>
    </row>
    <row r="1103" customFormat="false" ht="15" hidden="true" customHeight="true" outlineLevel="0" collapsed="false">
      <c r="A1103" s="92" t="s">
        <v>1304</v>
      </c>
      <c r="B1103" s="105" t="n">
        <v>44501</v>
      </c>
      <c r="C1103" s="100" t="n">
        <v>1500</v>
      </c>
      <c r="D1103" s="92" t="s">
        <v>44</v>
      </c>
      <c r="E1103" s="101" t="e">
        <f aca="false">_xlfn.iferror(VLOOKUP($A1103,Clientes!$A:$F,6,0),"")</f>
        <v>#N/A</v>
      </c>
      <c r="F1103" s="102" t="n">
        <f aca="false">IF(B1103="","",EOMONTH(B1103,-1)+1)</f>
        <v>44501</v>
      </c>
      <c r="G1103" s="103" t="n">
        <f aca="false">_xlfn.iferror(VLOOKUP(D1103,Cadastros!$M$1:$N$12,2,0),0)*C1103</f>
        <v>-1500</v>
      </c>
      <c r="H1103" s="103" t="n">
        <f aca="false">SUMIF(A:A,A1103,G:G)</f>
        <v>0</v>
      </c>
      <c r="I1103" s="8"/>
    </row>
    <row r="1104" customFormat="false" ht="15" hidden="true" customHeight="true" outlineLevel="0" collapsed="false">
      <c r="A1104" s="92" t="s">
        <v>1313</v>
      </c>
      <c r="B1104" s="105" t="n">
        <v>44501</v>
      </c>
      <c r="C1104" s="100" t="n">
        <v>3800</v>
      </c>
      <c r="D1104" s="92" t="s">
        <v>44</v>
      </c>
      <c r="E1104" s="101" t="e">
        <f aca="false">_xlfn.iferror(VLOOKUP($A1104,Clientes!$A:$F,6,0),"")</f>
        <v>#N/A</v>
      </c>
      <c r="F1104" s="102" t="n">
        <f aca="false">IF(B1104="","",EOMONTH(B1104,-1)+1)</f>
        <v>44501</v>
      </c>
      <c r="G1104" s="103" t="n">
        <f aca="false">_xlfn.iferror(VLOOKUP(D1104,Cadastros!$M$1:$N$12,2,0),0)*C1104</f>
        <v>-3800</v>
      </c>
      <c r="H1104" s="103" t="n">
        <f aca="false">SUMIF(A:A,A1104,G:G)</f>
        <v>0</v>
      </c>
      <c r="I1104" s="8"/>
    </row>
    <row r="1105" customFormat="false" ht="15" hidden="true" customHeight="true" outlineLevel="0" collapsed="false">
      <c r="A1105" s="92" t="s">
        <v>1337</v>
      </c>
      <c r="B1105" s="105" t="n">
        <v>44501</v>
      </c>
      <c r="C1105" s="100" t="n">
        <v>6500</v>
      </c>
      <c r="D1105" s="92" t="s">
        <v>44</v>
      </c>
      <c r="E1105" s="101" t="e">
        <f aca="false">_xlfn.iferror(VLOOKUP($A1105,Clientes!$A:$F,6,0),"")</f>
        <v>#N/A</v>
      </c>
      <c r="F1105" s="102" t="n">
        <f aca="false">IF(B1105="","",EOMONTH(B1105,-1)+1)</f>
        <v>44501</v>
      </c>
      <c r="G1105" s="103" t="n">
        <f aca="false">_xlfn.iferror(VLOOKUP(D1105,Cadastros!$M$1:$N$12,2,0),0)*C1105</f>
        <v>-6500</v>
      </c>
      <c r="H1105" s="103" t="n">
        <f aca="false">SUMIF(A:A,A1105,G:G)</f>
        <v>0</v>
      </c>
      <c r="I1105" s="8"/>
    </row>
    <row r="1106" customFormat="false" ht="15" hidden="true" customHeight="true" outlineLevel="0" collapsed="false">
      <c r="A1106" s="92" t="s">
        <v>1353</v>
      </c>
      <c r="B1106" s="105" t="n">
        <v>44501</v>
      </c>
      <c r="C1106" s="100" t="n">
        <v>15800</v>
      </c>
      <c r="D1106" s="92" t="s">
        <v>44</v>
      </c>
      <c r="E1106" s="101" t="e">
        <f aca="false">_xlfn.iferror(VLOOKUP($A1106,Clientes!$A:$F,6,0),"")</f>
        <v>#N/A</v>
      </c>
      <c r="F1106" s="102" t="n">
        <f aca="false">IF(B1106="","",EOMONTH(B1106,-1)+1)</f>
        <v>44501</v>
      </c>
      <c r="G1106" s="103" t="n">
        <f aca="false">_xlfn.iferror(VLOOKUP(D1106,Cadastros!$M$1:$N$12,2,0),0)*C1106</f>
        <v>-15800</v>
      </c>
      <c r="H1106" s="103" t="n">
        <f aca="false">SUMIF(A:A,A1106,G:G)</f>
        <v>0</v>
      </c>
      <c r="I1106" s="8"/>
    </row>
    <row r="1107" customFormat="false" ht="15" hidden="true" customHeight="true" outlineLevel="0" collapsed="false">
      <c r="A1107" s="92" t="s">
        <v>1412</v>
      </c>
      <c r="B1107" s="105" t="n">
        <v>44501</v>
      </c>
      <c r="C1107" s="100" t="n">
        <v>5000</v>
      </c>
      <c r="D1107" s="92" t="s">
        <v>44</v>
      </c>
      <c r="E1107" s="101" t="e">
        <f aca="false">_xlfn.iferror(VLOOKUP($A1107,Clientes!$A:$F,6,0),"")</f>
        <v>#N/A</v>
      </c>
      <c r="F1107" s="102" t="n">
        <f aca="false">IF(B1107="","",EOMONTH(B1107,-1)+1)</f>
        <v>44501</v>
      </c>
      <c r="G1107" s="103" t="n">
        <f aca="false">_xlfn.iferror(VLOOKUP(D1107,Cadastros!$M$1:$N$12,2,0),0)*C1107</f>
        <v>-5000</v>
      </c>
      <c r="H1107" s="103" t="n">
        <f aca="false">SUMIF(A:A,A1107,G:G)</f>
        <v>6500</v>
      </c>
      <c r="I1107" s="8"/>
    </row>
    <row r="1108" customFormat="false" ht="15" hidden="true" customHeight="true" outlineLevel="0" collapsed="false">
      <c r="A1108" s="92" t="s">
        <v>1416</v>
      </c>
      <c r="B1108" s="105" t="n">
        <v>44501</v>
      </c>
      <c r="C1108" s="100" t="n">
        <v>1570</v>
      </c>
      <c r="D1108" s="92" t="s">
        <v>44</v>
      </c>
      <c r="E1108" s="101" t="e">
        <f aca="false">_xlfn.iferror(VLOOKUP($A1108,Clientes!$A:$F,6,0),"")</f>
        <v>#N/A</v>
      </c>
      <c r="F1108" s="102" t="n">
        <f aca="false">IF(B1108="","",EOMONTH(B1108,-1)+1)</f>
        <v>44501</v>
      </c>
      <c r="G1108" s="103" t="n">
        <f aca="false">_xlfn.iferror(VLOOKUP(D1108,Cadastros!$M$1:$N$12,2,0),0)*C1108</f>
        <v>-1570</v>
      </c>
      <c r="H1108" s="103" t="n">
        <f aca="false">SUMIF(A:A,A1108,G:G)</f>
        <v>0</v>
      </c>
      <c r="I1108" s="8"/>
    </row>
    <row r="1109" customFormat="false" ht="15" hidden="true" customHeight="true" outlineLevel="0" collapsed="false">
      <c r="A1109" s="92" t="s">
        <v>1285</v>
      </c>
      <c r="B1109" s="105" t="n">
        <v>44501</v>
      </c>
      <c r="C1109" s="100" t="n">
        <v>27</v>
      </c>
      <c r="D1109" s="92" t="s">
        <v>36</v>
      </c>
      <c r="E1109" s="101" t="e">
        <f aca="false">_xlfn.iferror(VLOOKUP($A1109,Clientes!$A:$F,6,0),"")</f>
        <v>#N/A</v>
      </c>
      <c r="F1109" s="102" t="n">
        <f aca="false">IF(B1109="","",EOMONTH(B1109,-1)+1)</f>
        <v>44501</v>
      </c>
      <c r="G1109" s="103" t="n">
        <f aca="false">_xlfn.iferror(VLOOKUP(D1109,Cadastros!$M$1:$N$12,2,0),0)*C1109</f>
        <v>27</v>
      </c>
      <c r="H1109" s="103" t="n">
        <f aca="false">SUMIF(A:A,A1109,G:G)</f>
        <v>2641.36</v>
      </c>
      <c r="I1109" s="8"/>
    </row>
    <row r="1110" customFormat="false" ht="15" hidden="true" customHeight="true" outlineLevel="0" collapsed="false">
      <c r="A1110" s="92" t="s">
        <v>1112</v>
      </c>
      <c r="B1110" s="105" t="n">
        <v>44501</v>
      </c>
      <c r="C1110" s="100" t="n">
        <v>245</v>
      </c>
      <c r="D1110" s="92" t="s">
        <v>42</v>
      </c>
      <c r="E1110" s="101" t="e">
        <f aca="false">_xlfn.iferror(VLOOKUP($A1110,Clientes!$A:$F,6,0),"")</f>
        <v>#N/A</v>
      </c>
      <c r="F1110" s="102" t="n">
        <f aca="false">IF(B1110="","",EOMONTH(B1110,-1)+1)</f>
        <v>44501</v>
      </c>
      <c r="G1110" s="103" t="n">
        <f aca="false">_xlfn.iferror(VLOOKUP(D1110,Cadastros!$M$1:$N$12,2,0),0)*C1110</f>
        <v>245</v>
      </c>
      <c r="H1110" s="103" t="n">
        <f aca="false">SUMIF(A:A,A1110,G:G)</f>
        <v>3745</v>
      </c>
      <c r="I1110" s="8"/>
    </row>
    <row r="1111" customFormat="false" ht="15" hidden="true" customHeight="true" outlineLevel="0" collapsed="false">
      <c r="A1111" s="92" t="s">
        <v>1189</v>
      </c>
      <c r="B1111" s="105" t="n">
        <v>44501</v>
      </c>
      <c r="C1111" s="100" t="n">
        <v>106</v>
      </c>
      <c r="D1111" s="92" t="s">
        <v>42</v>
      </c>
      <c r="E1111" s="101" t="e">
        <f aca="false">_xlfn.iferror(VLOOKUP($A1111,Clientes!$A:$F,6,0),"")</f>
        <v>#N/A</v>
      </c>
      <c r="F1111" s="102" t="n">
        <f aca="false">IF(B1111="","",EOMONTH(B1111,-1)+1)</f>
        <v>44501</v>
      </c>
      <c r="G1111" s="103" t="n">
        <f aca="false">_xlfn.iferror(VLOOKUP(D1111,Cadastros!$M$1:$N$12,2,0),0)*C1111</f>
        <v>106</v>
      </c>
      <c r="H1111" s="103" t="n">
        <f aca="false">SUMIF(A:A,A1111,G:G)</f>
        <v>0</v>
      </c>
      <c r="I1111" s="8"/>
    </row>
    <row r="1112" customFormat="false" ht="15" hidden="true" customHeight="true" outlineLevel="0" collapsed="false">
      <c r="A1112" s="92" t="s">
        <v>1230</v>
      </c>
      <c r="B1112" s="105" t="n">
        <v>44501</v>
      </c>
      <c r="C1112" s="100" t="n">
        <v>300</v>
      </c>
      <c r="D1112" s="92" t="s">
        <v>42</v>
      </c>
      <c r="E1112" s="101" t="e">
        <f aca="false">_xlfn.iferror(VLOOKUP($A1112,Clientes!$A:$F,6,0),"")</f>
        <v>#N/A</v>
      </c>
      <c r="F1112" s="102" t="n">
        <f aca="false">IF(B1112="","",EOMONTH(B1112,-1)+1)</f>
        <v>44501</v>
      </c>
      <c r="G1112" s="103" t="n">
        <f aca="false">_xlfn.iferror(VLOOKUP(D1112,Cadastros!$M$1:$N$12,2,0),0)*C1112</f>
        <v>300</v>
      </c>
      <c r="H1112" s="103" t="n">
        <f aca="false">SUMIF(A:A,A1112,G:G)</f>
        <v>3515</v>
      </c>
      <c r="I1112" s="8"/>
    </row>
    <row r="1113" customFormat="false" ht="15" hidden="true" customHeight="true" outlineLevel="0" collapsed="false">
      <c r="A1113" s="92" t="s">
        <v>1331</v>
      </c>
      <c r="B1113" s="105" t="n">
        <v>44501</v>
      </c>
      <c r="C1113" s="100" t="n">
        <v>150</v>
      </c>
      <c r="D1113" s="92" t="s">
        <v>42</v>
      </c>
      <c r="E1113" s="101" t="e">
        <f aca="false">_xlfn.iferror(VLOOKUP($A1113,Clientes!$A:$F,6,0),"")</f>
        <v>#N/A</v>
      </c>
      <c r="F1113" s="102" t="n">
        <f aca="false">IF(B1113="","",EOMONTH(B1113,-1)+1)</f>
        <v>44501</v>
      </c>
      <c r="G1113" s="103" t="n">
        <f aca="false">_xlfn.iferror(VLOOKUP(D1113,Cadastros!$M$1:$N$12,2,0),0)*C1113</f>
        <v>150</v>
      </c>
      <c r="H1113" s="103" t="n">
        <f aca="false">SUMIF(A:A,A1113,G:G)</f>
        <v>3150</v>
      </c>
      <c r="I1113" s="8"/>
    </row>
    <row r="1114" customFormat="false" ht="15" hidden="true" customHeight="true" outlineLevel="0" collapsed="false">
      <c r="A1114" s="92" t="s">
        <v>1340</v>
      </c>
      <c r="B1114" s="105" t="n">
        <v>44501</v>
      </c>
      <c r="C1114" s="100" t="n">
        <v>235.75</v>
      </c>
      <c r="D1114" s="92" t="s">
        <v>42</v>
      </c>
      <c r="E1114" s="101" t="e">
        <f aca="false">_xlfn.iferror(VLOOKUP($A1114,Clientes!$A:$F,6,0),"")</f>
        <v>#N/A</v>
      </c>
      <c r="F1114" s="102" t="n">
        <f aca="false">IF(B1114="","",EOMONTH(B1114,-1)+1)</f>
        <v>44501</v>
      </c>
      <c r="G1114" s="103" t="n">
        <f aca="false">_xlfn.iferror(VLOOKUP(D1114,Cadastros!$M$1:$N$12,2,0),0)*C1114</f>
        <v>235.75</v>
      </c>
      <c r="H1114" s="103" t="n">
        <f aca="false">SUMIF(A:A,A1114,G:G)</f>
        <v>2535.75</v>
      </c>
      <c r="I1114" s="8"/>
    </row>
    <row r="1115" customFormat="false" ht="15" hidden="true" customHeight="true" outlineLevel="0" collapsed="false">
      <c r="A1115" s="92" t="s">
        <v>1392</v>
      </c>
      <c r="B1115" s="105" t="n">
        <v>44501</v>
      </c>
      <c r="C1115" s="100" t="n">
        <v>330</v>
      </c>
      <c r="D1115" s="92" t="s">
        <v>42</v>
      </c>
      <c r="E1115" s="101" t="e">
        <f aca="false">_xlfn.iferror(VLOOKUP($A1115,Clientes!$A:$F,6,0),"")</f>
        <v>#N/A</v>
      </c>
      <c r="F1115" s="102" t="n">
        <f aca="false">IF(B1115="","",EOMONTH(B1115,-1)+1)</f>
        <v>44501</v>
      </c>
      <c r="G1115" s="103" t="n">
        <f aca="false">_xlfn.iferror(VLOOKUP(D1115,Cadastros!$M$1:$N$12,2,0),0)*C1115</f>
        <v>330</v>
      </c>
      <c r="H1115" s="103" t="n">
        <f aca="false">SUMIF(A:A,A1115,G:G)</f>
        <v>0</v>
      </c>
      <c r="I1115" s="8"/>
    </row>
    <row r="1116" customFormat="false" ht="15" hidden="true" customHeight="true" outlineLevel="0" collapsed="false">
      <c r="A1116" s="92" t="s">
        <v>1136</v>
      </c>
      <c r="B1116" s="105" t="n">
        <v>44501</v>
      </c>
      <c r="C1116" s="100" t="n">
        <v>296.56</v>
      </c>
      <c r="D1116" s="92" t="s">
        <v>1017</v>
      </c>
      <c r="E1116" s="101" t="e">
        <f aca="false">_xlfn.iferror(VLOOKUP($A1116,Clientes!$A:$F,6,0),"")</f>
        <v>#N/A</v>
      </c>
      <c r="F1116" s="102" t="n">
        <f aca="false">IF(B1116="","",EOMONTH(B1116,-1)+1)</f>
        <v>44501</v>
      </c>
      <c r="G1116" s="103" t="n">
        <f aca="false">_xlfn.iferror(VLOOKUP(D1116,Cadastros!$M$1:$N$12,2,0),0)*C1116</f>
        <v>296.56</v>
      </c>
      <c r="H1116" s="103" t="n">
        <f aca="false">SUMIF(A:A,A1116,G:G)</f>
        <v>3453.11</v>
      </c>
      <c r="I1116" s="8"/>
    </row>
    <row r="1117" customFormat="false" ht="15" hidden="true" customHeight="true" outlineLevel="0" collapsed="false">
      <c r="A1117" s="92" t="s">
        <v>1138</v>
      </c>
      <c r="B1117" s="105" t="n">
        <v>44501</v>
      </c>
      <c r="C1117" s="100" t="n">
        <v>115.85</v>
      </c>
      <c r="D1117" s="92" t="s">
        <v>1017</v>
      </c>
      <c r="E1117" s="101" t="e">
        <f aca="false">_xlfn.iferror(VLOOKUP($A1117,Clientes!$A:$F,6,0),"")</f>
        <v>#N/A</v>
      </c>
      <c r="F1117" s="102" t="n">
        <f aca="false">IF(B1117="","",EOMONTH(B1117,-1)+1)</f>
        <v>44501</v>
      </c>
      <c r="G1117" s="103" t="n">
        <f aca="false">_xlfn.iferror(VLOOKUP(D1117,Cadastros!$M$1:$N$12,2,0),0)*C1117</f>
        <v>115.85</v>
      </c>
      <c r="H1117" s="103" t="n">
        <f aca="false">SUMIF(A:A,A1117,G:G)</f>
        <v>1246.05</v>
      </c>
      <c r="I1117" s="8"/>
    </row>
    <row r="1118" customFormat="false" ht="15" hidden="true" customHeight="true" outlineLevel="0" collapsed="false">
      <c r="A1118" s="92" t="s">
        <v>1534</v>
      </c>
      <c r="B1118" s="105" t="n">
        <v>44531</v>
      </c>
      <c r="C1118" s="100" t="n">
        <v>3500</v>
      </c>
      <c r="D1118" s="92" t="s">
        <v>34</v>
      </c>
      <c r="E1118" s="101" t="e">
        <f aca="false">_xlfn.iferror(VLOOKUP($A1118,Clientes!$A:$F,6,0),"")</f>
        <v>#N/A</v>
      </c>
      <c r="F1118" s="102" t="n">
        <f aca="false">IF(B1118="","",EOMONTH(B1118,-1)+1)</f>
        <v>44531</v>
      </c>
      <c r="G1118" s="103" t="n">
        <f aca="false">_xlfn.iferror(VLOOKUP(D1118,Cadastros!$M$1:$N$12,2,0),0)*C1118</f>
        <v>3500</v>
      </c>
      <c r="H1118" s="103" t="n">
        <f aca="false">SUMIF(A:A,A1118,G:G)</f>
        <v>0</v>
      </c>
      <c r="I1118" s="8"/>
    </row>
    <row r="1119" customFormat="false" ht="15" hidden="true" customHeight="true" outlineLevel="0" collapsed="false">
      <c r="A1119" s="92" t="s">
        <v>1535</v>
      </c>
      <c r="B1119" s="105" t="n">
        <v>44531</v>
      </c>
      <c r="C1119" s="100" t="n">
        <v>3564</v>
      </c>
      <c r="D1119" s="92" t="s">
        <v>34</v>
      </c>
      <c r="E1119" s="101" t="e">
        <f aca="false">_xlfn.iferror(VLOOKUP($A1119,Clientes!$A:$F,6,0),"")</f>
        <v>#N/A</v>
      </c>
      <c r="F1119" s="102" t="n">
        <f aca="false">IF(B1119="","",EOMONTH(B1119,-1)+1)</f>
        <v>44531</v>
      </c>
      <c r="G1119" s="103" t="n">
        <f aca="false">_xlfn.iferror(VLOOKUP(D1119,Cadastros!$M$1:$N$12,2,0),0)*C1119</f>
        <v>3564</v>
      </c>
      <c r="H1119" s="103" t="n">
        <f aca="false">SUMIF(A:A,A1119,G:G)</f>
        <v>3564</v>
      </c>
      <c r="I1119" s="8"/>
    </row>
    <row r="1120" customFormat="false" ht="15" hidden="true" customHeight="true" outlineLevel="0" collapsed="false">
      <c r="A1120" s="92" t="s">
        <v>1536</v>
      </c>
      <c r="B1120" s="105" t="n">
        <v>44531</v>
      </c>
      <c r="C1120" s="100" t="n">
        <v>5800</v>
      </c>
      <c r="D1120" s="92" t="s">
        <v>34</v>
      </c>
      <c r="E1120" s="101" t="e">
        <f aca="false">_xlfn.iferror(VLOOKUP($A1120,Clientes!$A:$F,6,0),"")</f>
        <v>#N/A</v>
      </c>
      <c r="F1120" s="102" t="n">
        <f aca="false">IF(B1120="","",EOMONTH(B1120,-1)+1)</f>
        <v>44531</v>
      </c>
      <c r="G1120" s="103" t="n">
        <f aca="false">_xlfn.iferror(VLOOKUP(D1120,Cadastros!$M$1:$N$12,2,0),0)*C1120</f>
        <v>5800</v>
      </c>
      <c r="H1120" s="103" t="n">
        <f aca="false">SUMIF(A:A,A1120,G:G)</f>
        <v>5800</v>
      </c>
      <c r="I1120" s="8"/>
    </row>
    <row r="1121" customFormat="false" ht="15" hidden="true" customHeight="true" outlineLevel="0" collapsed="false">
      <c r="A1121" s="92" t="s">
        <v>1537</v>
      </c>
      <c r="B1121" s="105" t="n">
        <v>44531</v>
      </c>
      <c r="C1121" s="100" t="n">
        <v>10000</v>
      </c>
      <c r="D1121" s="92" t="s">
        <v>34</v>
      </c>
      <c r="E1121" s="101" t="e">
        <f aca="false">_xlfn.iferror(VLOOKUP($A1121,Clientes!$A:$F,6,0),"")</f>
        <v>#N/A</v>
      </c>
      <c r="F1121" s="102" t="n">
        <f aca="false">IF(B1121="","",EOMONTH(B1121,-1)+1)</f>
        <v>44531</v>
      </c>
      <c r="G1121" s="103" t="n">
        <f aca="false">_xlfn.iferror(VLOOKUP(D1121,Cadastros!$M$1:$N$12,2,0),0)*C1121</f>
        <v>10000</v>
      </c>
      <c r="H1121" s="103" t="n">
        <f aca="false">SUMIF(A:A,A1121,G:G)</f>
        <v>10000</v>
      </c>
      <c r="I1121" s="8"/>
    </row>
    <row r="1122" customFormat="false" ht="15" hidden="true" customHeight="true" outlineLevel="0" collapsed="false">
      <c r="A1122" s="92" t="s">
        <v>1538</v>
      </c>
      <c r="B1122" s="105" t="n">
        <v>44531</v>
      </c>
      <c r="C1122" s="100" t="n">
        <v>5700</v>
      </c>
      <c r="D1122" s="92" t="s">
        <v>34</v>
      </c>
      <c r="E1122" s="101" t="e">
        <f aca="false">_xlfn.iferror(VLOOKUP($A1122,Clientes!$A:$F,6,0),"")</f>
        <v>#N/A</v>
      </c>
      <c r="F1122" s="102" t="n">
        <f aca="false">IF(B1122="","",EOMONTH(B1122,-1)+1)</f>
        <v>44531</v>
      </c>
      <c r="G1122" s="103" t="n">
        <f aca="false">_xlfn.iferror(VLOOKUP(D1122,Cadastros!$M$1:$N$12,2,0),0)*C1122</f>
        <v>5700</v>
      </c>
      <c r="H1122" s="103" t="n">
        <f aca="false">SUMIF(A:A,A1122,G:G)</f>
        <v>5700</v>
      </c>
      <c r="I1122" s="8"/>
    </row>
    <row r="1123" customFormat="false" ht="15" hidden="true" customHeight="true" outlineLevel="0" collapsed="false">
      <c r="A1123" s="92" t="s">
        <v>1539</v>
      </c>
      <c r="B1123" s="105" t="n">
        <v>44531</v>
      </c>
      <c r="C1123" s="100" t="n">
        <v>14000</v>
      </c>
      <c r="D1123" s="92" t="s">
        <v>34</v>
      </c>
      <c r="E1123" s="101" t="e">
        <f aca="false">_xlfn.iferror(VLOOKUP($A1123,Clientes!$A:$F,6,0),"")</f>
        <v>#N/A</v>
      </c>
      <c r="F1123" s="102" t="n">
        <f aca="false">IF(B1123="","",EOMONTH(B1123,-1)+1)</f>
        <v>44531</v>
      </c>
      <c r="G1123" s="103" t="n">
        <f aca="false">_xlfn.iferror(VLOOKUP(D1123,Cadastros!$M$1:$N$12,2,0),0)*C1123</f>
        <v>14000</v>
      </c>
      <c r="H1123" s="103" t="n">
        <f aca="false">SUMIF(A:A,A1123,G:G)</f>
        <v>14000</v>
      </c>
      <c r="I1123" s="8"/>
    </row>
    <row r="1124" customFormat="false" ht="15" hidden="true" customHeight="true" outlineLevel="0" collapsed="false">
      <c r="A1124" s="92" t="s">
        <v>1540</v>
      </c>
      <c r="B1124" s="105" t="n">
        <v>44531</v>
      </c>
      <c r="C1124" s="100" t="n">
        <v>5800</v>
      </c>
      <c r="D1124" s="92" t="s">
        <v>34</v>
      </c>
      <c r="E1124" s="101" t="e">
        <f aca="false">_xlfn.iferror(VLOOKUP($A1124,Clientes!$A:$F,6,0),"")</f>
        <v>#N/A</v>
      </c>
      <c r="F1124" s="102" t="n">
        <f aca="false">IF(B1124="","",EOMONTH(B1124,-1)+1)</f>
        <v>44531</v>
      </c>
      <c r="G1124" s="103" t="n">
        <f aca="false">_xlfn.iferror(VLOOKUP(D1124,Cadastros!$M$1:$N$12,2,0),0)*C1124</f>
        <v>5800</v>
      </c>
      <c r="H1124" s="103" t="n">
        <f aca="false">SUMIF(A:A,A1124,G:G)</f>
        <v>5800</v>
      </c>
      <c r="I1124" s="8"/>
    </row>
    <row r="1125" customFormat="false" ht="15" hidden="true" customHeight="true" outlineLevel="0" collapsed="false">
      <c r="A1125" s="92" t="s">
        <v>1541</v>
      </c>
      <c r="B1125" s="105" t="n">
        <v>44531</v>
      </c>
      <c r="C1125" s="100" t="n">
        <v>2500</v>
      </c>
      <c r="D1125" s="92" t="s">
        <v>34</v>
      </c>
      <c r="E1125" s="101" t="e">
        <f aca="false">_xlfn.iferror(VLOOKUP($A1125,Clientes!$A:$F,6,0),"")</f>
        <v>#N/A</v>
      </c>
      <c r="F1125" s="102" t="n">
        <f aca="false">IF(B1125="","",EOMONTH(B1125,-1)+1)</f>
        <v>44531</v>
      </c>
      <c r="G1125" s="103" t="n">
        <f aca="false">_xlfn.iferror(VLOOKUP(D1125,Cadastros!$M$1:$N$12,2,0),0)*C1125</f>
        <v>2500</v>
      </c>
      <c r="H1125" s="103" t="n">
        <f aca="false">SUMIF(A:A,A1125,G:G)</f>
        <v>2500</v>
      </c>
      <c r="I1125" s="8"/>
    </row>
    <row r="1126" customFormat="false" ht="15" hidden="true" customHeight="true" outlineLevel="0" collapsed="false">
      <c r="A1126" s="92" t="s">
        <v>1412</v>
      </c>
      <c r="B1126" s="105" t="n">
        <v>44531</v>
      </c>
      <c r="C1126" s="100" t="n">
        <v>6500</v>
      </c>
      <c r="D1126" s="92" t="s">
        <v>34</v>
      </c>
      <c r="E1126" s="101" t="e">
        <f aca="false">_xlfn.iferror(VLOOKUP($A1126,Clientes!$A:$F,6,0),"")</f>
        <v>#N/A</v>
      </c>
      <c r="F1126" s="102" t="n">
        <f aca="false">IF(B1126="","",EOMONTH(B1126,-1)+1)</f>
        <v>44531</v>
      </c>
      <c r="G1126" s="103" t="n">
        <f aca="false">_xlfn.iferror(VLOOKUP(D1126,Cadastros!$M$1:$N$12,2,0),0)*C1126</f>
        <v>6500</v>
      </c>
      <c r="H1126" s="103" t="n">
        <f aca="false">SUMIF(A:A,A1126,G:G)</f>
        <v>6500</v>
      </c>
      <c r="I1126" s="8"/>
    </row>
    <row r="1127" customFormat="false" ht="15" hidden="true" customHeight="true" outlineLevel="0" collapsed="false">
      <c r="A1127" s="92" t="s">
        <v>1542</v>
      </c>
      <c r="B1127" s="105" t="n">
        <v>44531</v>
      </c>
      <c r="C1127" s="100" t="n">
        <v>3960</v>
      </c>
      <c r="D1127" s="92" t="s">
        <v>34</v>
      </c>
      <c r="E1127" s="101" t="e">
        <f aca="false">_xlfn.iferror(VLOOKUP($A1127,Clientes!$A:$F,6,0),"")</f>
        <v>#N/A</v>
      </c>
      <c r="F1127" s="102" t="n">
        <f aca="false">IF(B1127="","",EOMONTH(B1127,-1)+1)</f>
        <v>44531</v>
      </c>
      <c r="G1127" s="103" t="n">
        <f aca="false">_xlfn.iferror(VLOOKUP(D1127,Cadastros!$M$1:$N$12,2,0),0)*C1127</f>
        <v>3960</v>
      </c>
      <c r="H1127" s="103" t="n">
        <f aca="false">SUMIF(A:A,A1127,G:G)</f>
        <v>3960</v>
      </c>
      <c r="I1127" s="8"/>
    </row>
    <row r="1128" customFormat="false" ht="15" hidden="true" customHeight="true" outlineLevel="0" collapsed="false">
      <c r="A1128" s="92" t="s">
        <v>1543</v>
      </c>
      <c r="B1128" s="105" t="n">
        <v>44531</v>
      </c>
      <c r="C1128" s="100" t="n">
        <v>7500</v>
      </c>
      <c r="D1128" s="92" t="s">
        <v>34</v>
      </c>
      <c r="E1128" s="101" t="e">
        <f aca="false">_xlfn.iferror(VLOOKUP($A1128,Clientes!$A:$F,6,0),"")</f>
        <v>#N/A</v>
      </c>
      <c r="F1128" s="102" t="n">
        <f aca="false">IF(B1128="","",EOMONTH(B1128,-1)+1)</f>
        <v>44531</v>
      </c>
      <c r="G1128" s="103" t="n">
        <f aca="false">_xlfn.iferror(VLOOKUP(D1128,Cadastros!$M$1:$N$12,2,0),0)*C1128</f>
        <v>7500</v>
      </c>
      <c r="H1128" s="103" t="n">
        <f aca="false">SUMIF(A:A,A1128,G:G)</f>
        <v>7500</v>
      </c>
      <c r="I1128" s="8"/>
    </row>
    <row r="1129" customFormat="false" ht="15" hidden="true" customHeight="true" outlineLevel="0" collapsed="false">
      <c r="A1129" s="92" t="s">
        <v>1544</v>
      </c>
      <c r="B1129" s="105" t="n">
        <v>44531</v>
      </c>
      <c r="C1129" s="100" t="n">
        <v>3500</v>
      </c>
      <c r="D1129" s="92" t="s">
        <v>34</v>
      </c>
      <c r="E1129" s="101" t="e">
        <f aca="false">_xlfn.iferror(VLOOKUP($A1129,Clientes!$A:$F,6,0),"")</f>
        <v>#N/A</v>
      </c>
      <c r="F1129" s="102" t="n">
        <f aca="false">IF(B1129="","",EOMONTH(B1129,-1)+1)</f>
        <v>44531</v>
      </c>
      <c r="G1129" s="103" t="n">
        <f aca="false">_xlfn.iferror(VLOOKUP(D1129,Cadastros!$M$1:$N$12,2,0),0)*C1129</f>
        <v>3500</v>
      </c>
      <c r="H1129" s="103" t="n">
        <f aca="false">SUMIF(A:A,A1129,G:G)</f>
        <v>3500</v>
      </c>
      <c r="I1129" s="8"/>
    </row>
    <row r="1130" customFormat="false" ht="15" hidden="true" customHeight="true" outlineLevel="0" collapsed="false">
      <c r="A1130" s="92" t="s">
        <v>1545</v>
      </c>
      <c r="B1130" s="105" t="n">
        <v>44531</v>
      </c>
      <c r="C1130" s="100" t="n">
        <v>4000</v>
      </c>
      <c r="D1130" s="92" t="s">
        <v>34</v>
      </c>
      <c r="E1130" s="101" t="e">
        <f aca="false">_xlfn.iferror(VLOOKUP($A1130,Clientes!$A:$F,6,0),"")</f>
        <v>#N/A</v>
      </c>
      <c r="F1130" s="102" t="n">
        <f aca="false">IF(B1130="","",EOMONTH(B1130,-1)+1)</f>
        <v>44531</v>
      </c>
      <c r="G1130" s="103" t="n">
        <f aca="false">_xlfn.iferror(VLOOKUP(D1130,Cadastros!$M$1:$N$12,2,0),0)*C1130</f>
        <v>4000</v>
      </c>
      <c r="H1130" s="103" t="n">
        <f aca="false">SUMIF(A:A,A1130,G:G)</f>
        <v>4000</v>
      </c>
      <c r="I1130" s="8"/>
    </row>
    <row r="1131" customFormat="false" ht="15" hidden="true" customHeight="true" outlineLevel="0" collapsed="false">
      <c r="A1131" s="92" t="s">
        <v>1546</v>
      </c>
      <c r="B1131" s="105" t="n">
        <v>44531</v>
      </c>
      <c r="C1131" s="100" t="n">
        <v>3699.2</v>
      </c>
      <c r="D1131" s="92" t="s">
        <v>34</v>
      </c>
      <c r="E1131" s="101" t="e">
        <f aca="false">_xlfn.iferror(VLOOKUP($A1131,Clientes!$A:$F,6,0),"")</f>
        <v>#N/A</v>
      </c>
      <c r="F1131" s="102" t="n">
        <f aca="false">IF(B1131="","",EOMONTH(B1131,-1)+1)</f>
        <v>44531</v>
      </c>
      <c r="G1131" s="103" t="n">
        <f aca="false">_xlfn.iferror(VLOOKUP(D1131,Cadastros!$M$1:$N$12,2,0),0)*C1131</f>
        <v>3699.2</v>
      </c>
      <c r="H1131" s="103" t="n">
        <f aca="false">SUMIF(A:A,A1131,G:G)</f>
        <v>3699.2</v>
      </c>
      <c r="I1131" s="8"/>
    </row>
    <row r="1132" customFormat="false" ht="15" hidden="true" customHeight="true" outlineLevel="0" collapsed="false">
      <c r="A1132" s="92" t="s">
        <v>1015</v>
      </c>
      <c r="B1132" s="105" t="n">
        <v>44531</v>
      </c>
      <c r="C1132" s="100" t="n">
        <v>4385</v>
      </c>
      <c r="D1132" s="92" t="s">
        <v>44</v>
      </c>
      <c r="E1132" s="101" t="e">
        <f aca="false">_xlfn.iferror(VLOOKUP($A1132,Clientes!$A:$F,6,0),"")</f>
        <v>#N/A</v>
      </c>
      <c r="F1132" s="102" t="n">
        <f aca="false">IF(B1132="","",EOMONTH(B1132,-1)+1)</f>
        <v>44531</v>
      </c>
      <c r="G1132" s="103" t="n">
        <f aca="false">_xlfn.iferror(VLOOKUP(D1132,Cadastros!$M$1:$N$12,2,0),0)*C1132</f>
        <v>-4385</v>
      </c>
      <c r="H1132" s="103" t="n">
        <f aca="false">SUMIF(A:A,A1132,G:G)</f>
        <v>0</v>
      </c>
      <c r="I1132" s="8"/>
    </row>
    <row r="1133" customFormat="false" ht="15" hidden="true" customHeight="true" outlineLevel="0" collapsed="false">
      <c r="A1133" s="92" t="s">
        <v>1019</v>
      </c>
      <c r="B1133" s="105" t="n">
        <v>44531</v>
      </c>
      <c r="C1133" s="100" t="n">
        <v>696</v>
      </c>
      <c r="D1133" s="92" t="s">
        <v>44</v>
      </c>
      <c r="E1133" s="101" t="e">
        <f aca="false">_xlfn.iferror(VLOOKUP($A1133,Clientes!$A:$F,6,0),"")</f>
        <v>#N/A</v>
      </c>
      <c r="F1133" s="102" t="n">
        <f aca="false">IF(B1133="","",EOMONTH(B1133,-1)+1)</f>
        <v>44531</v>
      </c>
      <c r="G1133" s="103" t="n">
        <f aca="false">_xlfn.iferror(VLOOKUP(D1133,Cadastros!$M$1:$N$12,2,0),0)*C1133</f>
        <v>-696</v>
      </c>
      <c r="H1133" s="103" t="n">
        <f aca="false">SUMIF(A:A,A1133,G:G)</f>
        <v>0</v>
      </c>
      <c r="I1133" s="8"/>
    </row>
    <row r="1134" customFormat="false" ht="15" hidden="true" customHeight="true" outlineLevel="0" collapsed="false">
      <c r="A1134" s="92" t="s">
        <v>1123</v>
      </c>
      <c r="B1134" s="105" t="n">
        <v>44531</v>
      </c>
      <c r="C1134" s="100" t="n">
        <v>4495</v>
      </c>
      <c r="D1134" s="92" t="s">
        <v>44</v>
      </c>
      <c r="E1134" s="101" t="e">
        <f aca="false">_xlfn.iferror(VLOOKUP($A1134,Clientes!$A:$F,6,0),"")</f>
        <v>#N/A</v>
      </c>
      <c r="F1134" s="102" t="n">
        <f aca="false">IF(B1134="","",EOMONTH(B1134,-1)+1)</f>
        <v>44531</v>
      </c>
      <c r="G1134" s="103" t="n">
        <f aca="false">_xlfn.iferror(VLOOKUP(D1134,Cadastros!$M$1:$N$12,2,0),0)*C1134</f>
        <v>-4495</v>
      </c>
      <c r="H1134" s="103" t="n">
        <f aca="false">SUMIF(A:A,A1134,G:G)</f>
        <v>0</v>
      </c>
      <c r="I1134" s="8"/>
    </row>
    <row r="1135" customFormat="false" ht="15" hidden="true" customHeight="true" outlineLevel="0" collapsed="false">
      <c r="A1135" s="92" t="s">
        <v>1265</v>
      </c>
      <c r="B1135" s="105" t="n">
        <v>44531</v>
      </c>
      <c r="C1135" s="100" t="n">
        <v>2050</v>
      </c>
      <c r="D1135" s="92" t="s">
        <v>44</v>
      </c>
      <c r="E1135" s="101" t="e">
        <f aca="false">_xlfn.iferror(VLOOKUP($A1135,Clientes!$A:$F,6,0),"")</f>
        <v>#N/A</v>
      </c>
      <c r="F1135" s="102" t="n">
        <f aca="false">IF(B1135="","",EOMONTH(B1135,-1)+1)</f>
        <v>44531</v>
      </c>
      <c r="G1135" s="103" t="n">
        <f aca="false">_xlfn.iferror(VLOOKUP(D1135,Cadastros!$M$1:$N$12,2,0),0)*C1135</f>
        <v>-2050</v>
      </c>
      <c r="H1135" s="103" t="n">
        <f aca="false">SUMIF(A:A,A1135,G:G)</f>
        <v>0</v>
      </c>
      <c r="I1135" s="8"/>
    </row>
    <row r="1136" customFormat="false" ht="15" hidden="true" customHeight="true" outlineLevel="0" collapsed="false">
      <c r="A1136" s="92" t="s">
        <v>1286</v>
      </c>
      <c r="B1136" s="105" t="n">
        <v>44531</v>
      </c>
      <c r="C1136" s="100" t="n">
        <v>4300</v>
      </c>
      <c r="D1136" s="92" t="s">
        <v>44</v>
      </c>
      <c r="E1136" s="101" t="e">
        <f aca="false">_xlfn.iferror(VLOOKUP($A1136,Clientes!$A:$F,6,0),"")</f>
        <v>#N/A</v>
      </c>
      <c r="F1136" s="102" t="n">
        <f aca="false">IF(B1136="","",EOMONTH(B1136,-1)+1)</f>
        <v>44531</v>
      </c>
      <c r="G1136" s="103" t="n">
        <f aca="false">_xlfn.iferror(VLOOKUP(D1136,Cadastros!$M$1:$N$12,2,0),0)*C1136</f>
        <v>-4300</v>
      </c>
      <c r="H1136" s="103" t="n">
        <f aca="false">SUMIF(A:A,A1136,G:G)</f>
        <v>0</v>
      </c>
      <c r="I1136" s="8"/>
    </row>
    <row r="1137" customFormat="false" ht="15" hidden="true" customHeight="true" outlineLevel="0" collapsed="false">
      <c r="A1137" s="92" t="s">
        <v>1316</v>
      </c>
      <c r="B1137" s="105" t="n">
        <v>44531</v>
      </c>
      <c r="C1137" s="100" t="n">
        <v>2500</v>
      </c>
      <c r="D1137" s="92" t="s">
        <v>44</v>
      </c>
      <c r="E1137" s="101" t="e">
        <f aca="false">_xlfn.iferror(VLOOKUP($A1137,Clientes!$A:$F,6,0),"")</f>
        <v>#N/A</v>
      </c>
      <c r="F1137" s="102" t="n">
        <f aca="false">IF(B1137="","",EOMONTH(B1137,-1)+1)</f>
        <v>44531</v>
      </c>
      <c r="G1137" s="103" t="n">
        <f aca="false">_xlfn.iferror(VLOOKUP(D1137,Cadastros!$M$1:$N$12,2,0),0)*C1137</f>
        <v>-2500</v>
      </c>
      <c r="H1137" s="103" t="n">
        <f aca="false">SUMIF(A:A,A1137,G:G)</f>
        <v>0</v>
      </c>
      <c r="I1137" s="8"/>
    </row>
    <row r="1138" customFormat="false" ht="15" hidden="true" customHeight="true" outlineLevel="0" collapsed="false">
      <c r="A1138" s="92" t="s">
        <v>1364</v>
      </c>
      <c r="B1138" s="105" t="n">
        <v>44531</v>
      </c>
      <c r="C1138" s="100" t="n">
        <v>2700</v>
      </c>
      <c r="D1138" s="92" t="s">
        <v>44</v>
      </c>
      <c r="E1138" s="101" t="e">
        <f aca="false">_xlfn.iferror(VLOOKUP($A1138,Clientes!$A:$F,6,0),"")</f>
        <v>#N/A</v>
      </c>
      <c r="F1138" s="102" t="n">
        <f aca="false">IF(B1138="","",EOMONTH(B1138,-1)+1)</f>
        <v>44531</v>
      </c>
      <c r="G1138" s="103" t="n">
        <f aca="false">_xlfn.iferror(VLOOKUP(D1138,Cadastros!$M$1:$N$12,2,0),0)*C1138</f>
        <v>-2700</v>
      </c>
      <c r="H1138" s="103" t="n">
        <f aca="false">SUMIF(A:A,A1138,G:G)</f>
        <v>0</v>
      </c>
      <c r="I1138" s="8"/>
    </row>
    <row r="1139" customFormat="false" ht="15" hidden="true" customHeight="true" outlineLevel="0" collapsed="false">
      <c r="A1139" s="92" t="s">
        <v>1392</v>
      </c>
      <c r="B1139" s="105" t="n">
        <v>44531</v>
      </c>
      <c r="C1139" s="100" t="n">
        <v>3630</v>
      </c>
      <c r="D1139" s="92" t="s">
        <v>44</v>
      </c>
      <c r="E1139" s="101" t="e">
        <f aca="false">_xlfn.iferror(VLOOKUP($A1139,Clientes!$A:$F,6,0),"")</f>
        <v>#N/A</v>
      </c>
      <c r="F1139" s="102" t="n">
        <f aca="false">IF(B1139="","",EOMONTH(B1139,-1)+1)</f>
        <v>44531</v>
      </c>
      <c r="G1139" s="103" t="n">
        <f aca="false">_xlfn.iferror(VLOOKUP(D1139,Cadastros!$M$1:$N$12,2,0),0)*C1139</f>
        <v>-3630</v>
      </c>
      <c r="H1139" s="103" t="n">
        <f aca="false">SUMIF(A:A,A1139,G:G)</f>
        <v>0</v>
      </c>
      <c r="I1139" s="8"/>
    </row>
    <row r="1140" customFormat="false" ht="15" hidden="true" customHeight="true" outlineLevel="0" collapsed="false">
      <c r="A1140" s="92" t="s">
        <v>1401</v>
      </c>
      <c r="B1140" s="105" t="n">
        <v>44531</v>
      </c>
      <c r="C1140" s="100" t="n">
        <v>4320</v>
      </c>
      <c r="D1140" s="92" t="s">
        <v>44</v>
      </c>
      <c r="E1140" s="101" t="e">
        <f aca="false">_xlfn.iferror(VLOOKUP($A1140,Clientes!$A:$F,6,0),"")</f>
        <v>#N/A</v>
      </c>
      <c r="F1140" s="102" t="n">
        <f aca="false">IF(B1140="","",EOMONTH(B1140,-1)+1)</f>
        <v>44531</v>
      </c>
      <c r="G1140" s="103" t="n">
        <f aca="false">_xlfn.iferror(VLOOKUP(D1140,Cadastros!$M$1:$N$12,2,0),0)*C1140</f>
        <v>-4320</v>
      </c>
      <c r="H1140" s="103" t="n">
        <f aca="false">SUMIF(A:A,A1140,G:G)</f>
        <v>0</v>
      </c>
      <c r="I1140" s="8"/>
    </row>
    <row r="1141" customFormat="false" ht="15" hidden="true" customHeight="true" outlineLevel="0" collapsed="false">
      <c r="A1141" s="92" t="s">
        <v>1403</v>
      </c>
      <c r="B1141" s="105" t="n">
        <v>44531</v>
      </c>
      <c r="C1141" s="100" t="n">
        <v>3600</v>
      </c>
      <c r="D1141" s="92" t="s">
        <v>44</v>
      </c>
      <c r="E1141" s="101" t="e">
        <f aca="false">_xlfn.iferror(VLOOKUP($A1141,Clientes!$A:$F,6,0),"")</f>
        <v>#N/A</v>
      </c>
      <c r="F1141" s="102" t="n">
        <f aca="false">IF(B1141="","",EOMONTH(B1141,-1)+1)</f>
        <v>44531</v>
      </c>
      <c r="G1141" s="103" t="n">
        <f aca="false">_xlfn.iferror(VLOOKUP(D1141,Cadastros!$M$1:$N$12,2,0),0)*C1141</f>
        <v>-3600</v>
      </c>
      <c r="H1141" s="103" t="n">
        <f aca="false">SUMIF(A:A,A1141,G:G)</f>
        <v>0</v>
      </c>
      <c r="I1141" s="8"/>
    </row>
    <row r="1142" customFormat="false" ht="15" hidden="true" customHeight="true" outlineLevel="0" collapsed="false">
      <c r="A1142" s="92" t="s">
        <v>1415</v>
      </c>
      <c r="B1142" s="105" t="n">
        <v>44531</v>
      </c>
      <c r="C1142" s="100" t="n">
        <v>2500</v>
      </c>
      <c r="D1142" s="92" t="s">
        <v>44</v>
      </c>
      <c r="E1142" s="101" t="e">
        <f aca="false">_xlfn.iferror(VLOOKUP($A1142,Clientes!$A:$F,6,0),"")</f>
        <v>#N/A</v>
      </c>
      <c r="F1142" s="102" t="n">
        <f aca="false">IF(B1142="","",EOMONTH(B1142,-1)+1)</f>
        <v>44531</v>
      </c>
      <c r="G1142" s="103" t="n">
        <f aca="false">_xlfn.iferror(VLOOKUP(D1142,Cadastros!$M$1:$N$12,2,0),0)*C1142</f>
        <v>-2500</v>
      </c>
      <c r="H1142" s="103" t="n">
        <f aca="false">SUMIF(A:A,A1142,G:G)</f>
        <v>0</v>
      </c>
      <c r="I1142" s="8"/>
    </row>
    <row r="1143" customFormat="false" ht="15" hidden="true" customHeight="true" outlineLevel="0" collapsed="false">
      <c r="A1143" s="92" t="s">
        <v>1509</v>
      </c>
      <c r="B1143" s="105" t="n">
        <v>44531</v>
      </c>
      <c r="C1143" s="100" t="n">
        <v>1300</v>
      </c>
      <c r="D1143" s="92" t="s">
        <v>36</v>
      </c>
      <c r="E1143" s="101" t="e">
        <f aca="false">_xlfn.iferror(VLOOKUP($A1143,Clientes!$A:$F,6,0),"")</f>
        <v>#N/A</v>
      </c>
      <c r="F1143" s="102" t="n">
        <f aca="false">IF(B1143="","",EOMONTH(B1143,-1)+1)</f>
        <v>44531</v>
      </c>
      <c r="G1143" s="103" t="n">
        <f aca="false">_xlfn.iferror(VLOOKUP(D1143,Cadastros!$M$1:$N$12,2,0),0)*C1143</f>
        <v>1300</v>
      </c>
      <c r="H1143" s="103" t="n">
        <f aca="false">SUMIF(A:A,A1143,G:G)</f>
        <v>11700</v>
      </c>
      <c r="I1143" s="8"/>
    </row>
    <row r="1144" customFormat="false" ht="15" hidden="true" customHeight="true" outlineLevel="0" collapsed="false">
      <c r="A1144" s="92" t="s">
        <v>1411</v>
      </c>
      <c r="B1144" s="105" t="n">
        <v>44531</v>
      </c>
      <c r="C1144" s="100" t="n">
        <v>500</v>
      </c>
      <c r="D1144" s="92" t="s">
        <v>46</v>
      </c>
      <c r="E1144" s="101" t="e">
        <f aca="false">_xlfn.iferror(VLOOKUP($A1144,Clientes!$A:$F,6,0),"")</f>
        <v>#N/A</v>
      </c>
      <c r="F1144" s="102" t="n">
        <f aca="false">IF(B1144="","",EOMONTH(B1144,-1)+1)</f>
        <v>44531</v>
      </c>
      <c r="G1144" s="103" t="n">
        <f aca="false">_xlfn.iferror(VLOOKUP(D1144,Cadastros!$M$1:$N$12,2,0),0)*C1144</f>
        <v>-500</v>
      </c>
      <c r="H1144" s="103" t="n">
        <f aca="false">SUMIF(A:A,A1144,G:G)</f>
        <v>0</v>
      </c>
      <c r="I1144" s="8"/>
    </row>
    <row r="1145" customFormat="false" ht="15" hidden="true" customHeight="true" outlineLevel="0" collapsed="false">
      <c r="A1145" s="92" t="s">
        <v>1280</v>
      </c>
      <c r="B1145" s="105" t="n">
        <v>44531</v>
      </c>
      <c r="C1145" s="100" t="n">
        <v>226</v>
      </c>
      <c r="D1145" s="92" t="s">
        <v>42</v>
      </c>
      <c r="E1145" s="101" t="e">
        <f aca="false">_xlfn.iferror(VLOOKUP($A1145,Clientes!$A:$F,6,0),"")</f>
        <v>#N/A</v>
      </c>
      <c r="F1145" s="102" t="n">
        <f aca="false">IF(B1145="","",EOMONTH(B1145,-1)+1)</f>
        <v>44531</v>
      </c>
      <c r="G1145" s="103" t="n">
        <f aca="false">_xlfn.iferror(VLOOKUP(D1145,Cadastros!$M$1:$N$12,2,0),0)*C1145</f>
        <v>226</v>
      </c>
      <c r="H1145" s="103" t="n">
        <f aca="false">SUMIF(A:A,A1145,G:G)</f>
        <v>0</v>
      </c>
      <c r="I1145" s="8"/>
    </row>
    <row r="1146" customFormat="false" ht="15" hidden="true" customHeight="true" outlineLevel="0" collapsed="false">
      <c r="A1146" s="92" t="s">
        <v>1361</v>
      </c>
      <c r="B1146" s="105" t="n">
        <v>44531</v>
      </c>
      <c r="C1146" s="100" t="n">
        <v>268.5</v>
      </c>
      <c r="D1146" s="92" t="s">
        <v>42</v>
      </c>
      <c r="E1146" s="101" t="e">
        <f aca="false">_xlfn.iferror(VLOOKUP($A1146,Clientes!$A:$F,6,0),"")</f>
        <v>#N/A</v>
      </c>
      <c r="F1146" s="102" t="n">
        <f aca="false">IF(B1146="","",EOMONTH(B1146,-1)+1)</f>
        <v>44531</v>
      </c>
      <c r="G1146" s="103" t="n">
        <f aca="false">_xlfn.iferror(VLOOKUP(D1146,Cadastros!$M$1:$N$12,2,0),0)*C1146</f>
        <v>268.5</v>
      </c>
      <c r="H1146" s="103" t="n">
        <f aca="false">SUMIF(A:A,A1146,G:G)</f>
        <v>2768.5</v>
      </c>
      <c r="I1146" s="8"/>
    </row>
    <row r="1147" customFormat="false" ht="15" hidden="true" customHeight="true" outlineLevel="0" collapsed="false">
      <c r="A1147" s="92" t="s">
        <v>1547</v>
      </c>
      <c r="B1147" s="105" t="n">
        <v>44562</v>
      </c>
      <c r="C1147" s="100" t="n">
        <v>3500</v>
      </c>
      <c r="D1147" s="92" t="s">
        <v>34</v>
      </c>
      <c r="E1147" s="101" t="e">
        <f aca="false">_xlfn.iferror(VLOOKUP($A1147,Clientes!$A:$F,6,0),"")</f>
        <v>#N/A</v>
      </c>
      <c r="F1147" s="102" t="n">
        <f aca="false">IF(B1147="","",EOMONTH(B1147,-1)+1)</f>
        <v>44562</v>
      </c>
      <c r="G1147" s="103" t="n">
        <f aca="false">_xlfn.iferror(VLOOKUP(D1147,Cadastros!$M$1:$N$12,2,0),0)*C1147</f>
        <v>3500</v>
      </c>
      <c r="H1147" s="103" t="n">
        <f aca="false">SUMIF(A:A,A1147,G:G)</f>
        <v>0</v>
      </c>
      <c r="I1147" s="8"/>
    </row>
    <row r="1148" customFormat="false" ht="15" hidden="true" customHeight="true" outlineLevel="0" collapsed="false">
      <c r="A1148" s="92" t="s">
        <v>1033</v>
      </c>
      <c r="B1148" s="105" t="n">
        <v>44562</v>
      </c>
      <c r="C1148" s="100" t="n">
        <v>2126</v>
      </c>
      <c r="D1148" s="92" t="s">
        <v>44</v>
      </c>
      <c r="E1148" s="101" t="e">
        <f aca="false">_xlfn.iferror(VLOOKUP($A1148,Clientes!$A:$F,6,0),"")</f>
        <v>#N/A</v>
      </c>
      <c r="F1148" s="102" t="n">
        <f aca="false">IF(B1148="","",EOMONTH(B1148,-1)+1)</f>
        <v>44562</v>
      </c>
      <c r="G1148" s="103" t="n">
        <f aca="false">_xlfn.iferror(VLOOKUP(D1148,Cadastros!$M$1:$N$12,2,0),0)*C1148</f>
        <v>-2126</v>
      </c>
      <c r="H1148" s="103" t="n">
        <f aca="false">SUMIF(A:A,A1148,G:G)</f>
        <v>0</v>
      </c>
      <c r="I1148" s="8"/>
    </row>
    <row r="1149" customFormat="false" ht="15" hidden="true" customHeight="true" outlineLevel="0" collapsed="false">
      <c r="A1149" s="92" t="s">
        <v>1166</v>
      </c>
      <c r="B1149" s="105" t="n">
        <v>44562</v>
      </c>
      <c r="C1149" s="100" t="n">
        <v>3820</v>
      </c>
      <c r="D1149" s="92" t="s">
        <v>44</v>
      </c>
      <c r="E1149" s="101" t="e">
        <f aca="false">_xlfn.iferror(VLOOKUP($A1149,Clientes!$A:$F,6,0),"")</f>
        <v>#N/A</v>
      </c>
      <c r="F1149" s="102" t="n">
        <f aca="false">IF(B1149="","",EOMONTH(B1149,-1)+1)</f>
        <v>44562</v>
      </c>
      <c r="G1149" s="103" t="n">
        <f aca="false">_xlfn.iferror(VLOOKUP(D1149,Cadastros!$M$1:$N$12,2,0),0)*C1149</f>
        <v>-3820</v>
      </c>
      <c r="H1149" s="103" t="n">
        <f aca="false">SUMIF(A:A,A1149,G:G)</f>
        <v>0</v>
      </c>
      <c r="I1149" s="8"/>
    </row>
    <row r="1150" customFormat="false" ht="15" hidden="true" customHeight="true" outlineLevel="0" collapsed="false">
      <c r="A1150" s="92" t="s">
        <v>1211</v>
      </c>
      <c r="B1150" s="105" t="n">
        <v>44562</v>
      </c>
      <c r="C1150" s="100" t="n">
        <v>1430</v>
      </c>
      <c r="D1150" s="92" t="s">
        <v>44</v>
      </c>
      <c r="E1150" s="101" t="e">
        <f aca="false">_xlfn.iferror(VLOOKUP($A1150,Clientes!$A:$F,6,0),"")</f>
        <v>#N/A</v>
      </c>
      <c r="F1150" s="102" t="n">
        <f aca="false">IF(B1150="","",EOMONTH(B1150,-1)+1)</f>
        <v>44562</v>
      </c>
      <c r="G1150" s="103" t="n">
        <f aca="false">_xlfn.iferror(VLOOKUP(D1150,Cadastros!$M$1:$N$12,2,0),0)*C1150</f>
        <v>-1430</v>
      </c>
      <c r="H1150" s="103" t="n">
        <f aca="false">SUMIF(A:A,A1150,G:G)</f>
        <v>0</v>
      </c>
      <c r="I1150" s="8"/>
    </row>
    <row r="1151" customFormat="false" ht="15" hidden="true" customHeight="true" outlineLevel="0" collapsed="false">
      <c r="A1151" s="92" t="s">
        <v>1278</v>
      </c>
      <c r="B1151" s="105" t="n">
        <v>44562</v>
      </c>
      <c r="C1151" s="100" t="n">
        <v>6032</v>
      </c>
      <c r="D1151" s="92" t="s">
        <v>44</v>
      </c>
      <c r="E1151" s="101" t="e">
        <f aca="false">_xlfn.iferror(VLOOKUP($A1151,Clientes!$A:$F,6,0),"")</f>
        <v>#N/A</v>
      </c>
      <c r="F1151" s="102" t="n">
        <f aca="false">IF(B1151="","",EOMONTH(B1151,-1)+1)</f>
        <v>44562</v>
      </c>
      <c r="G1151" s="103" t="n">
        <f aca="false">_xlfn.iferror(VLOOKUP(D1151,Cadastros!$M$1:$N$12,2,0),0)*C1151</f>
        <v>-6032</v>
      </c>
      <c r="H1151" s="103" t="n">
        <f aca="false">SUMIF(A:A,A1151,G:G)</f>
        <v>0</v>
      </c>
      <c r="I1151" s="8"/>
    </row>
    <row r="1152" customFormat="false" ht="15" hidden="true" customHeight="true" outlineLevel="0" collapsed="false">
      <c r="A1152" s="92" t="s">
        <v>1321</v>
      </c>
      <c r="B1152" s="105" t="n">
        <v>44562</v>
      </c>
      <c r="C1152" s="100" t="n">
        <v>3308</v>
      </c>
      <c r="D1152" s="92" t="s">
        <v>44</v>
      </c>
      <c r="E1152" s="101" t="e">
        <f aca="false">_xlfn.iferror(VLOOKUP($A1152,Clientes!$A:$F,6,0),"")</f>
        <v>#N/A</v>
      </c>
      <c r="F1152" s="102" t="n">
        <f aca="false">IF(B1152="","",EOMONTH(B1152,-1)+1)</f>
        <v>44562</v>
      </c>
      <c r="G1152" s="103" t="n">
        <f aca="false">_xlfn.iferror(VLOOKUP(D1152,Cadastros!$M$1:$N$12,2,0),0)*C1152</f>
        <v>-3308</v>
      </c>
      <c r="H1152" s="103" t="n">
        <f aca="false">SUMIF(A:A,A1152,G:G)</f>
        <v>0</v>
      </c>
      <c r="I1152" s="8"/>
    </row>
    <row r="1153" customFormat="false" ht="15" hidden="true" customHeight="true" outlineLevel="0" collapsed="false">
      <c r="A1153" s="92" t="s">
        <v>1390</v>
      </c>
      <c r="B1153" s="105" t="n">
        <v>44562</v>
      </c>
      <c r="C1153" s="100" t="n">
        <v>4200</v>
      </c>
      <c r="D1153" s="92" t="s">
        <v>44</v>
      </c>
      <c r="E1153" s="101" t="e">
        <f aca="false">_xlfn.iferror(VLOOKUP($A1153,Clientes!$A:$F,6,0),"")</f>
        <v>#N/A</v>
      </c>
      <c r="F1153" s="102" t="n">
        <f aca="false">IF(B1153="","",EOMONTH(B1153,-1)+1)</f>
        <v>44562</v>
      </c>
      <c r="G1153" s="103" t="n">
        <f aca="false">_xlfn.iferror(VLOOKUP(D1153,Cadastros!$M$1:$N$12,2,0),0)*C1153</f>
        <v>-4200</v>
      </c>
      <c r="H1153" s="103" t="n">
        <f aca="false">SUMIF(A:A,A1153,G:G)</f>
        <v>0</v>
      </c>
      <c r="I1153" s="8"/>
    </row>
    <row r="1154" customFormat="false" ht="15" hidden="true" customHeight="true" outlineLevel="0" collapsed="false">
      <c r="A1154" s="92" t="s">
        <v>1430</v>
      </c>
      <c r="B1154" s="105" t="n">
        <v>44562</v>
      </c>
      <c r="C1154" s="100" t="n">
        <v>2400</v>
      </c>
      <c r="D1154" s="92" t="s">
        <v>44</v>
      </c>
      <c r="E1154" s="101" t="e">
        <f aca="false">_xlfn.iferror(VLOOKUP($A1154,Clientes!$A:$F,6,0),"")</f>
        <v>#N/A</v>
      </c>
      <c r="F1154" s="102" t="n">
        <f aca="false">IF(B1154="","",EOMONTH(B1154,-1)+1)</f>
        <v>44562</v>
      </c>
      <c r="G1154" s="103" t="n">
        <f aca="false">_xlfn.iferror(VLOOKUP(D1154,Cadastros!$M$1:$N$12,2,0),0)*C1154</f>
        <v>-2400</v>
      </c>
      <c r="H1154" s="103" t="n">
        <f aca="false">SUMIF(A:A,A1154,G:G)</f>
        <v>0</v>
      </c>
      <c r="I1154" s="8"/>
    </row>
    <row r="1155" customFormat="false" ht="15" hidden="true" customHeight="true" outlineLevel="0" collapsed="false">
      <c r="A1155" s="92" t="s">
        <v>1451</v>
      </c>
      <c r="B1155" s="105" t="n">
        <v>44562</v>
      </c>
      <c r="C1155" s="100" t="n">
        <v>3400</v>
      </c>
      <c r="D1155" s="92" t="s">
        <v>44</v>
      </c>
      <c r="E1155" s="101" t="e">
        <f aca="false">_xlfn.iferror(VLOOKUP($A1155,Clientes!$A:$F,6,0),"")</f>
        <v>#N/A</v>
      </c>
      <c r="F1155" s="102" t="n">
        <f aca="false">IF(B1155="","",EOMONTH(B1155,-1)+1)</f>
        <v>44562</v>
      </c>
      <c r="G1155" s="103" t="n">
        <f aca="false">_xlfn.iferror(VLOOKUP(D1155,Cadastros!$M$1:$N$12,2,0),0)*C1155</f>
        <v>-3400</v>
      </c>
      <c r="H1155" s="103" t="n">
        <f aca="false">SUMIF(A:A,A1155,G:G)</f>
        <v>0</v>
      </c>
      <c r="I1155" s="8"/>
    </row>
    <row r="1156" customFormat="false" ht="15" hidden="true" customHeight="true" outlineLevel="0" collapsed="false">
      <c r="A1156" s="92" t="s">
        <v>1453</v>
      </c>
      <c r="B1156" s="105" t="n">
        <v>44562</v>
      </c>
      <c r="C1156" s="100" t="n">
        <v>5000</v>
      </c>
      <c r="D1156" s="92" t="s">
        <v>44</v>
      </c>
      <c r="E1156" s="101" t="e">
        <f aca="false">_xlfn.iferror(VLOOKUP($A1156,Clientes!$A:$F,6,0),"")</f>
        <v>#N/A</v>
      </c>
      <c r="F1156" s="102" t="n">
        <f aca="false">IF(B1156="","",EOMONTH(B1156,-1)+1)</f>
        <v>44562</v>
      </c>
      <c r="G1156" s="103" t="n">
        <f aca="false">_xlfn.iferror(VLOOKUP(D1156,Cadastros!$M$1:$N$12,2,0),0)*C1156</f>
        <v>-5000</v>
      </c>
      <c r="H1156" s="103" t="n">
        <f aca="false">SUMIF(A:A,A1156,G:G)</f>
        <v>0</v>
      </c>
      <c r="I1156" s="8"/>
    </row>
    <row r="1157" customFormat="false" ht="15" hidden="true" customHeight="true" outlineLevel="0" collapsed="false">
      <c r="A1157" s="92" t="s">
        <v>1180</v>
      </c>
      <c r="B1157" s="105" t="n">
        <v>44562</v>
      </c>
      <c r="C1157" s="100" t="n">
        <v>400</v>
      </c>
      <c r="D1157" s="92" t="s">
        <v>36</v>
      </c>
      <c r="E1157" s="101" t="e">
        <f aca="false">_xlfn.iferror(VLOOKUP($A1157,Clientes!$A:$F,6,0),"")</f>
        <v>#N/A</v>
      </c>
      <c r="F1157" s="102" t="n">
        <f aca="false">IF(B1157="","",EOMONTH(B1157,-1)+1)</f>
        <v>44562</v>
      </c>
      <c r="G1157" s="103" t="n">
        <f aca="false">_xlfn.iferror(VLOOKUP(D1157,Cadastros!$M$1:$N$12,2,0),0)*C1157</f>
        <v>400</v>
      </c>
      <c r="H1157" s="103" t="n">
        <f aca="false">SUMIF(A:A,A1157,G:G)</f>
        <v>0</v>
      </c>
      <c r="I1157" s="8"/>
    </row>
    <row r="1158" customFormat="false" ht="15" hidden="true" customHeight="true" outlineLevel="0" collapsed="false">
      <c r="A1158" s="92" t="s">
        <v>1342</v>
      </c>
      <c r="B1158" s="105" t="n">
        <v>44562</v>
      </c>
      <c r="C1158" s="100" t="n">
        <v>850</v>
      </c>
      <c r="D1158" s="92" t="s">
        <v>46</v>
      </c>
      <c r="E1158" s="101" t="e">
        <f aca="false">_xlfn.iferror(VLOOKUP($A1158,Clientes!$A:$F,6,0),"")</f>
        <v>#N/A</v>
      </c>
      <c r="F1158" s="102" t="n">
        <f aca="false">IF(B1158="","",EOMONTH(B1158,-1)+1)</f>
        <v>44562</v>
      </c>
      <c r="G1158" s="103" t="n">
        <f aca="false">_xlfn.iferror(VLOOKUP(D1158,Cadastros!$M$1:$N$12,2,0),0)*C1158</f>
        <v>-850</v>
      </c>
      <c r="H1158" s="103" t="n">
        <f aca="false">SUMIF(A:A,A1158,G:G)</f>
        <v>3400</v>
      </c>
      <c r="I1158" s="8"/>
    </row>
    <row r="1159" customFormat="false" ht="15" hidden="true" customHeight="true" outlineLevel="0" collapsed="false">
      <c r="A1159" s="92" t="s">
        <v>1354</v>
      </c>
      <c r="B1159" s="105" t="n">
        <v>44562</v>
      </c>
      <c r="C1159" s="100" t="n">
        <v>2325</v>
      </c>
      <c r="D1159" s="92" t="s">
        <v>46</v>
      </c>
      <c r="E1159" s="101" t="e">
        <f aca="false">_xlfn.iferror(VLOOKUP($A1159,Clientes!$A:$F,6,0),"")</f>
        <v>#N/A</v>
      </c>
      <c r="F1159" s="102" t="n">
        <f aca="false">IF(B1159="","",EOMONTH(B1159,-1)+1)</f>
        <v>44562</v>
      </c>
      <c r="G1159" s="103" t="n">
        <f aca="false">_xlfn.iferror(VLOOKUP(D1159,Cadastros!$M$1:$N$12,2,0),0)*C1159</f>
        <v>-2325</v>
      </c>
      <c r="H1159" s="103" t="n">
        <f aca="false">SUMIF(A:A,A1159,G:G)</f>
        <v>6975</v>
      </c>
      <c r="I1159" s="8"/>
    </row>
    <row r="1160" customFormat="false" ht="15" hidden="true" customHeight="true" outlineLevel="0" collapsed="false">
      <c r="A1160" s="92" t="s">
        <v>975</v>
      </c>
      <c r="B1160" s="105" t="n">
        <v>44562</v>
      </c>
      <c r="C1160" s="100" t="n">
        <v>118</v>
      </c>
      <c r="D1160" s="92" t="s">
        <v>42</v>
      </c>
      <c r="E1160" s="101" t="e">
        <f aca="false">_xlfn.iferror(VLOOKUP($A1160,Clientes!$A:$F,6,0),"")</f>
        <v>#N/A</v>
      </c>
      <c r="F1160" s="102" t="n">
        <f aca="false">IF(B1160="","",EOMONTH(B1160,-1)+1)</f>
        <v>44562</v>
      </c>
      <c r="G1160" s="103" t="n">
        <f aca="false">_xlfn.iferror(VLOOKUP(D1160,Cadastros!$M$1:$N$12,2,0),0)*C1160</f>
        <v>118</v>
      </c>
      <c r="H1160" s="103" t="n">
        <f aca="false">SUMIF(A:A,A1160,G:G)</f>
        <v>0</v>
      </c>
      <c r="I1160" s="8"/>
    </row>
    <row r="1161" customFormat="false" ht="15" hidden="true" customHeight="true" outlineLevel="0" collapsed="false">
      <c r="A1161" s="92" t="s">
        <v>978</v>
      </c>
      <c r="B1161" s="105" t="n">
        <v>44562</v>
      </c>
      <c r="C1161" s="100" t="n">
        <v>110.95</v>
      </c>
      <c r="D1161" s="92" t="s">
        <v>42</v>
      </c>
      <c r="E1161" s="101" t="e">
        <f aca="false">_xlfn.iferror(VLOOKUP($A1161,Clientes!$A:$F,6,0),"")</f>
        <v>#N/A</v>
      </c>
      <c r="F1161" s="102" t="n">
        <f aca="false">IF(B1161="","",EOMONTH(B1161,-1)+1)</f>
        <v>44562</v>
      </c>
      <c r="G1161" s="103" t="n">
        <f aca="false">_xlfn.iferror(VLOOKUP(D1161,Cadastros!$M$1:$N$12,2,0),0)*C1161</f>
        <v>110.95</v>
      </c>
      <c r="H1161" s="103" t="n">
        <f aca="false">SUMIF(A:A,A1161,G:G)</f>
        <v>1140.95</v>
      </c>
      <c r="I1161" s="8"/>
    </row>
    <row r="1162" customFormat="false" ht="15" hidden="true" customHeight="true" outlineLevel="0" collapsed="false">
      <c r="A1162" s="92" t="s">
        <v>1041</v>
      </c>
      <c r="B1162" s="105" t="n">
        <v>44562</v>
      </c>
      <c r="C1162" s="100" t="n">
        <v>48</v>
      </c>
      <c r="D1162" s="92" t="s">
        <v>42</v>
      </c>
      <c r="E1162" s="101" t="e">
        <f aca="false">_xlfn.iferror(VLOOKUP($A1162,Clientes!$A:$F,6,0),"")</f>
        <v>#N/A</v>
      </c>
      <c r="F1162" s="102" t="n">
        <f aca="false">IF(B1162="","",EOMONTH(B1162,-1)+1)</f>
        <v>44562</v>
      </c>
      <c r="G1162" s="103" t="n">
        <f aca="false">_xlfn.iferror(VLOOKUP(D1162,Cadastros!$M$1:$N$12,2,0),0)*C1162</f>
        <v>48</v>
      </c>
      <c r="H1162" s="103" t="n">
        <f aca="false">SUMIF(A:A,A1162,G:G)</f>
        <v>0</v>
      </c>
      <c r="I1162" s="8"/>
    </row>
    <row r="1163" customFormat="false" ht="15" hidden="true" customHeight="true" outlineLevel="0" collapsed="false">
      <c r="A1163" s="92" t="s">
        <v>1072</v>
      </c>
      <c r="B1163" s="105" t="n">
        <v>44562</v>
      </c>
      <c r="C1163" s="100" t="n">
        <v>993.43</v>
      </c>
      <c r="D1163" s="92" t="s">
        <v>42</v>
      </c>
      <c r="E1163" s="101" t="e">
        <f aca="false">_xlfn.iferror(VLOOKUP($A1163,Clientes!$A:$F,6,0),"")</f>
        <v>#N/A</v>
      </c>
      <c r="F1163" s="102" t="n">
        <f aca="false">IF(B1163="","",EOMONTH(B1163,-1)+1)</f>
        <v>44562</v>
      </c>
      <c r="G1163" s="103" t="n">
        <f aca="false">_xlfn.iferror(VLOOKUP(D1163,Cadastros!$M$1:$N$12,2,0),0)*C1163</f>
        <v>993.43</v>
      </c>
      <c r="H1163" s="103" t="n">
        <f aca="false">SUMIF(A:A,A1163,G:G)</f>
        <v>10243.43</v>
      </c>
      <c r="I1163" s="8"/>
    </row>
    <row r="1164" customFormat="false" ht="15" hidden="true" customHeight="true" outlineLevel="0" collapsed="false">
      <c r="A1164" s="92" t="s">
        <v>1156</v>
      </c>
      <c r="B1164" s="105" t="n">
        <v>44562</v>
      </c>
      <c r="C1164" s="100" t="n">
        <v>105</v>
      </c>
      <c r="D1164" s="92" t="s">
        <v>42</v>
      </c>
      <c r="E1164" s="101" t="e">
        <f aca="false">_xlfn.iferror(VLOOKUP($A1164,Clientes!$A:$F,6,0),"")</f>
        <v>#N/A</v>
      </c>
      <c r="F1164" s="102" t="n">
        <f aca="false">IF(B1164="","",EOMONTH(B1164,-1)+1)</f>
        <v>44562</v>
      </c>
      <c r="G1164" s="103" t="n">
        <f aca="false">_xlfn.iferror(VLOOKUP(D1164,Cadastros!$M$1:$N$12,2,0),0)*C1164</f>
        <v>105</v>
      </c>
      <c r="H1164" s="103" t="n">
        <f aca="false">SUMIF(A:A,A1164,G:G)</f>
        <v>0</v>
      </c>
      <c r="I1164" s="8"/>
    </row>
    <row r="1165" customFormat="false" ht="15" hidden="true" customHeight="true" outlineLevel="0" collapsed="false">
      <c r="A1165" s="92" t="s">
        <v>1193</v>
      </c>
      <c r="B1165" s="105" t="n">
        <v>44562</v>
      </c>
      <c r="C1165" s="100" t="n">
        <v>193.32</v>
      </c>
      <c r="D1165" s="92" t="s">
        <v>42</v>
      </c>
      <c r="E1165" s="101" t="e">
        <f aca="false">_xlfn.iferror(VLOOKUP($A1165,Clientes!$A:$F,6,0),"")</f>
        <v>#N/A</v>
      </c>
      <c r="F1165" s="102" t="n">
        <f aca="false">IF(B1165="","",EOMONTH(B1165,-1)+1)</f>
        <v>44562</v>
      </c>
      <c r="G1165" s="103" t="n">
        <f aca="false">_xlfn.iferror(VLOOKUP(D1165,Cadastros!$M$1:$N$12,2,0),0)*C1165</f>
        <v>193.32</v>
      </c>
      <c r="H1165" s="103" t="n">
        <f aca="false">SUMIF(A:A,A1165,G:G)</f>
        <v>1993.32</v>
      </c>
      <c r="I1165" s="8"/>
    </row>
    <row r="1166" customFormat="false" ht="15" hidden="true" customHeight="true" outlineLevel="0" collapsed="false">
      <c r="A1166" s="92" t="s">
        <v>1240</v>
      </c>
      <c r="B1166" s="105" t="n">
        <v>44562</v>
      </c>
      <c r="C1166" s="100" t="n">
        <v>558.5</v>
      </c>
      <c r="D1166" s="92" t="s">
        <v>42</v>
      </c>
      <c r="E1166" s="101" t="e">
        <f aca="false">_xlfn.iferror(VLOOKUP($A1166,Clientes!$A:$F,6,0),"")</f>
        <v>#N/A</v>
      </c>
      <c r="F1166" s="102" t="n">
        <f aca="false">IF(B1166="","",EOMONTH(B1166,-1)+1)</f>
        <v>44562</v>
      </c>
      <c r="G1166" s="103" t="n">
        <f aca="false">_xlfn.iferror(VLOOKUP(D1166,Cadastros!$M$1:$N$12,2,0),0)*C1166</f>
        <v>558.5</v>
      </c>
      <c r="H1166" s="103" t="n">
        <f aca="false">SUMIF(A:A,A1166,G:G)</f>
        <v>5758.5</v>
      </c>
      <c r="I1166" s="8"/>
    </row>
    <row r="1167" customFormat="false" ht="15" hidden="true" customHeight="true" outlineLevel="0" collapsed="false">
      <c r="A1167" s="92" t="s">
        <v>1246</v>
      </c>
      <c r="B1167" s="105" t="n">
        <v>44562</v>
      </c>
      <c r="C1167" s="100" t="n">
        <v>665.88</v>
      </c>
      <c r="D1167" s="92" t="s">
        <v>42</v>
      </c>
      <c r="E1167" s="101" t="e">
        <f aca="false">_xlfn.iferror(VLOOKUP($A1167,Clientes!$A:$F,6,0),"")</f>
        <v>#N/A</v>
      </c>
      <c r="F1167" s="102" t="n">
        <f aca="false">IF(B1167="","",EOMONTH(B1167,-1)+1)</f>
        <v>44562</v>
      </c>
      <c r="G1167" s="103" t="n">
        <f aca="false">_xlfn.iferror(VLOOKUP(D1167,Cadastros!$M$1:$N$12,2,0),0)*C1167</f>
        <v>665.88</v>
      </c>
      <c r="H1167" s="103" t="n">
        <f aca="false">SUMIF(A:A,A1167,G:G)</f>
        <v>6865.88</v>
      </c>
      <c r="I1167" s="8"/>
    </row>
    <row r="1168" customFormat="false" ht="15" hidden="true" customHeight="true" outlineLevel="0" collapsed="false">
      <c r="A1168" s="92" t="s">
        <v>1247</v>
      </c>
      <c r="B1168" s="105" t="n">
        <v>44562</v>
      </c>
      <c r="C1168" s="100" t="n">
        <v>300.72</v>
      </c>
      <c r="D1168" s="92" t="s">
        <v>42</v>
      </c>
      <c r="E1168" s="101" t="e">
        <f aca="false">_xlfn.iferror(VLOOKUP($A1168,Clientes!$A:$F,6,0),"")</f>
        <v>#N/A</v>
      </c>
      <c r="F1168" s="102" t="n">
        <f aca="false">IF(B1168="","",EOMONTH(B1168,-1)+1)</f>
        <v>44562</v>
      </c>
      <c r="G1168" s="103" t="n">
        <f aca="false">_xlfn.iferror(VLOOKUP(D1168,Cadastros!$M$1:$N$12,2,0),0)*C1168</f>
        <v>300.72</v>
      </c>
      <c r="H1168" s="103" t="n">
        <f aca="false">SUMIF(A:A,A1168,G:G)</f>
        <v>3100.72</v>
      </c>
      <c r="I1168" s="8"/>
    </row>
    <row r="1169" customFormat="false" ht="15" hidden="true" customHeight="true" outlineLevel="0" collapsed="false">
      <c r="A1169" s="92" t="s">
        <v>1248</v>
      </c>
      <c r="B1169" s="105" t="n">
        <v>44562</v>
      </c>
      <c r="C1169" s="100" t="n">
        <v>666</v>
      </c>
      <c r="D1169" s="92" t="s">
        <v>42</v>
      </c>
      <c r="E1169" s="101" t="e">
        <f aca="false">_xlfn.iferror(VLOOKUP($A1169,Clientes!$A:$F,6,0),"")</f>
        <v>#N/A</v>
      </c>
      <c r="F1169" s="102" t="n">
        <f aca="false">IF(B1169="","",EOMONTH(B1169,-1)+1)</f>
        <v>44562</v>
      </c>
      <c r="G1169" s="103" t="n">
        <f aca="false">_xlfn.iferror(VLOOKUP(D1169,Cadastros!$M$1:$N$12,2,0),0)*C1169</f>
        <v>666</v>
      </c>
      <c r="H1169" s="103" t="n">
        <f aca="false">SUMIF(A:A,A1169,G:G)</f>
        <v>0</v>
      </c>
      <c r="I1169" s="8"/>
    </row>
    <row r="1170" customFormat="false" ht="15" hidden="true" customHeight="true" outlineLevel="0" collapsed="false">
      <c r="A1170" s="92" t="s">
        <v>1294</v>
      </c>
      <c r="B1170" s="105" t="n">
        <v>44562</v>
      </c>
      <c r="C1170" s="100" t="n">
        <v>174</v>
      </c>
      <c r="D1170" s="92" t="s">
        <v>42</v>
      </c>
      <c r="E1170" s="101" t="e">
        <f aca="false">_xlfn.iferror(VLOOKUP($A1170,Clientes!$A:$F,6,0),"")</f>
        <v>#N/A</v>
      </c>
      <c r="F1170" s="102" t="n">
        <f aca="false">IF(B1170="","",EOMONTH(B1170,-1)+1)</f>
        <v>44562</v>
      </c>
      <c r="G1170" s="103" t="n">
        <f aca="false">_xlfn.iferror(VLOOKUP(D1170,Cadastros!$M$1:$N$12,2,0),0)*C1170</f>
        <v>174</v>
      </c>
      <c r="H1170" s="103" t="n">
        <f aca="false">SUMIF(A:A,A1170,G:G)</f>
        <v>0</v>
      </c>
      <c r="I1170" s="8"/>
    </row>
    <row r="1171" customFormat="false" ht="15" hidden="true" customHeight="true" outlineLevel="0" collapsed="false">
      <c r="A1171" s="92" t="s">
        <v>1318</v>
      </c>
      <c r="B1171" s="105" t="n">
        <v>44562</v>
      </c>
      <c r="C1171" s="100" t="n">
        <v>859</v>
      </c>
      <c r="D1171" s="92" t="s">
        <v>42</v>
      </c>
      <c r="E1171" s="101" t="e">
        <f aca="false">_xlfn.iferror(VLOOKUP($A1171,Clientes!$A:$F,6,0),"")</f>
        <v>#N/A</v>
      </c>
      <c r="F1171" s="102" t="n">
        <f aca="false">IF(B1171="","",EOMONTH(B1171,-1)+1)</f>
        <v>44562</v>
      </c>
      <c r="G1171" s="103" t="n">
        <f aca="false">_xlfn.iferror(VLOOKUP(D1171,Cadastros!$M$1:$N$12,2,0),0)*C1171</f>
        <v>859</v>
      </c>
      <c r="H1171" s="103" t="n">
        <f aca="false">SUMIF(A:A,A1171,G:G)</f>
        <v>0</v>
      </c>
      <c r="I1171" s="8"/>
    </row>
    <row r="1172" customFormat="false" ht="15" hidden="true" customHeight="true" outlineLevel="0" collapsed="false">
      <c r="A1172" s="92" t="s">
        <v>1326</v>
      </c>
      <c r="B1172" s="105" t="n">
        <v>44562</v>
      </c>
      <c r="C1172" s="100" t="n">
        <v>461</v>
      </c>
      <c r="D1172" s="92" t="s">
        <v>42</v>
      </c>
      <c r="E1172" s="101" t="e">
        <f aca="false">_xlfn.iferror(VLOOKUP($A1172,Clientes!$A:$F,6,0),"")</f>
        <v>#N/A</v>
      </c>
      <c r="F1172" s="102" t="n">
        <f aca="false">IF(B1172="","",EOMONTH(B1172,-1)+1)</f>
        <v>44562</v>
      </c>
      <c r="G1172" s="103" t="n">
        <f aca="false">_xlfn.iferror(VLOOKUP(D1172,Cadastros!$M$1:$N$12,2,0),0)*C1172</f>
        <v>461</v>
      </c>
      <c r="H1172" s="103" t="n">
        <f aca="false">SUMIF(A:A,A1172,G:G)</f>
        <v>0</v>
      </c>
      <c r="I1172" s="8"/>
    </row>
    <row r="1173" customFormat="false" ht="15" hidden="true" customHeight="true" outlineLevel="0" collapsed="false">
      <c r="A1173" s="92" t="s">
        <v>1336</v>
      </c>
      <c r="B1173" s="105" t="n">
        <v>44562</v>
      </c>
      <c r="C1173" s="100" t="n">
        <v>383</v>
      </c>
      <c r="D1173" s="92" t="s">
        <v>42</v>
      </c>
      <c r="E1173" s="101" t="e">
        <f aca="false">_xlfn.iferror(VLOOKUP($A1173,Clientes!$A:$F,6,0),"")</f>
        <v>#N/A</v>
      </c>
      <c r="F1173" s="102" t="n">
        <f aca="false">IF(B1173="","",EOMONTH(B1173,-1)+1)</f>
        <v>44562</v>
      </c>
      <c r="G1173" s="103" t="n">
        <f aca="false">_xlfn.iferror(VLOOKUP(D1173,Cadastros!$M$1:$N$12,2,0),0)*C1173</f>
        <v>383</v>
      </c>
      <c r="H1173" s="103" t="n">
        <f aca="false">SUMIF(A:A,A1173,G:G)</f>
        <v>0</v>
      </c>
      <c r="I1173" s="8"/>
    </row>
    <row r="1174" customFormat="false" ht="15" hidden="true" customHeight="true" outlineLevel="0" collapsed="false">
      <c r="A1174" s="92" t="s">
        <v>1344</v>
      </c>
      <c r="B1174" s="105" t="n">
        <v>44562</v>
      </c>
      <c r="C1174" s="100" t="n">
        <v>658.36</v>
      </c>
      <c r="D1174" s="92" t="s">
        <v>42</v>
      </c>
      <c r="E1174" s="101" t="e">
        <f aca="false">_xlfn.iferror(VLOOKUP($A1174,Clientes!$A:$F,6,0),"")</f>
        <v>#N/A</v>
      </c>
      <c r="F1174" s="102" t="n">
        <f aca="false">IF(B1174="","",EOMONTH(B1174,-1)+1)</f>
        <v>44562</v>
      </c>
      <c r="G1174" s="103" t="n">
        <f aca="false">_xlfn.iferror(VLOOKUP(D1174,Cadastros!$M$1:$N$12,2,0),0)*C1174</f>
        <v>658.36</v>
      </c>
      <c r="H1174" s="103" t="n">
        <f aca="false">SUMIF(A:A,A1174,G:G)</f>
        <v>6788.36</v>
      </c>
      <c r="I1174" s="8"/>
    </row>
    <row r="1175" customFormat="false" ht="15" hidden="true" customHeight="true" outlineLevel="0" collapsed="false">
      <c r="A1175" s="92" t="s">
        <v>1345</v>
      </c>
      <c r="B1175" s="105" t="n">
        <v>44562</v>
      </c>
      <c r="C1175" s="100" t="n">
        <v>197.51</v>
      </c>
      <c r="D1175" s="92" t="s">
        <v>42</v>
      </c>
      <c r="E1175" s="101" t="e">
        <f aca="false">_xlfn.iferror(VLOOKUP($A1175,Clientes!$A:$F,6,0),"")</f>
        <v>#N/A</v>
      </c>
      <c r="F1175" s="102" t="n">
        <f aca="false">IF(B1175="","",EOMONTH(B1175,-1)+1)</f>
        <v>44562</v>
      </c>
      <c r="G1175" s="103" t="n">
        <f aca="false">_xlfn.iferror(VLOOKUP(D1175,Cadastros!$M$1:$N$12,2,0),0)*C1175</f>
        <v>197.51</v>
      </c>
      <c r="H1175" s="103" t="n">
        <f aca="false">SUMIF(A:A,A1175,G:G)</f>
        <v>2036.51</v>
      </c>
      <c r="I1175" s="8"/>
    </row>
    <row r="1176" customFormat="false" ht="15" hidden="true" customHeight="true" outlineLevel="0" collapsed="false">
      <c r="A1176" s="92" t="s">
        <v>1348</v>
      </c>
      <c r="B1176" s="105" t="n">
        <v>44562</v>
      </c>
      <c r="C1176" s="100" t="n">
        <v>386.64</v>
      </c>
      <c r="D1176" s="92" t="s">
        <v>42</v>
      </c>
      <c r="E1176" s="101" t="e">
        <f aca="false">_xlfn.iferror(VLOOKUP($A1176,Clientes!$A:$F,6,0),"")</f>
        <v>#N/A</v>
      </c>
      <c r="F1176" s="102" t="n">
        <f aca="false">IF(B1176="","",EOMONTH(B1176,-1)+1)</f>
        <v>44562</v>
      </c>
      <c r="G1176" s="103" t="n">
        <f aca="false">_xlfn.iferror(VLOOKUP(D1176,Cadastros!$M$1:$N$12,2,0),0)*C1176</f>
        <v>386.64</v>
      </c>
      <c r="H1176" s="103" t="n">
        <f aca="false">SUMIF(A:A,A1176,G:G)</f>
        <v>3986.64</v>
      </c>
      <c r="I1176" s="8"/>
    </row>
    <row r="1177" customFormat="false" ht="15" hidden="true" customHeight="true" outlineLevel="0" collapsed="false">
      <c r="A1177" s="92" t="s">
        <v>1370</v>
      </c>
      <c r="B1177" s="105" t="n">
        <v>44562</v>
      </c>
      <c r="C1177" s="100" t="n">
        <v>429.6</v>
      </c>
      <c r="D1177" s="92" t="s">
        <v>42</v>
      </c>
      <c r="E1177" s="101" t="e">
        <f aca="false">_xlfn.iferror(VLOOKUP($A1177,Clientes!$A:$F,6,0),"")</f>
        <v>#N/A</v>
      </c>
      <c r="F1177" s="102" t="n">
        <f aca="false">IF(B1177="","",EOMONTH(B1177,-1)+1)</f>
        <v>44562</v>
      </c>
      <c r="G1177" s="103" t="n">
        <f aca="false">_xlfn.iferror(VLOOKUP(D1177,Cadastros!$M$1:$N$12,2,0),0)*C1177</f>
        <v>429.6</v>
      </c>
      <c r="H1177" s="103" t="n">
        <f aca="false">SUMIF(A:A,A1177,G:G)</f>
        <v>4429.6</v>
      </c>
      <c r="I1177" s="8"/>
    </row>
    <row r="1178" customFormat="false" ht="15" hidden="true" customHeight="true" outlineLevel="0" collapsed="false">
      <c r="A1178" s="92" t="s">
        <v>1010</v>
      </c>
      <c r="B1178" s="105" t="n">
        <v>44562</v>
      </c>
      <c r="C1178" s="100" t="n">
        <v>1350</v>
      </c>
      <c r="D1178" s="92" t="s">
        <v>36</v>
      </c>
      <c r="E1178" s="101" t="e">
        <f aca="false">_xlfn.iferror(VLOOKUP($A1178,Clientes!$A:$F,6,0),"")</f>
        <v>#N/A</v>
      </c>
      <c r="F1178" s="102" t="n">
        <f aca="false">IF(B1178="","",EOMONTH(B1178,-1)+1)</f>
        <v>44562</v>
      </c>
      <c r="G1178" s="103" t="n">
        <f aca="false">_xlfn.iferror(VLOOKUP(D1178,Cadastros!$M$1:$N$12,2,0),0)*C1178</f>
        <v>1350</v>
      </c>
      <c r="H1178" s="103" t="n">
        <f aca="false">SUMIF(A:A,A1178,G:G)</f>
        <v>9090.61</v>
      </c>
      <c r="I1178" s="8"/>
    </row>
    <row r="1179" customFormat="false" ht="15" hidden="true" customHeight="true" outlineLevel="0" collapsed="false">
      <c r="A1179" s="92" t="s">
        <v>953</v>
      </c>
      <c r="B1179" s="105" t="n">
        <v>44562</v>
      </c>
      <c r="C1179" s="100" t="n">
        <v>-158.05</v>
      </c>
      <c r="D1179" s="92" t="s">
        <v>1017</v>
      </c>
      <c r="E1179" s="101" t="e">
        <f aca="false">_xlfn.iferror(VLOOKUP($A1179,Clientes!$A:$F,6,0),"")</f>
        <v>#N/A</v>
      </c>
      <c r="F1179" s="102" t="n">
        <f aca="false">IF(B1179="","",EOMONTH(B1179,-1)+1)</f>
        <v>44562</v>
      </c>
      <c r="G1179" s="103" t="n">
        <f aca="false">_xlfn.iferror(VLOOKUP(D1179,Cadastros!$M$1:$N$12,2,0),0)*C1179</f>
        <v>-158.05</v>
      </c>
      <c r="H1179" s="103" t="n">
        <f aca="false">SUMIF(A:A,A1179,G:G)</f>
        <v>321.95</v>
      </c>
      <c r="I1179" s="8"/>
    </row>
    <row r="1180" customFormat="false" ht="15" hidden="true" customHeight="true" outlineLevel="0" collapsed="false">
      <c r="A1180" s="92" t="s">
        <v>955</v>
      </c>
      <c r="B1180" s="105" t="n">
        <v>44562</v>
      </c>
      <c r="C1180" s="100" t="n">
        <v>80.68</v>
      </c>
      <c r="D1180" s="92" t="s">
        <v>1017</v>
      </c>
      <c r="E1180" s="101" t="e">
        <f aca="false">_xlfn.iferror(VLOOKUP($A1180,Clientes!$A:$F,6,0),"")</f>
        <v>#N/A</v>
      </c>
      <c r="F1180" s="102" t="n">
        <f aca="false">IF(B1180="","",EOMONTH(B1180,-1)+1)</f>
        <v>44562</v>
      </c>
      <c r="G1180" s="103" t="n">
        <f aca="false">_xlfn.iferror(VLOOKUP(D1180,Cadastros!$M$1:$N$12,2,0),0)*C1180</f>
        <v>80.68</v>
      </c>
      <c r="H1180" s="103" t="n">
        <f aca="false">SUMIF(A:A,A1180,G:G)</f>
        <v>831.91</v>
      </c>
      <c r="I1180" s="8"/>
    </row>
    <row r="1181" customFormat="false" ht="15" hidden="true" customHeight="true" outlineLevel="0" collapsed="false">
      <c r="A1181" s="92" t="s">
        <v>956</v>
      </c>
      <c r="B1181" s="105" t="n">
        <v>44562</v>
      </c>
      <c r="C1181" s="100" t="n">
        <v>115.26</v>
      </c>
      <c r="D1181" s="92" t="s">
        <v>1017</v>
      </c>
      <c r="E1181" s="101" t="e">
        <f aca="false">_xlfn.iferror(VLOOKUP($A1181,Clientes!$A:$F,6,0),"")</f>
        <v>#N/A</v>
      </c>
      <c r="F1181" s="102" t="n">
        <f aca="false">IF(B1181="","",EOMONTH(B1181,-1)+1)</f>
        <v>44562</v>
      </c>
      <c r="G1181" s="103" t="n">
        <f aca="false">_xlfn.iferror(VLOOKUP(D1181,Cadastros!$M$1:$N$12,2,0),0)*C1181</f>
        <v>115.26</v>
      </c>
      <c r="H1181" s="103" t="n">
        <f aca="false">SUMIF(A:A,A1181,G:G)</f>
        <v>1188.44</v>
      </c>
      <c r="I1181" s="8"/>
    </row>
    <row r="1182" customFormat="false" ht="15" hidden="true" customHeight="true" outlineLevel="0" collapsed="false">
      <c r="A1182" s="92" t="s">
        <v>957</v>
      </c>
      <c r="B1182" s="105" t="n">
        <v>44562</v>
      </c>
      <c r="C1182" s="100" t="n">
        <v>85.92</v>
      </c>
      <c r="D1182" s="92" t="s">
        <v>1017</v>
      </c>
      <c r="E1182" s="101" t="e">
        <f aca="false">_xlfn.iferror(VLOOKUP($A1182,Clientes!$A:$F,6,0),"")</f>
        <v>#N/A</v>
      </c>
      <c r="F1182" s="102" t="n">
        <f aca="false">IF(B1182="","",EOMONTH(B1182,-1)+1)</f>
        <v>44562</v>
      </c>
      <c r="G1182" s="103" t="n">
        <f aca="false">_xlfn.iferror(VLOOKUP(D1182,Cadastros!$M$1:$N$12,2,0),0)*C1182</f>
        <v>85.92</v>
      </c>
      <c r="H1182" s="103" t="n">
        <f aca="false">SUMIF(A:A,A1182,G:G)</f>
        <v>885.92</v>
      </c>
      <c r="I1182" s="8"/>
    </row>
    <row r="1183" customFormat="false" ht="15" hidden="true" customHeight="true" outlineLevel="0" collapsed="false">
      <c r="A1183" s="92" t="s">
        <v>966</v>
      </c>
      <c r="B1183" s="105" t="n">
        <v>44562</v>
      </c>
      <c r="C1183" s="100" t="n">
        <v>99.76</v>
      </c>
      <c r="D1183" s="92" t="s">
        <v>1017</v>
      </c>
      <c r="E1183" s="101" t="e">
        <f aca="false">_xlfn.iferror(VLOOKUP($A1183,Clientes!$A:$F,6,0),"")</f>
        <v>#N/A</v>
      </c>
      <c r="F1183" s="102" t="n">
        <f aca="false">IF(B1183="","",EOMONTH(B1183,-1)+1)</f>
        <v>44562</v>
      </c>
      <c r="G1183" s="103" t="n">
        <f aca="false">_xlfn.iferror(VLOOKUP(D1183,Cadastros!$M$1:$N$12,2,0),0)*C1183</f>
        <v>99.76</v>
      </c>
      <c r="H1183" s="103" t="n">
        <f aca="false">SUMIF(A:A,A1183,G:G)</f>
        <v>1028.62</v>
      </c>
      <c r="I1183" s="8"/>
    </row>
    <row r="1184" customFormat="false" ht="15" hidden="true" customHeight="true" outlineLevel="0" collapsed="false">
      <c r="A1184" s="92" t="s">
        <v>989</v>
      </c>
      <c r="B1184" s="105" t="n">
        <v>44562</v>
      </c>
      <c r="C1184" s="100" t="n">
        <v>104.29</v>
      </c>
      <c r="D1184" s="92" t="s">
        <v>1017</v>
      </c>
      <c r="E1184" s="101" t="e">
        <f aca="false">_xlfn.iferror(VLOOKUP($A1184,Clientes!$A:$F,6,0),"")</f>
        <v>#N/A</v>
      </c>
      <c r="F1184" s="102" t="n">
        <f aca="false">IF(B1184="","",EOMONTH(B1184,-1)+1)</f>
        <v>44562</v>
      </c>
      <c r="G1184" s="103" t="n">
        <f aca="false">_xlfn.iferror(VLOOKUP(D1184,Cadastros!$M$1:$N$12,2,0),0)*C1184</f>
        <v>104.29</v>
      </c>
      <c r="H1184" s="103" t="n">
        <f aca="false">SUMIF(A:A,A1184,G:G)</f>
        <v>1075.36</v>
      </c>
      <c r="I1184" s="8"/>
    </row>
    <row r="1185" customFormat="false" ht="15" hidden="true" customHeight="true" outlineLevel="0" collapsed="false">
      <c r="A1185" s="92" t="s">
        <v>1070</v>
      </c>
      <c r="B1185" s="105" t="n">
        <v>44562</v>
      </c>
      <c r="C1185" s="100" t="n">
        <v>228.78</v>
      </c>
      <c r="D1185" s="92" t="s">
        <v>1017</v>
      </c>
      <c r="E1185" s="101" t="e">
        <f aca="false">_xlfn.iferror(VLOOKUP($A1185,Clientes!$A:$F,6,0),"")</f>
        <v>#N/A</v>
      </c>
      <c r="F1185" s="102" t="n">
        <f aca="false">IF(B1185="","",EOMONTH(B1185,-1)+1)</f>
        <v>44562</v>
      </c>
      <c r="G1185" s="103" t="n">
        <f aca="false">_xlfn.iferror(VLOOKUP(D1185,Cadastros!$M$1:$N$12,2,0),0)*C1185</f>
        <v>228.78</v>
      </c>
      <c r="H1185" s="103" t="n">
        <f aca="false">SUMIF(A:A,A1185,G:G)</f>
        <v>2358.99</v>
      </c>
      <c r="I1185" s="8"/>
    </row>
    <row r="1186" customFormat="false" ht="15" hidden="true" customHeight="true" outlineLevel="0" collapsed="false">
      <c r="A1186" s="92" t="s">
        <v>1073</v>
      </c>
      <c r="B1186" s="105" t="n">
        <v>44562</v>
      </c>
      <c r="C1186" s="100" t="n">
        <v>138.31</v>
      </c>
      <c r="D1186" s="92" t="s">
        <v>1017</v>
      </c>
      <c r="E1186" s="101" t="e">
        <f aca="false">_xlfn.iferror(VLOOKUP($A1186,Clientes!$A:$F,6,0),"")</f>
        <v>#N/A</v>
      </c>
      <c r="F1186" s="102" t="n">
        <f aca="false">IF(B1186="","",EOMONTH(B1186,-1)+1)</f>
        <v>44562</v>
      </c>
      <c r="G1186" s="103" t="n">
        <f aca="false">_xlfn.iferror(VLOOKUP(D1186,Cadastros!$M$1:$N$12,2,0),0)*C1186</f>
        <v>138.31</v>
      </c>
      <c r="H1186" s="103" t="n">
        <f aca="false">SUMIF(A:A,A1186,G:G)</f>
        <v>0</v>
      </c>
      <c r="I1186" s="8"/>
    </row>
    <row r="1187" customFormat="false" ht="15" hidden="true" customHeight="true" outlineLevel="0" collapsed="false">
      <c r="A1187" s="92" t="s">
        <v>1101</v>
      </c>
      <c r="B1187" s="105" t="n">
        <v>44562</v>
      </c>
      <c r="C1187" s="100" t="n">
        <v>193.99</v>
      </c>
      <c r="D1187" s="92" t="s">
        <v>1017</v>
      </c>
      <c r="E1187" s="101" t="e">
        <f aca="false">_xlfn.iferror(VLOOKUP($A1187,Clientes!$A:$F,6,0),"")</f>
        <v>#N/A</v>
      </c>
      <c r="F1187" s="102" t="n">
        <f aca="false">IF(B1187="","",EOMONTH(B1187,-1)+1)</f>
        <v>44562</v>
      </c>
      <c r="G1187" s="103" t="n">
        <f aca="false">_xlfn.iferror(VLOOKUP(D1187,Cadastros!$M$1:$N$12,2,0),0)*C1187</f>
        <v>193.99</v>
      </c>
      <c r="H1187" s="103" t="n">
        <f aca="false">SUMIF(A:A,A1187,G:G)</f>
        <v>2.27373675443232E-013</v>
      </c>
      <c r="I1187" s="8"/>
    </row>
    <row r="1188" customFormat="false" ht="15" hidden="true" customHeight="true" outlineLevel="0" collapsed="false">
      <c r="A1188" s="92" t="s">
        <v>1151</v>
      </c>
      <c r="B1188" s="105" t="n">
        <v>44562</v>
      </c>
      <c r="C1188" s="100" t="n">
        <v>400.57</v>
      </c>
      <c r="D1188" s="92" t="s">
        <v>1017</v>
      </c>
      <c r="E1188" s="101" t="e">
        <f aca="false">_xlfn.iferror(VLOOKUP($A1188,Clientes!$A:$F,6,0),"")</f>
        <v>#N/A</v>
      </c>
      <c r="F1188" s="102" t="n">
        <f aca="false">IF(B1188="","",EOMONTH(B1188,-1)+1)</f>
        <v>44562</v>
      </c>
      <c r="G1188" s="103" t="n">
        <f aca="false">_xlfn.iferror(VLOOKUP(D1188,Cadastros!$M$1:$N$12,2,0),0)*C1188</f>
        <v>400.57</v>
      </c>
      <c r="H1188" s="103" t="n">
        <f aca="false">SUMIF(A:A,A1188,G:G)</f>
        <v>4130.23</v>
      </c>
      <c r="I1188" s="8"/>
    </row>
    <row r="1189" customFormat="false" ht="15" hidden="true" customHeight="true" outlineLevel="0" collapsed="false">
      <c r="A1189" s="92" t="s">
        <v>1157</v>
      </c>
      <c r="B1189" s="105" t="n">
        <v>44562</v>
      </c>
      <c r="C1189" s="100" t="n">
        <v>60.69</v>
      </c>
      <c r="D1189" s="92" t="s">
        <v>1017</v>
      </c>
      <c r="E1189" s="101" t="e">
        <f aca="false">_xlfn.iferror(VLOOKUP($A1189,Clientes!$A:$F,6,0),"")</f>
        <v>#N/A</v>
      </c>
      <c r="F1189" s="102" t="n">
        <f aca="false">IF(B1189="","",EOMONTH(B1189,-1)+1)</f>
        <v>44562</v>
      </c>
      <c r="G1189" s="103" t="n">
        <f aca="false">_xlfn.iferror(VLOOKUP(D1189,Cadastros!$M$1:$N$12,2,0),0)*C1189</f>
        <v>60.69</v>
      </c>
      <c r="H1189" s="103" t="n">
        <f aca="false">SUMIF(A:A,A1189,G:G)</f>
        <v>552.7</v>
      </c>
      <c r="I1189" s="8"/>
    </row>
    <row r="1190" customFormat="false" ht="15" hidden="true" customHeight="true" outlineLevel="0" collapsed="false">
      <c r="A1190" s="92" t="s">
        <v>1189</v>
      </c>
      <c r="B1190" s="105" t="n">
        <v>44562</v>
      </c>
      <c r="C1190" s="100" t="n">
        <v>1726</v>
      </c>
      <c r="D1190" s="92" t="s">
        <v>44</v>
      </c>
      <c r="E1190" s="101" t="e">
        <f aca="false">_xlfn.iferror(VLOOKUP($A1190,Clientes!$A:$F,6,0),"")</f>
        <v>#N/A</v>
      </c>
      <c r="F1190" s="102" t="n">
        <f aca="false">IF(B1190="","",EOMONTH(B1190,-1)+1)</f>
        <v>44562</v>
      </c>
      <c r="G1190" s="103" t="n">
        <f aca="false">_xlfn.iferror(VLOOKUP(D1190,Cadastros!$M$1:$N$12,2,0),0)*C1190</f>
        <v>-1726</v>
      </c>
      <c r="H1190" s="103" t="n">
        <f aca="false">SUMIF(A:A,A1190,G:G)</f>
        <v>0</v>
      </c>
      <c r="I1190" s="8"/>
    </row>
    <row r="1191" customFormat="false" ht="15" hidden="true" customHeight="true" outlineLevel="0" collapsed="false">
      <c r="A1191" s="92" t="s">
        <v>1548</v>
      </c>
      <c r="B1191" s="105" t="n">
        <v>44593</v>
      </c>
      <c r="C1191" s="100" t="n">
        <v>4000</v>
      </c>
      <c r="D1191" s="92" t="s">
        <v>34</v>
      </c>
      <c r="E1191" s="101" t="e">
        <f aca="false">_xlfn.iferror(VLOOKUP($A1191,Clientes!$A:$F,6,0),"")</f>
        <v>#N/A</v>
      </c>
      <c r="F1191" s="102" t="n">
        <f aca="false">IF(B1191="","",EOMONTH(B1191,-1)+1)</f>
        <v>44593</v>
      </c>
      <c r="G1191" s="103" t="n">
        <f aca="false">_xlfn.iferror(VLOOKUP(D1191,Cadastros!$M$1:$N$12,2,0),0)*C1191</f>
        <v>4000</v>
      </c>
      <c r="H1191" s="103" t="n">
        <f aca="false">SUMIF(A:A,A1191,G:G)</f>
        <v>4000</v>
      </c>
      <c r="I1191" s="8"/>
    </row>
    <row r="1192" customFormat="false" ht="15" hidden="true" customHeight="true" outlineLevel="0" collapsed="false">
      <c r="A1192" s="92" t="s">
        <v>1549</v>
      </c>
      <c r="B1192" s="105" t="n">
        <v>44593</v>
      </c>
      <c r="C1192" s="100" t="n">
        <v>3000</v>
      </c>
      <c r="D1192" s="92" t="s">
        <v>34</v>
      </c>
      <c r="E1192" s="101" t="e">
        <f aca="false">_xlfn.iferror(VLOOKUP($A1192,Clientes!$A:$F,6,0),"")</f>
        <v>#N/A</v>
      </c>
      <c r="F1192" s="102" t="n">
        <f aca="false">IF(B1192="","",EOMONTH(B1192,-1)+1)</f>
        <v>44593</v>
      </c>
      <c r="G1192" s="103" t="n">
        <f aca="false">_xlfn.iferror(VLOOKUP(D1192,Cadastros!$M$1:$N$12,2,0),0)*C1192</f>
        <v>3000</v>
      </c>
      <c r="H1192" s="103" t="n">
        <f aca="false">SUMIF(A:A,A1192,G:G)</f>
        <v>0</v>
      </c>
      <c r="I1192" s="8"/>
    </row>
    <row r="1193" customFormat="false" ht="15" hidden="true" customHeight="true" outlineLevel="0" collapsed="false">
      <c r="A1193" s="92" t="s">
        <v>1550</v>
      </c>
      <c r="B1193" s="105" t="n">
        <v>44593</v>
      </c>
      <c r="C1193" s="100" t="n">
        <v>2750</v>
      </c>
      <c r="D1193" s="92" t="s">
        <v>34</v>
      </c>
      <c r="E1193" s="101" t="e">
        <f aca="false">_xlfn.iferror(VLOOKUP($A1193,Clientes!$A:$F,6,0),"")</f>
        <v>#N/A</v>
      </c>
      <c r="F1193" s="102" t="n">
        <f aca="false">IF(B1193="","",EOMONTH(B1193,-1)+1)</f>
        <v>44593</v>
      </c>
      <c r="G1193" s="103" t="n">
        <f aca="false">_xlfn.iferror(VLOOKUP(D1193,Cadastros!$M$1:$N$12,2,0),0)*C1193</f>
        <v>2750</v>
      </c>
      <c r="H1193" s="103" t="n">
        <f aca="false">SUMIF(A:A,A1193,G:G)</f>
        <v>2750</v>
      </c>
      <c r="I1193" s="8"/>
    </row>
    <row r="1194" customFormat="false" ht="15" hidden="true" customHeight="true" outlineLevel="0" collapsed="false">
      <c r="A1194" s="92" t="s">
        <v>1551</v>
      </c>
      <c r="B1194" s="105" t="n">
        <v>44593</v>
      </c>
      <c r="C1194" s="100" t="n">
        <v>5220</v>
      </c>
      <c r="D1194" s="92" t="s">
        <v>34</v>
      </c>
      <c r="E1194" s="101" t="e">
        <f aca="false">_xlfn.iferror(VLOOKUP($A1194,Clientes!$A:$F,6,0),"")</f>
        <v>#N/A</v>
      </c>
      <c r="F1194" s="102" t="n">
        <f aca="false">IF(B1194="","",EOMONTH(B1194,-1)+1)</f>
        <v>44593</v>
      </c>
      <c r="G1194" s="103" t="n">
        <f aca="false">_xlfn.iferror(VLOOKUP(D1194,Cadastros!$M$1:$N$12,2,0),0)*C1194</f>
        <v>5220</v>
      </c>
      <c r="H1194" s="103" t="n">
        <f aca="false">SUMIF(A:A,A1194,G:G)</f>
        <v>0</v>
      </c>
      <c r="I1194" s="8"/>
    </row>
    <row r="1195" customFormat="false" ht="15" hidden="true" customHeight="true" outlineLevel="0" collapsed="false">
      <c r="A1195" s="92" t="s">
        <v>1552</v>
      </c>
      <c r="B1195" s="105" t="n">
        <v>44593</v>
      </c>
      <c r="C1195" s="100" t="n">
        <v>6200</v>
      </c>
      <c r="D1195" s="92" t="s">
        <v>34</v>
      </c>
      <c r="E1195" s="101" t="e">
        <f aca="false">_xlfn.iferror(VLOOKUP($A1195,Clientes!$A:$F,6,0),"")</f>
        <v>#N/A</v>
      </c>
      <c r="F1195" s="102" t="n">
        <f aca="false">IF(B1195="","",EOMONTH(B1195,-1)+1)</f>
        <v>44593</v>
      </c>
      <c r="G1195" s="103" t="n">
        <f aca="false">_xlfn.iferror(VLOOKUP(D1195,Cadastros!$M$1:$N$12,2,0),0)*C1195</f>
        <v>6200</v>
      </c>
      <c r="H1195" s="103" t="n">
        <f aca="false">SUMIF(A:A,A1195,G:G)</f>
        <v>6200</v>
      </c>
      <c r="I1195" s="8"/>
    </row>
    <row r="1196" customFormat="false" ht="15" hidden="true" customHeight="true" outlineLevel="0" collapsed="false">
      <c r="A1196" s="92" t="s">
        <v>1553</v>
      </c>
      <c r="B1196" s="105" t="n">
        <v>44593</v>
      </c>
      <c r="C1196" s="100" t="n">
        <v>7000</v>
      </c>
      <c r="D1196" s="92" t="s">
        <v>34</v>
      </c>
      <c r="E1196" s="101" t="e">
        <f aca="false">_xlfn.iferror(VLOOKUP($A1196,Clientes!$A:$F,6,0),"")</f>
        <v>#N/A</v>
      </c>
      <c r="F1196" s="102" t="n">
        <f aca="false">IF(B1196="","",EOMONTH(B1196,-1)+1)</f>
        <v>44593</v>
      </c>
      <c r="G1196" s="103" t="n">
        <f aca="false">_xlfn.iferror(VLOOKUP(D1196,Cadastros!$M$1:$N$12,2,0),0)*C1196</f>
        <v>7000</v>
      </c>
      <c r="H1196" s="103" t="n">
        <f aca="false">SUMIF(A:A,A1196,G:G)</f>
        <v>7000</v>
      </c>
      <c r="I1196" s="8"/>
    </row>
    <row r="1197" customFormat="false" ht="15" hidden="true" customHeight="true" outlineLevel="0" collapsed="false">
      <c r="A1197" s="92" t="s">
        <v>1554</v>
      </c>
      <c r="B1197" s="105" t="n">
        <v>44593</v>
      </c>
      <c r="C1197" s="100" t="n">
        <v>5000</v>
      </c>
      <c r="D1197" s="92" t="s">
        <v>34</v>
      </c>
      <c r="E1197" s="101" t="e">
        <f aca="false">_xlfn.iferror(VLOOKUP($A1197,Clientes!$A:$F,6,0),"")</f>
        <v>#N/A</v>
      </c>
      <c r="F1197" s="102" t="n">
        <f aca="false">IF(B1197="","",EOMONTH(B1197,-1)+1)</f>
        <v>44593</v>
      </c>
      <c r="G1197" s="103" t="n">
        <f aca="false">_xlfn.iferror(VLOOKUP(D1197,Cadastros!$M$1:$N$12,2,0),0)*C1197</f>
        <v>5000</v>
      </c>
      <c r="H1197" s="103" t="n">
        <f aca="false">SUMIF(A:A,A1197,G:G)</f>
        <v>5000</v>
      </c>
      <c r="I1197" s="8"/>
    </row>
    <row r="1198" customFormat="false" ht="15" hidden="true" customHeight="true" outlineLevel="0" collapsed="false">
      <c r="A1198" s="92" t="s">
        <v>1555</v>
      </c>
      <c r="B1198" s="105" t="n">
        <v>44593</v>
      </c>
      <c r="C1198" s="100" t="n">
        <v>3900</v>
      </c>
      <c r="D1198" s="92" t="s">
        <v>34</v>
      </c>
      <c r="E1198" s="101" t="e">
        <f aca="false">_xlfn.iferror(VLOOKUP($A1198,Clientes!$A:$F,6,0),"")</f>
        <v>#N/A</v>
      </c>
      <c r="F1198" s="102" t="n">
        <f aca="false">IF(B1198="","",EOMONTH(B1198,-1)+1)</f>
        <v>44593</v>
      </c>
      <c r="G1198" s="103" t="n">
        <f aca="false">_xlfn.iferror(VLOOKUP(D1198,Cadastros!$M$1:$N$12,2,0),0)*C1198</f>
        <v>3900</v>
      </c>
      <c r="H1198" s="103" t="n">
        <f aca="false">SUMIF(A:A,A1198,G:G)</f>
        <v>3900</v>
      </c>
      <c r="I1198" s="8"/>
    </row>
    <row r="1199" customFormat="false" ht="15" hidden="true" customHeight="true" outlineLevel="0" collapsed="false">
      <c r="A1199" s="92" t="s">
        <v>1149</v>
      </c>
      <c r="B1199" s="105" t="n">
        <v>44593</v>
      </c>
      <c r="C1199" s="100" t="n">
        <v>2893</v>
      </c>
      <c r="D1199" s="92" t="s">
        <v>44</v>
      </c>
      <c r="E1199" s="101" t="e">
        <f aca="false">_xlfn.iferror(VLOOKUP($A1199,Clientes!$A:$F,6,0),"")</f>
        <v>#N/A</v>
      </c>
      <c r="F1199" s="102" t="n">
        <f aca="false">IF(B1199="","",EOMONTH(B1199,-1)+1)</f>
        <v>44593</v>
      </c>
      <c r="G1199" s="103" t="n">
        <f aca="false">_xlfn.iferror(VLOOKUP(D1199,Cadastros!$M$1:$N$12,2,0),0)*C1199</f>
        <v>-2893</v>
      </c>
      <c r="H1199" s="103" t="n">
        <f aca="false">SUMIF(A:A,A1199,G:G)</f>
        <v>0</v>
      </c>
      <c r="I1199" s="8"/>
    </row>
    <row r="1200" customFormat="false" ht="15" hidden="true" customHeight="true" outlineLevel="0" collapsed="false">
      <c r="A1200" s="92" t="s">
        <v>1252</v>
      </c>
      <c r="B1200" s="105" t="n">
        <v>44593</v>
      </c>
      <c r="C1200" s="100" t="n">
        <v>1097</v>
      </c>
      <c r="D1200" s="92" t="s">
        <v>44</v>
      </c>
      <c r="E1200" s="101" t="e">
        <f aca="false">_xlfn.iferror(VLOOKUP($A1200,Clientes!$A:$F,6,0),"")</f>
        <v>#N/A</v>
      </c>
      <c r="F1200" s="102" t="n">
        <f aca="false">IF(B1200="","",EOMONTH(B1200,-1)+1)</f>
        <v>44593</v>
      </c>
      <c r="G1200" s="103" t="n">
        <f aca="false">_xlfn.iferror(VLOOKUP(D1200,Cadastros!$M$1:$N$12,2,0),0)*C1200</f>
        <v>-1097</v>
      </c>
      <c r="H1200" s="103" t="n">
        <f aca="false">SUMIF(A:A,A1200,G:G)</f>
        <v>0</v>
      </c>
      <c r="I1200" s="8"/>
    </row>
    <row r="1201" customFormat="false" ht="15" hidden="true" customHeight="true" outlineLevel="0" collapsed="false">
      <c r="A1201" s="92" t="s">
        <v>1280</v>
      </c>
      <c r="B1201" s="105" t="n">
        <v>44593</v>
      </c>
      <c r="C1201" s="100" t="n">
        <v>2326</v>
      </c>
      <c r="D1201" s="92" t="s">
        <v>44</v>
      </c>
      <c r="E1201" s="101" t="e">
        <f aca="false">_xlfn.iferror(VLOOKUP($A1201,Clientes!$A:$F,6,0),"")</f>
        <v>#N/A</v>
      </c>
      <c r="F1201" s="102" t="n">
        <f aca="false">IF(B1201="","",EOMONTH(B1201,-1)+1)</f>
        <v>44593</v>
      </c>
      <c r="G1201" s="103" t="n">
        <f aca="false">_xlfn.iferror(VLOOKUP(D1201,Cadastros!$M$1:$N$12,2,0),0)*C1201</f>
        <v>-2326</v>
      </c>
      <c r="H1201" s="103" t="n">
        <f aca="false">SUMIF(A:A,A1201,G:G)</f>
        <v>0</v>
      </c>
      <c r="I1201" s="8"/>
    </row>
    <row r="1202" customFormat="false" ht="15" hidden="true" customHeight="true" outlineLevel="0" collapsed="false">
      <c r="A1202" s="92" t="s">
        <v>1332</v>
      </c>
      <c r="B1202" s="105" t="n">
        <v>44593</v>
      </c>
      <c r="C1202" s="100" t="n">
        <v>2500</v>
      </c>
      <c r="D1202" s="92" t="s">
        <v>44</v>
      </c>
      <c r="E1202" s="101" t="e">
        <f aca="false">_xlfn.iferror(VLOOKUP($A1202,Clientes!$A:$F,6,0),"")</f>
        <v>#N/A</v>
      </c>
      <c r="F1202" s="102" t="n">
        <f aca="false">IF(B1202="","",EOMONTH(B1202,-1)+1)</f>
        <v>44593</v>
      </c>
      <c r="G1202" s="103" t="n">
        <f aca="false">_xlfn.iferror(VLOOKUP(D1202,Cadastros!$M$1:$N$12,2,0),0)*C1202</f>
        <v>-2500</v>
      </c>
      <c r="H1202" s="103" t="n">
        <f aca="false">SUMIF(A:A,A1202,G:G)</f>
        <v>0</v>
      </c>
      <c r="I1202" s="8"/>
    </row>
    <row r="1203" customFormat="false" ht="15" hidden="true" customHeight="true" outlineLevel="0" collapsed="false">
      <c r="A1203" s="92" t="s">
        <v>1356</v>
      </c>
      <c r="B1203" s="105" t="n">
        <v>44593</v>
      </c>
      <c r="C1203" s="100" t="n">
        <v>4000</v>
      </c>
      <c r="D1203" s="92" t="s">
        <v>44</v>
      </c>
      <c r="E1203" s="101" t="e">
        <f aca="false">_xlfn.iferror(VLOOKUP($A1203,Clientes!$A:$F,6,0),"")</f>
        <v>#N/A</v>
      </c>
      <c r="F1203" s="102" t="n">
        <f aca="false">IF(B1203="","",EOMONTH(B1203,-1)+1)</f>
        <v>44593</v>
      </c>
      <c r="G1203" s="103" t="n">
        <f aca="false">_xlfn.iferror(VLOOKUP(D1203,Cadastros!$M$1:$N$12,2,0),0)*C1203</f>
        <v>-4000</v>
      </c>
      <c r="H1203" s="103" t="n">
        <f aca="false">SUMIF(A:A,A1203,G:G)</f>
        <v>0</v>
      </c>
      <c r="I1203" s="8"/>
    </row>
    <row r="1204" customFormat="false" ht="15" hidden="true" customHeight="true" outlineLevel="0" collapsed="false">
      <c r="A1204" s="92" t="s">
        <v>1368</v>
      </c>
      <c r="B1204" s="105" t="n">
        <v>44593</v>
      </c>
      <c r="C1204" s="100" t="n">
        <v>4550</v>
      </c>
      <c r="D1204" s="92" t="s">
        <v>44</v>
      </c>
      <c r="E1204" s="101" t="e">
        <f aca="false">_xlfn.iferror(VLOOKUP($A1204,Clientes!$A:$F,6,0),"")</f>
        <v>#N/A</v>
      </c>
      <c r="F1204" s="102" t="n">
        <f aca="false">IF(B1204="","",EOMONTH(B1204,-1)+1)</f>
        <v>44593</v>
      </c>
      <c r="G1204" s="103" t="n">
        <f aca="false">_xlfn.iferror(VLOOKUP(D1204,Cadastros!$M$1:$N$12,2,0),0)*C1204</f>
        <v>-4550</v>
      </c>
      <c r="H1204" s="103" t="n">
        <f aca="false">SUMIF(A:A,A1204,G:G)</f>
        <v>0</v>
      </c>
      <c r="I1204" s="8"/>
    </row>
    <row r="1205" customFormat="false" ht="15" hidden="true" customHeight="true" outlineLevel="0" collapsed="false">
      <c r="A1205" s="92" t="s">
        <v>1406</v>
      </c>
      <c r="B1205" s="105" t="n">
        <v>44593</v>
      </c>
      <c r="C1205" s="100" t="n">
        <v>3000</v>
      </c>
      <c r="D1205" s="92" t="s">
        <v>44</v>
      </c>
      <c r="E1205" s="101" t="e">
        <f aca="false">_xlfn.iferror(VLOOKUP($A1205,Clientes!$A:$F,6,0),"")</f>
        <v>#N/A</v>
      </c>
      <c r="F1205" s="102" t="n">
        <f aca="false">IF(B1205="","",EOMONTH(B1205,-1)+1)</f>
        <v>44593</v>
      </c>
      <c r="G1205" s="103" t="n">
        <f aca="false">_xlfn.iferror(VLOOKUP(D1205,Cadastros!$M$1:$N$12,2,0),0)*C1205</f>
        <v>-3000</v>
      </c>
      <c r="H1205" s="103" t="n">
        <f aca="false">SUMIF(A:A,A1205,G:G)</f>
        <v>0</v>
      </c>
      <c r="I1205" s="8"/>
    </row>
    <row r="1206" customFormat="false" ht="15" hidden="true" customHeight="true" outlineLevel="0" collapsed="false">
      <c r="A1206" s="92" t="s">
        <v>1503</v>
      </c>
      <c r="B1206" s="105" t="n">
        <v>44593</v>
      </c>
      <c r="C1206" s="100" t="n">
        <v>3500</v>
      </c>
      <c r="D1206" s="92" t="s">
        <v>44</v>
      </c>
      <c r="E1206" s="101" t="e">
        <f aca="false">_xlfn.iferror(VLOOKUP($A1206,Clientes!$A:$F,6,0),"")</f>
        <v>#N/A</v>
      </c>
      <c r="F1206" s="102" t="n">
        <f aca="false">IF(B1206="","",EOMONTH(B1206,-1)+1)</f>
        <v>44593</v>
      </c>
      <c r="G1206" s="103" t="n">
        <f aca="false">_xlfn.iferror(VLOOKUP(D1206,Cadastros!$M$1:$N$12,2,0),0)*C1206</f>
        <v>-3500</v>
      </c>
      <c r="H1206" s="103" t="n">
        <f aca="false">SUMIF(A:A,A1206,G:G)</f>
        <v>0</v>
      </c>
      <c r="I1206" s="8"/>
    </row>
    <row r="1207" customFormat="false" ht="15" hidden="true" customHeight="true" outlineLevel="0" collapsed="false">
      <c r="A1207" s="92" t="s">
        <v>1276</v>
      </c>
      <c r="B1207" s="105" t="n">
        <v>44593</v>
      </c>
      <c r="C1207" s="100" t="n">
        <v>316.89</v>
      </c>
      <c r="D1207" s="92" t="s">
        <v>42</v>
      </c>
      <c r="E1207" s="101" t="e">
        <f aca="false">_xlfn.iferror(VLOOKUP($A1207,Clientes!$A:$F,6,0),"")</f>
        <v>#N/A</v>
      </c>
      <c r="F1207" s="102" t="n">
        <f aca="false">IF(B1207="","",EOMONTH(B1207,-1)+1)</f>
        <v>44593</v>
      </c>
      <c r="G1207" s="103" t="n">
        <f aca="false">_xlfn.iferror(VLOOKUP(D1207,Cadastros!$M$1:$N$12,2,0),0)*C1207</f>
        <v>316.89</v>
      </c>
      <c r="H1207" s="103" t="n">
        <f aca="false">SUMIF(A:A,A1207,G:G)</f>
        <v>3466.89</v>
      </c>
      <c r="I1207" s="8"/>
    </row>
    <row r="1208" customFormat="false" ht="15" hidden="true" customHeight="true" outlineLevel="0" collapsed="false">
      <c r="A1208" s="92" t="s">
        <v>1330</v>
      </c>
      <c r="B1208" s="105" t="n">
        <v>44593</v>
      </c>
      <c r="C1208" s="100" t="n">
        <v>540</v>
      </c>
      <c r="D1208" s="92" t="s">
        <v>42</v>
      </c>
      <c r="E1208" s="101" t="e">
        <f aca="false">_xlfn.iferror(VLOOKUP($A1208,Clientes!$A:$F,6,0),"")</f>
        <v>#N/A</v>
      </c>
      <c r="F1208" s="102" t="n">
        <f aca="false">IF(B1208="","",EOMONTH(B1208,-1)+1)</f>
        <v>44593</v>
      </c>
      <c r="G1208" s="103" t="n">
        <f aca="false">_xlfn.iferror(VLOOKUP(D1208,Cadastros!$M$1:$N$12,2,0),0)*C1208</f>
        <v>540</v>
      </c>
      <c r="H1208" s="103" t="n">
        <f aca="false">SUMIF(A:A,A1208,G:G)</f>
        <v>22240</v>
      </c>
      <c r="I1208" s="8"/>
    </row>
    <row r="1209" customFormat="false" ht="15" hidden="true" customHeight="true" outlineLevel="0" collapsed="false">
      <c r="A1209" s="92" t="s">
        <v>1363</v>
      </c>
      <c r="B1209" s="105" t="n">
        <v>44593</v>
      </c>
      <c r="C1209" s="100" t="n">
        <v>201</v>
      </c>
      <c r="D1209" s="92" t="s">
        <v>42</v>
      </c>
      <c r="E1209" s="101" t="e">
        <f aca="false">_xlfn.iferror(VLOOKUP($A1209,Clientes!$A:$F,6,0),"")</f>
        <v>#N/A</v>
      </c>
      <c r="F1209" s="102" t="n">
        <f aca="false">IF(B1209="","",EOMONTH(B1209,-1)+1)</f>
        <v>44593</v>
      </c>
      <c r="G1209" s="103" t="n">
        <f aca="false">_xlfn.iferror(VLOOKUP(D1209,Cadastros!$M$1:$N$12,2,0),0)*C1209</f>
        <v>201</v>
      </c>
      <c r="H1209" s="103" t="n">
        <f aca="false">SUMIF(A:A,A1209,G:G)</f>
        <v>0</v>
      </c>
      <c r="I1209" s="8"/>
    </row>
    <row r="1210" customFormat="false" ht="15" hidden="true" customHeight="true" outlineLevel="0" collapsed="false">
      <c r="A1210" s="92" t="s">
        <v>1365</v>
      </c>
      <c r="B1210" s="105" t="n">
        <v>44593</v>
      </c>
      <c r="C1210" s="100" t="n">
        <v>603.6</v>
      </c>
      <c r="D1210" s="92" t="s">
        <v>42</v>
      </c>
      <c r="E1210" s="101" t="e">
        <f aca="false">_xlfn.iferror(VLOOKUP($A1210,Clientes!$A:$F,6,0),"")</f>
        <v>#N/A</v>
      </c>
      <c r="F1210" s="102" t="n">
        <f aca="false">IF(B1210="","",EOMONTH(B1210,-1)+1)</f>
        <v>44593</v>
      </c>
      <c r="G1210" s="103" t="n">
        <f aca="false">_xlfn.iferror(VLOOKUP(D1210,Cadastros!$M$1:$N$12,2,0),0)*C1210</f>
        <v>603.6</v>
      </c>
      <c r="H1210" s="103" t="n">
        <f aca="false">SUMIF(A:A,A1210,G:G)</f>
        <v>6603.6</v>
      </c>
      <c r="I1210" s="8"/>
    </row>
    <row r="1211" customFormat="false" ht="15" hidden="true" customHeight="true" outlineLevel="0" collapsed="false">
      <c r="A1211" s="92" t="s">
        <v>1199</v>
      </c>
      <c r="B1211" s="105" t="n">
        <v>44593</v>
      </c>
      <c r="C1211" s="100" t="n">
        <v>100</v>
      </c>
      <c r="D1211" s="92" t="s">
        <v>36</v>
      </c>
      <c r="E1211" s="101" t="e">
        <f aca="false">_xlfn.iferror(VLOOKUP($A1211,Clientes!$A:$F,6,0),"")</f>
        <v>#N/A</v>
      </c>
      <c r="F1211" s="102" t="n">
        <f aca="false">IF(B1211="","",EOMONTH(B1211,-1)+1)</f>
        <v>44593</v>
      </c>
      <c r="G1211" s="103" t="n">
        <f aca="false">_xlfn.iferror(VLOOKUP(D1211,Cadastros!$M$1:$N$12,2,0),0)*C1211</f>
        <v>100</v>
      </c>
      <c r="H1211" s="103" t="n">
        <f aca="false">SUMIF(A:A,A1211,G:G)</f>
        <v>0</v>
      </c>
      <c r="I1211" s="8"/>
    </row>
    <row r="1212" customFormat="false" ht="15" hidden="true" customHeight="true" outlineLevel="0" collapsed="false">
      <c r="A1212" s="92" t="s">
        <v>1366</v>
      </c>
      <c r="B1212" s="105" t="n">
        <v>44593</v>
      </c>
      <c r="C1212" s="100" t="n">
        <v>400</v>
      </c>
      <c r="D1212" s="92" t="s">
        <v>36</v>
      </c>
      <c r="E1212" s="101" t="e">
        <f aca="false">_xlfn.iferror(VLOOKUP($A1212,Clientes!$A:$F,6,0),"")</f>
        <v>#N/A</v>
      </c>
      <c r="F1212" s="102" t="n">
        <f aca="false">IF(B1212="","",EOMONTH(B1212,-1)+1)</f>
        <v>44593</v>
      </c>
      <c r="G1212" s="103" t="n">
        <f aca="false">_xlfn.iferror(VLOOKUP(D1212,Cadastros!$M$1:$N$12,2,0),0)*C1212</f>
        <v>400</v>
      </c>
      <c r="H1212" s="103" t="n">
        <f aca="false">SUMIF(A:A,A1212,G:G)</f>
        <v>6515.4</v>
      </c>
      <c r="I1212" s="8"/>
    </row>
    <row r="1213" customFormat="false" ht="15" hidden="true" customHeight="true" outlineLevel="0" collapsed="false">
      <c r="A1213" s="92" t="s">
        <v>1473</v>
      </c>
      <c r="B1213" s="105" t="n">
        <v>44593</v>
      </c>
      <c r="C1213" s="100" t="n">
        <v>3300</v>
      </c>
      <c r="D1213" s="92" t="s">
        <v>36</v>
      </c>
      <c r="E1213" s="101" t="e">
        <f aca="false">_xlfn.iferror(VLOOKUP($A1213,Clientes!$A:$F,6,0),"")</f>
        <v>#N/A</v>
      </c>
      <c r="F1213" s="102" t="n">
        <f aca="false">IF(B1213="","",EOMONTH(B1213,-1)+1)</f>
        <v>44593</v>
      </c>
      <c r="G1213" s="103" t="n">
        <f aca="false">_xlfn.iferror(VLOOKUP(D1213,Cadastros!$M$1:$N$12,2,0),0)*C1213</f>
        <v>3300</v>
      </c>
      <c r="H1213" s="103" t="n">
        <f aca="false">SUMIF(A:A,A1213,G:G)</f>
        <v>18955.04</v>
      </c>
      <c r="I1213" s="8"/>
    </row>
    <row r="1214" customFormat="false" ht="15" hidden="true" customHeight="true" outlineLevel="0" collapsed="false">
      <c r="A1214" s="92" t="s">
        <v>1024</v>
      </c>
      <c r="B1214" s="105" t="n">
        <v>44593</v>
      </c>
      <c r="C1214" s="100" t="n">
        <v>348</v>
      </c>
      <c r="D1214" s="92" t="s">
        <v>46</v>
      </c>
      <c r="E1214" s="101" t="e">
        <f aca="false">_xlfn.iferror(VLOOKUP($A1214,Clientes!$A:$F,6,0),"")</f>
        <v>#N/A</v>
      </c>
      <c r="F1214" s="102" t="n">
        <f aca="false">IF(B1214="","",EOMONTH(B1214,-1)+1)</f>
        <v>44593</v>
      </c>
      <c r="G1214" s="103" t="n">
        <f aca="false">_xlfn.iferror(VLOOKUP(D1214,Cadastros!$M$1:$N$12,2,0),0)*C1214</f>
        <v>-348</v>
      </c>
      <c r="H1214" s="103" t="n">
        <f aca="false">SUMIF(A:A,A1214,G:G)</f>
        <v>1510.9</v>
      </c>
      <c r="I1214" s="8"/>
    </row>
    <row r="1215" customFormat="false" ht="15" hidden="true" customHeight="true" outlineLevel="0" collapsed="false">
      <c r="A1215" s="92" t="s">
        <v>1089</v>
      </c>
      <c r="B1215" s="105" t="n">
        <v>44593</v>
      </c>
      <c r="C1215" s="100" t="n">
        <v>173.96</v>
      </c>
      <c r="D1215" s="92" t="s">
        <v>1017</v>
      </c>
      <c r="E1215" s="101" t="e">
        <f aca="false">_xlfn.iferror(VLOOKUP($A1215,Clientes!$A:$F,6,0),"")</f>
        <v>#N/A</v>
      </c>
      <c r="F1215" s="102" t="n">
        <f aca="false">IF(B1215="","",EOMONTH(B1215,-1)+1)</f>
        <v>44593</v>
      </c>
      <c r="G1215" s="103" t="n">
        <f aca="false">_xlfn.iferror(VLOOKUP(D1215,Cadastros!$M$1:$N$12,2,0),0)*C1215</f>
        <v>173.96</v>
      </c>
      <c r="H1215" s="103" t="n">
        <f aca="false">SUMIF(A:A,A1215,G:G)</f>
        <v>1903.17</v>
      </c>
      <c r="I1215" s="8"/>
    </row>
    <row r="1216" customFormat="false" ht="15" hidden="true" customHeight="true" outlineLevel="0" collapsed="false">
      <c r="A1216" s="92" t="s">
        <v>1100</v>
      </c>
      <c r="B1216" s="105" t="n">
        <v>44593</v>
      </c>
      <c r="C1216" s="100" t="n">
        <v>43.97</v>
      </c>
      <c r="D1216" s="92" t="s">
        <v>1017</v>
      </c>
      <c r="E1216" s="101" t="e">
        <f aca="false">_xlfn.iferror(VLOOKUP($A1216,Clientes!$A:$F,6,0),"")</f>
        <v>#N/A</v>
      </c>
      <c r="F1216" s="102" t="n">
        <f aca="false">IF(B1216="","",EOMONTH(B1216,-1)+1)</f>
        <v>44593</v>
      </c>
      <c r="G1216" s="103" t="n">
        <f aca="false">_xlfn.iferror(VLOOKUP(D1216,Cadastros!$M$1:$N$12,2,0),0)*C1216</f>
        <v>43.97</v>
      </c>
      <c r="H1216" s="103" t="n">
        <f aca="false">SUMIF(A:A,A1216,G:G)</f>
        <v>881.05</v>
      </c>
      <c r="I1216" s="8"/>
    </row>
    <row r="1217" customFormat="false" ht="15" hidden="true" customHeight="true" outlineLevel="0" collapsed="false">
      <c r="A1217" s="92" t="s">
        <v>1556</v>
      </c>
      <c r="B1217" s="105" t="n">
        <v>44621</v>
      </c>
      <c r="C1217" s="100" t="n">
        <v>3000</v>
      </c>
      <c r="D1217" s="92" t="s">
        <v>34</v>
      </c>
      <c r="E1217" s="101" t="e">
        <f aca="false">_xlfn.iferror(VLOOKUP($A1217,Clientes!$A:$F,6,0),"")</f>
        <v>#N/A</v>
      </c>
      <c r="F1217" s="102" t="n">
        <f aca="false">IF(B1217="","",EOMONTH(B1217,-1)+1)</f>
        <v>44621</v>
      </c>
      <c r="G1217" s="103" t="n">
        <f aca="false">_xlfn.iferror(VLOOKUP(D1217,Cadastros!$M$1:$N$12,2,0),0)*C1217</f>
        <v>3000</v>
      </c>
      <c r="H1217" s="103" t="n">
        <f aca="false">SUMIF(A:A,A1217,G:G)</f>
        <v>3000</v>
      </c>
      <c r="I1217" s="8"/>
    </row>
    <row r="1218" customFormat="false" ht="15" hidden="true" customHeight="true" outlineLevel="0" collapsed="false">
      <c r="A1218" s="92" t="s">
        <v>1557</v>
      </c>
      <c r="B1218" s="105" t="n">
        <v>44621</v>
      </c>
      <c r="C1218" s="100" t="n">
        <v>3800</v>
      </c>
      <c r="D1218" s="92" t="s">
        <v>34</v>
      </c>
      <c r="E1218" s="101" t="e">
        <f aca="false">_xlfn.iferror(VLOOKUP($A1218,Clientes!$A:$F,6,0),"")</f>
        <v>#N/A</v>
      </c>
      <c r="F1218" s="102" t="n">
        <f aca="false">IF(B1218="","",EOMONTH(B1218,-1)+1)</f>
        <v>44621</v>
      </c>
      <c r="G1218" s="103" t="n">
        <f aca="false">_xlfn.iferror(VLOOKUP(D1218,Cadastros!$M$1:$N$12,2,0),0)*C1218</f>
        <v>3800</v>
      </c>
      <c r="H1218" s="103" t="n">
        <f aca="false">SUMIF(A:A,A1218,G:G)</f>
        <v>3800</v>
      </c>
      <c r="I1218" s="8"/>
    </row>
    <row r="1219" customFormat="false" ht="15" hidden="true" customHeight="true" outlineLevel="0" collapsed="false">
      <c r="A1219" s="92" t="s">
        <v>1558</v>
      </c>
      <c r="B1219" s="105" t="n">
        <v>44621</v>
      </c>
      <c r="C1219" s="100" t="n">
        <v>3500</v>
      </c>
      <c r="D1219" s="92" t="s">
        <v>34</v>
      </c>
      <c r="E1219" s="101" t="e">
        <f aca="false">_xlfn.iferror(VLOOKUP($A1219,Clientes!$A:$F,6,0),"")</f>
        <v>#N/A</v>
      </c>
      <c r="F1219" s="102" t="n">
        <f aca="false">IF(B1219="","",EOMONTH(B1219,-1)+1)</f>
        <v>44621</v>
      </c>
      <c r="G1219" s="103" t="n">
        <f aca="false">_xlfn.iferror(VLOOKUP(D1219,Cadastros!$M$1:$N$12,2,0),0)*C1219</f>
        <v>3500</v>
      </c>
      <c r="H1219" s="103" t="n">
        <f aca="false">SUMIF(A:A,A1219,G:G)</f>
        <v>3500</v>
      </c>
      <c r="I1219" s="8"/>
    </row>
    <row r="1220" customFormat="false" ht="15" hidden="true" customHeight="true" outlineLevel="0" collapsed="false">
      <c r="A1220" s="92" t="s">
        <v>1559</v>
      </c>
      <c r="B1220" s="105" t="n">
        <v>44621</v>
      </c>
      <c r="C1220" s="100" t="n">
        <v>4600</v>
      </c>
      <c r="D1220" s="92" t="s">
        <v>34</v>
      </c>
      <c r="E1220" s="101" t="e">
        <f aca="false">_xlfn.iferror(VLOOKUP($A1220,Clientes!$A:$F,6,0),"")</f>
        <v>#N/A</v>
      </c>
      <c r="F1220" s="102" t="n">
        <f aca="false">IF(B1220="","",EOMONTH(B1220,-1)+1)</f>
        <v>44621</v>
      </c>
      <c r="G1220" s="103" t="n">
        <f aca="false">_xlfn.iferror(VLOOKUP(D1220,Cadastros!$M$1:$N$12,2,0),0)*C1220</f>
        <v>4600</v>
      </c>
      <c r="H1220" s="103" t="n">
        <f aca="false">SUMIF(A:A,A1220,G:G)</f>
        <v>4600</v>
      </c>
      <c r="I1220" s="8"/>
    </row>
    <row r="1221" customFormat="false" ht="15" hidden="true" customHeight="true" outlineLevel="0" collapsed="false">
      <c r="A1221" s="92" t="s">
        <v>1560</v>
      </c>
      <c r="B1221" s="105" t="n">
        <v>44621</v>
      </c>
      <c r="C1221" s="100" t="n">
        <v>3000</v>
      </c>
      <c r="D1221" s="92" t="s">
        <v>34</v>
      </c>
      <c r="E1221" s="101" t="e">
        <f aca="false">_xlfn.iferror(VLOOKUP($A1221,Clientes!$A:$F,6,0),"")</f>
        <v>#N/A</v>
      </c>
      <c r="F1221" s="102" t="n">
        <f aca="false">IF(B1221="","",EOMONTH(B1221,-1)+1)</f>
        <v>44621</v>
      </c>
      <c r="G1221" s="103" t="n">
        <f aca="false">_xlfn.iferror(VLOOKUP(D1221,Cadastros!$M$1:$N$12,2,0),0)*C1221</f>
        <v>3000</v>
      </c>
      <c r="H1221" s="103" t="n">
        <f aca="false">SUMIF(A:A,A1221,G:G)</f>
        <v>3000</v>
      </c>
      <c r="I1221" s="8"/>
    </row>
    <row r="1222" customFormat="false" ht="15" hidden="true" customHeight="true" outlineLevel="0" collapsed="false">
      <c r="A1222" s="92" t="s">
        <v>1561</v>
      </c>
      <c r="B1222" s="105" t="n">
        <v>44621</v>
      </c>
      <c r="C1222" s="100" t="n">
        <v>17200</v>
      </c>
      <c r="D1222" s="92" t="s">
        <v>34</v>
      </c>
      <c r="E1222" s="101" t="e">
        <f aca="false">_xlfn.iferror(VLOOKUP($A1222,Clientes!$A:$F,6,0),"")</f>
        <v>#N/A</v>
      </c>
      <c r="F1222" s="102" t="n">
        <f aca="false">IF(B1222="","",EOMONTH(B1222,-1)+1)</f>
        <v>44621</v>
      </c>
      <c r="G1222" s="103" t="n">
        <f aca="false">_xlfn.iferror(VLOOKUP(D1222,Cadastros!$M$1:$N$12,2,0),0)*C1222</f>
        <v>17200</v>
      </c>
      <c r="H1222" s="103" t="n">
        <f aca="false">SUMIF(A:A,A1222,G:G)</f>
        <v>17200</v>
      </c>
      <c r="I1222" s="8"/>
    </row>
    <row r="1223" customFormat="false" ht="15" hidden="true" customHeight="true" outlineLevel="0" collapsed="false">
      <c r="A1223" s="92" t="s">
        <v>1562</v>
      </c>
      <c r="B1223" s="105" t="n">
        <v>44621</v>
      </c>
      <c r="C1223" s="100" t="n">
        <v>3400</v>
      </c>
      <c r="D1223" s="92" t="s">
        <v>34</v>
      </c>
      <c r="E1223" s="101" t="e">
        <f aca="false">_xlfn.iferror(VLOOKUP($A1223,Clientes!$A:$F,6,0),"")</f>
        <v>#N/A</v>
      </c>
      <c r="F1223" s="102" t="n">
        <f aca="false">IF(B1223="","",EOMONTH(B1223,-1)+1)</f>
        <v>44621</v>
      </c>
      <c r="G1223" s="103" t="n">
        <f aca="false">_xlfn.iferror(VLOOKUP(D1223,Cadastros!$M$1:$N$12,2,0),0)*C1223</f>
        <v>3400</v>
      </c>
      <c r="H1223" s="103" t="n">
        <f aca="false">SUMIF(A:A,A1223,G:G)</f>
        <v>3400</v>
      </c>
      <c r="I1223" s="8"/>
    </row>
    <row r="1224" customFormat="false" ht="15" hidden="true" customHeight="true" outlineLevel="0" collapsed="false">
      <c r="A1224" s="92" t="s">
        <v>1563</v>
      </c>
      <c r="B1224" s="105" t="n">
        <v>44621</v>
      </c>
      <c r="C1224" s="100" t="n">
        <v>4416.66</v>
      </c>
      <c r="D1224" s="92" t="s">
        <v>34</v>
      </c>
      <c r="E1224" s="101" t="e">
        <f aca="false">_xlfn.iferror(VLOOKUP($A1224,Clientes!$A:$F,6,0),"")</f>
        <v>#N/A</v>
      </c>
      <c r="F1224" s="102" t="n">
        <f aca="false">IF(B1224="","",EOMONTH(B1224,-1)+1)</f>
        <v>44621</v>
      </c>
      <c r="G1224" s="103" t="n">
        <f aca="false">_xlfn.iferror(VLOOKUP(D1224,Cadastros!$M$1:$N$12,2,0),0)*C1224</f>
        <v>4416.66</v>
      </c>
      <c r="H1224" s="103" t="n">
        <f aca="false">SUMIF(A:A,A1224,G:G)</f>
        <v>4416.66</v>
      </c>
      <c r="I1224" s="8"/>
    </row>
    <row r="1225" customFormat="false" ht="15" hidden="true" customHeight="true" outlineLevel="0" collapsed="false">
      <c r="A1225" s="92" t="s">
        <v>1564</v>
      </c>
      <c r="B1225" s="105" t="n">
        <v>44621</v>
      </c>
      <c r="C1225" s="100" t="n">
        <v>4000</v>
      </c>
      <c r="D1225" s="92" t="s">
        <v>34</v>
      </c>
      <c r="E1225" s="101" t="e">
        <f aca="false">_xlfn.iferror(VLOOKUP($A1225,Clientes!$A:$F,6,0),"")</f>
        <v>#N/A</v>
      </c>
      <c r="F1225" s="102" t="n">
        <f aca="false">IF(B1225="","",EOMONTH(B1225,-1)+1)</f>
        <v>44621</v>
      </c>
      <c r="G1225" s="103" t="n">
        <f aca="false">_xlfn.iferror(VLOOKUP(D1225,Cadastros!$M$1:$N$12,2,0),0)*C1225</f>
        <v>4000</v>
      </c>
      <c r="H1225" s="103" t="n">
        <f aca="false">SUMIF(A:A,A1225,G:G)</f>
        <v>4000</v>
      </c>
      <c r="I1225" s="8"/>
    </row>
    <row r="1226" customFormat="false" ht="15" hidden="true" customHeight="true" outlineLevel="0" collapsed="false">
      <c r="A1226" s="92" t="s">
        <v>1565</v>
      </c>
      <c r="B1226" s="105" t="n">
        <v>44621</v>
      </c>
      <c r="C1226" s="100" t="n">
        <v>3550</v>
      </c>
      <c r="D1226" s="92" t="s">
        <v>34</v>
      </c>
      <c r="E1226" s="101" t="e">
        <f aca="false">_xlfn.iferror(VLOOKUP($A1226,Clientes!$A:$F,6,0),"")</f>
        <v>#N/A</v>
      </c>
      <c r="F1226" s="102" t="n">
        <f aca="false">IF(B1226="","",EOMONTH(B1226,-1)+1)</f>
        <v>44621</v>
      </c>
      <c r="G1226" s="103" t="n">
        <f aca="false">_xlfn.iferror(VLOOKUP(D1226,Cadastros!$M$1:$N$12,2,0),0)*C1226</f>
        <v>3550</v>
      </c>
      <c r="H1226" s="103" t="n">
        <f aca="false">SUMIF(A:A,A1226,G:G)</f>
        <v>3550</v>
      </c>
      <c r="I1226" s="8"/>
    </row>
    <row r="1227" customFormat="false" ht="15" hidden="true" customHeight="true" outlineLevel="0" collapsed="false">
      <c r="A1227" s="92" t="s">
        <v>1566</v>
      </c>
      <c r="B1227" s="105" t="n">
        <v>44621</v>
      </c>
      <c r="C1227" s="100" t="n">
        <v>5000</v>
      </c>
      <c r="D1227" s="92" t="s">
        <v>34</v>
      </c>
      <c r="E1227" s="101" t="e">
        <f aca="false">_xlfn.iferror(VLOOKUP($A1227,Clientes!$A:$F,6,0),"")</f>
        <v>#N/A</v>
      </c>
      <c r="F1227" s="102" t="n">
        <f aca="false">IF(B1227="","",EOMONTH(B1227,-1)+1)</f>
        <v>44621</v>
      </c>
      <c r="G1227" s="103" t="n">
        <f aca="false">_xlfn.iferror(VLOOKUP(D1227,Cadastros!$M$1:$N$12,2,0),0)*C1227</f>
        <v>5000</v>
      </c>
      <c r="H1227" s="103" t="n">
        <f aca="false">SUMIF(A:A,A1227,G:G)</f>
        <v>5000</v>
      </c>
      <c r="I1227" s="8"/>
    </row>
    <row r="1228" customFormat="false" ht="15" hidden="true" customHeight="true" outlineLevel="0" collapsed="false">
      <c r="A1228" s="92" t="s">
        <v>1567</v>
      </c>
      <c r="B1228" s="105" t="n">
        <v>44621</v>
      </c>
      <c r="C1228" s="100" t="n">
        <v>2500</v>
      </c>
      <c r="D1228" s="92" t="s">
        <v>34</v>
      </c>
      <c r="E1228" s="101" t="e">
        <f aca="false">_xlfn.iferror(VLOOKUP($A1228,Clientes!$A:$F,6,0),"")</f>
        <v>#N/A</v>
      </c>
      <c r="F1228" s="102" t="n">
        <f aca="false">IF(B1228="","",EOMONTH(B1228,-1)+1)</f>
        <v>44621</v>
      </c>
      <c r="G1228" s="103" t="n">
        <f aca="false">_xlfn.iferror(VLOOKUP(D1228,Cadastros!$M$1:$N$12,2,0),0)*C1228</f>
        <v>2500</v>
      </c>
      <c r="H1228" s="103" t="n">
        <f aca="false">SUMIF(A:A,A1228,G:G)</f>
        <v>2500</v>
      </c>
      <c r="I1228" s="8"/>
    </row>
    <row r="1229" customFormat="false" ht="15" hidden="true" customHeight="true" outlineLevel="0" collapsed="false">
      <c r="A1229" s="92" t="s">
        <v>1568</v>
      </c>
      <c r="B1229" s="105" t="n">
        <v>44621</v>
      </c>
      <c r="C1229" s="100" t="n">
        <v>3100</v>
      </c>
      <c r="D1229" s="92" t="s">
        <v>34</v>
      </c>
      <c r="E1229" s="101" t="e">
        <f aca="false">_xlfn.iferror(VLOOKUP($A1229,Clientes!$A:$F,6,0),"")</f>
        <v>#N/A</v>
      </c>
      <c r="F1229" s="102" t="n">
        <f aca="false">IF(B1229="","",EOMONTH(B1229,-1)+1)</f>
        <v>44621</v>
      </c>
      <c r="G1229" s="103" t="n">
        <f aca="false">_xlfn.iferror(VLOOKUP(D1229,Cadastros!$M$1:$N$12,2,0),0)*C1229</f>
        <v>3100</v>
      </c>
      <c r="H1229" s="103" t="n">
        <f aca="false">SUMIF(A:A,A1229,G:G)</f>
        <v>3350</v>
      </c>
      <c r="I1229" s="8"/>
    </row>
    <row r="1230" customFormat="false" ht="15" hidden="true" customHeight="true" outlineLevel="0" collapsed="false">
      <c r="A1230" s="92" t="s">
        <v>1569</v>
      </c>
      <c r="B1230" s="105" t="n">
        <v>44621</v>
      </c>
      <c r="C1230" s="100" t="n">
        <v>7000</v>
      </c>
      <c r="D1230" s="92" t="s">
        <v>34</v>
      </c>
      <c r="E1230" s="101" t="e">
        <f aca="false">_xlfn.iferror(VLOOKUP($A1230,Clientes!$A:$F,6,0),"")</f>
        <v>#N/A</v>
      </c>
      <c r="F1230" s="102" t="n">
        <f aca="false">IF(B1230="","",EOMONTH(B1230,-1)+1)</f>
        <v>44621</v>
      </c>
      <c r="G1230" s="103" t="n">
        <f aca="false">_xlfn.iferror(VLOOKUP(D1230,Cadastros!$M$1:$N$12,2,0),0)*C1230</f>
        <v>7000</v>
      </c>
      <c r="H1230" s="103" t="n">
        <f aca="false">SUMIF(A:A,A1230,G:G)</f>
        <v>5000</v>
      </c>
      <c r="I1230" s="8"/>
    </row>
    <row r="1231" customFormat="false" ht="15" hidden="true" customHeight="true" outlineLevel="0" collapsed="false">
      <c r="A1231" s="92" t="s">
        <v>1570</v>
      </c>
      <c r="B1231" s="105" t="n">
        <v>44621</v>
      </c>
      <c r="C1231" s="100" t="n">
        <v>6500</v>
      </c>
      <c r="D1231" s="92" t="s">
        <v>34</v>
      </c>
      <c r="E1231" s="101" t="e">
        <f aca="false">_xlfn.iferror(VLOOKUP($A1231,Clientes!$A:$F,6,0),"")</f>
        <v>#N/A</v>
      </c>
      <c r="F1231" s="102" t="n">
        <f aca="false">IF(B1231="","",EOMONTH(B1231,-1)+1)</f>
        <v>44621</v>
      </c>
      <c r="G1231" s="103" t="n">
        <f aca="false">_xlfn.iferror(VLOOKUP(D1231,Cadastros!$M$1:$N$12,2,0),0)*C1231</f>
        <v>6500</v>
      </c>
      <c r="H1231" s="103" t="n">
        <f aca="false">SUMIF(A:A,A1231,G:G)</f>
        <v>6500</v>
      </c>
      <c r="I1231" s="8"/>
    </row>
    <row r="1232" customFormat="false" ht="15" hidden="true" customHeight="true" outlineLevel="0" collapsed="false">
      <c r="A1232" s="92" t="s">
        <v>1571</v>
      </c>
      <c r="B1232" s="105" t="n">
        <v>44621</v>
      </c>
      <c r="C1232" s="100" t="n">
        <v>6400</v>
      </c>
      <c r="D1232" s="92" t="s">
        <v>34</v>
      </c>
      <c r="E1232" s="101" t="e">
        <f aca="false">_xlfn.iferror(VLOOKUP($A1232,Clientes!$A:$F,6,0),"")</f>
        <v>#N/A</v>
      </c>
      <c r="F1232" s="102" t="n">
        <f aca="false">IF(B1232="","",EOMONTH(B1232,-1)+1)</f>
        <v>44621</v>
      </c>
      <c r="G1232" s="103" t="n">
        <f aca="false">_xlfn.iferror(VLOOKUP(D1232,Cadastros!$M$1:$N$12,2,0),0)*C1232</f>
        <v>6400</v>
      </c>
      <c r="H1232" s="103" t="n">
        <f aca="false">SUMIF(A:A,A1232,G:G)</f>
        <v>6400</v>
      </c>
      <c r="I1232" s="8"/>
    </row>
    <row r="1233" customFormat="false" ht="15" hidden="true" customHeight="true" outlineLevel="0" collapsed="false">
      <c r="A1233" s="92" t="s">
        <v>1572</v>
      </c>
      <c r="B1233" s="105" t="n">
        <v>44621</v>
      </c>
      <c r="C1233" s="100" t="n">
        <v>2400</v>
      </c>
      <c r="D1233" s="92" t="s">
        <v>34</v>
      </c>
      <c r="E1233" s="101" t="e">
        <f aca="false">_xlfn.iferror(VLOOKUP($A1233,Clientes!$A:$F,6,0),"")</f>
        <v>#N/A</v>
      </c>
      <c r="F1233" s="102" t="n">
        <f aca="false">IF(B1233="","",EOMONTH(B1233,-1)+1)</f>
        <v>44621</v>
      </c>
      <c r="G1233" s="103" t="n">
        <f aca="false">_xlfn.iferror(VLOOKUP(D1233,Cadastros!$M$1:$N$12,2,0),0)*C1233</f>
        <v>2400</v>
      </c>
      <c r="H1233" s="103" t="n">
        <f aca="false">SUMIF(A:A,A1233,G:G)</f>
        <v>2400</v>
      </c>
      <c r="I1233" s="8"/>
    </row>
    <row r="1234" customFormat="false" ht="15" hidden="true" customHeight="true" outlineLevel="0" collapsed="false">
      <c r="A1234" s="92" t="s">
        <v>1573</v>
      </c>
      <c r="B1234" s="105" t="n">
        <v>44621</v>
      </c>
      <c r="C1234" s="100" t="n">
        <v>8500</v>
      </c>
      <c r="D1234" s="92" t="s">
        <v>34</v>
      </c>
      <c r="E1234" s="101" t="e">
        <f aca="false">_xlfn.iferror(VLOOKUP($A1234,Clientes!$A:$F,6,0),"")</f>
        <v>#N/A</v>
      </c>
      <c r="F1234" s="102" t="n">
        <f aca="false">IF(B1234="","",EOMONTH(B1234,-1)+1)</f>
        <v>44621</v>
      </c>
      <c r="G1234" s="103" t="n">
        <f aca="false">_xlfn.iferror(VLOOKUP(D1234,Cadastros!$M$1:$N$12,2,0),0)*C1234</f>
        <v>8500</v>
      </c>
      <c r="H1234" s="103" t="n">
        <f aca="false">SUMIF(A:A,A1234,G:G)</f>
        <v>8500</v>
      </c>
      <c r="I1234" s="8"/>
    </row>
    <row r="1235" customFormat="false" ht="15" hidden="true" customHeight="true" outlineLevel="0" collapsed="false">
      <c r="A1235" s="92" t="s">
        <v>1060</v>
      </c>
      <c r="B1235" s="105" t="n">
        <v>44621</v>
      </c>
      <c r="C1235" s="100" t="n">
        <v>16302</v>
      </c>
      <c r="D1235" s="92" t="s">
        <v>44</v>
      </c>
      <c r="E1235" s="101" t="e">
        <f aca="false">_xlfn.iferror(VLOOKUP($A1235,Clientes!$A:$F,6,0),"")</f>
        <v>#N/A</v>
      </c>
      <c r="F1235" s="102" t="n">
        <f aca="false">IF(B1235="","",EOMONTH(B1235,-1)+1)</f>
        <v>44621</v>
      </c>
      <c r="G1235" s="103" t="n">
        <f aca="false">_xlfn.iferror(VLOOKUP(D1235,Cadastros!$M$1:$N$12,2,0),0)*C1235</f>
        <v>-16302</v>
      </c>
      <c r="H1235" s="103" t="n">
        <f aca="false">SUMIF(A:A,A1235,G:G)</f>
        <v>0</v>
      </c>
      <c r="I1235" s="8"/>
    </row>
    <row r="1236" customFormat="false" ht="15" hidden="true" customHeight="true" outlineLevel="0" collapsed="false">
      <c r="A1236" s="92" t="s">
        <v>1083</v>
      </c>
      <c r="B1236" s="105" t="n">
        <v>44621</v>
      </c>
      <c r="C1236" s="100" t="n">
        <v>8000</v>
      </c>
      <c r="D1236" s="92" t="s">
        <v>44</v>
      </c>
      <c r="E1236" s="101" t="e">
        <f aca="false">_xlfn.iferror(VLOOKUP($A1236,Clientes!$A:$F,6,0),"")</f>
        <v>#N/A</v>
      </c>
      <c r="F1236" s="102" t="n">
        <f aca="false">IF(B1236="","",EOMONTH(B1236,-1)+1)</f>
        <v>44621</v>
      </c>
      <c r="G1236" s="103" t="n">
        <f aca="false">_xlfn.iferror(VLOOKUP(D1236,Cadastros!$M$1:$N$12,2,0),0)*C1236</f>
        <v>-8000</v>
      </c>
      <c r="H1236" s="103" t="n">
        <f aca="false">SUMIF(A:A,A1236,G:G)</f>
        <v>0</v>
      </c>
      <c r="I1236" s="8"/>
    </row>
    <row r="1237" customFormat="false" ht="15" hidden="true" customHeight="true" outlineLevel="0" collapsed="false">
      <c r="A1237" s="92" t="s">
        <v>1106</v>
      </c>
      <c r="B1237" s="105" t="n">
        <v>44621</v>
      </c>
      <c r="C1237" s="100" t="n">
        <v>7136</v>
      </c>
      <c r="D1237" s="92" t="s">
        <v>44</v>
      </c>
      <c r="E1237" s="101" t="e">
        <f aca="false">_xlfn.iferror(VLOOKUP($A1237,Clientes!$A:$F,6,0),"")</f>
        <v>#N/A</v>
      </c>
      <c r="F1237" s="102" t="n">
        <f aca="false">IF(B1237="","",EOMONTH(B1237,-1)+1)</f>
        <v>44621</v>
      </c>
      <c r="G1237" s="103" t="n">
        <f aca="false">_xlfn.iferror(VLOOKUP(D1237,Cadastros!$M$1:$N$12,2,0),0)*C1237</f>
        <v>-7136</v>
      </c>
      <c r="H1237" s="103" t="n">
        <f aca="false">SUMIF(A:A,A1237,G:G)</f>
        <v>0</v>
      </c>
      <c r="I1237" s="8"/>
    </row>
    <row r="1238" customFormat="false" ht="15" hidden="true" customHeight="true" outlineLevel="0" collapsed="false">
      <c r="A1238" s="92" t="s">
        <v>1163</v>
      </c>
      <c r="B1238" s="105" t="n">
        <v>44621</v>
      </c>
      <c r="C1238" s="100" t="n">
        <v>509</v>
      </c>
      <c r="D1238" s="92" t="s">
        <v>44</v>
      </c>
      <c r="E1238" s="101" t="e">
        <f aca="false">_xlfn.iferror(VLOOKUP($A1238,Clientes!$A:$F,6,0),"")</f>
        <v>#N/A</v>
      </c>
      <c r="F1238" s="102" t="n">
        <f aca="false">IF(B1238="","",EOMONTH(B1238,-1)+1)</f>
        <v>44621</v>
      </c>
      <c r="G1238" s="103" t="n">
        <f aca="false">_xlfn.iferror(VLOOKUP(D1238,Cadastros!$M$1:$N$12,2,0),0)*C1238</f>
        <v>-509</v>
      </c>
      <c r="H1238" s="103" t="n">
        <f aca="false">SUMIF(A:A,A1238,G:G)</f>
        <v>0</v>
      </c>
      <c r="I1238" s="8"/>
    </row>
    <row r="1239" customFormat="false" ht="15" hidden="true" customHeight="true" outlineLevel="0" collapsed="false">
      <c r="A1239" s="92" t="s">
        <v>1307</v>
      </c>
      <c r="B1239" s="105" t="n">
        <v>44621</v>
      </c>
      <c r="C1239" s="100" t="n">
        <v>3142</v>
      </c>
      <c r="D1239" s="92" t="s">
        <v>44</v>
      </c>
      <c r="E1239" s="101" t="e">
        <f aca="false">_xlfn.iferror(VLOOKUP($A1239,Clientes!$A:$F,6,0),"")</f>
        <v>#N/A</v>
      </c>
      <c r="F1239" s="102" t="n">
        <f aca="false">IF(B1239="","",EOMONTH(B1239,-1)+1)</f>
        <v>44621</v>
      </c>
      <c r="G1239" s="103" t="n">
        <f aca="false">_xlfn.iferror(VLOOKUP(D1239,Cadastros!$M$1:$N$12,2,0),0)*C1239</f>
        <v>-3142</v>
      </c>
      <c r="H1239" s="103" t="n">
        <f aca="false">SUMIF(A:A,A1239,G:G)</f>
        <v>0</v>
      </c>
      <c r="I1239" s="8"/>
    </row>
    <row r="1240" customFormat="false" ht="15" hidden="true" customHeight="true" outlineLevel="0" collapsed="false">
      <c r="A1240" s="92" t="s">
        <v>1318</v>
      </c>
      <c r="B1240" s="105" t="n">
        <v>44621</v>
      </c>
      <c r="C1240" s="100" t="n">
        <v>8859</v>
      </c>
      <c r="D1240" s="92" t="s">
        <v>44</v>
      </c>
      <c r="E1240" s="101" t="e">
        <f aca="false">_xlfn.iferror(VLOOKUP($A1240,Clientes!$A:$F,6,0),"")</f>
        <v>#N/A</v>
      </c>
      <c r="F1240" s="102" t="n">
        <f aca="false">IF(B1240="","",EOMONTH(B1240,-1)+1)</f>
        <v>44621</v>
      </c>
      <c r="G1240" s="103" t="n">
        <f aca="false">_xlfn.iferror(VLOOKUP(D1240,Cadastros!$M$1:$N$12,2,0),0)*C1240</f>
        <v>-8859</v>
      </c>
      <c r="H1240" s="103" t="n">
        <f aca="false">SUMIF(A:A,A1240,G:G)</f>
        <v>0</v>
      </c>
      <c r="I1240" s="8"/>
    </row>
    <row r="1241" customFormat="false" ht="15" hidden="true" customHeight="true" outlineLevel="0" collapsed="false">
      <c r="A1241" s="92" t="s">
        <v>1376</v>
      </c>
      <c r="B1241" s="105" t="n">
        <v>44621</v>
      </c>
      <c r="C1241" s="100" t="n">
        <v>3700</v>
      </c>
      <c r="D1241" s="92" t="s">
        <v>44</v>
      </c>
      <c r="E1241" s="101" t="e">
        <f aca="false">_xlfn.iferror(VLOOKUP($A1241,Clientes!$A:$F,6,0),"")</f>
        <v>#N/A</v>
      </c>
      <c r="F1241" s="102" t="n">
        <f aca="false">IF(B1241="","",EOMONTH(B1241,-1)+1)</f>
        <v>44621</v>
      </c>
      <c r="G1241" s="103" t="n">
        <f aca="false">_xlfn.iferror(VLOOKUP(D1241,Cadastros!$M$1:$N$12,2,0),0)*C1241</f>
        <v>-3700</v>
      </c>
      <c r="H1241" s="103" t="n">
        <f aca="false">SUMIF(A:A,A1241,G:G)</f>
        <v>0</v>
      </c>
      <c r="I1241" s="8"/>
    </row>
    <row r="1242" customFormat="false" ht="15" hidden="true" customHeight="true" outlineLevel="0" collapsed="false">
      <c r="A1242" s="92" t="s">
        <v>1397</v>
      </c>
      <c r="B1242" s="105" t="n">
        <v>44621</v>
      </c>
      <c r="C1242" s="100" t="n">
        <v>1600</v>
      </c>
      <c r="D1242" s="92" t="s">
        <v>44</v>
      </c>
      <c r="E1242" s="101" t="e">
        <f aca="false">_xlfn.iferror(VLOOKUP($A1242,Clientes!$A:$F,6,0),"")</f>
        <v>#N/A</v>
      </c>
      <c r="F1242" s="102" t="n">
        <f aca="false">IF(B1242="","",EOMONTH(B1242,-1)+1)</f>
        <v>44621</v>
      </c>
      <c r="G1242" s="103" t="n">
        <f aca="false">_xlfn.iferror(VLOOKUP(D1242,Cadastros!$M$1:$N$12,2,0),0)*C1242</f>
        <v>-1600</v>
      </c>
      <c r="H1242" s="103" t="n">
        <f aca="false">SUMIF(A:A,A1242,G:G)</f>
        <v>0</v>
      </c>
      <c r="I1242" s="8"/>
    </row>
    <row r="1243" customFormat="false" ht="15" hidden="true" customHeight="true" outlineLevel="0" collapsed="false">
      <c r="A1243" s="92" t="s">
        <v>1480</v>
      </c>
      <c r="B1243" s="105" t="n">
        <v>44621</v>
      </c>
      <c r="C1243" s="100" t="n">
        <v>3000</v>
      </c>
      <c r="D1243" s="92" t="s">
        <v>44</v>
      </c>
      <c r="E1243" s="101" t="e">
        <f aca="false">_xlfn.iferror(VLOOKUP($A1243,Clientes!$A:$F,6,0),"")</f>
        <v>#N/A</v>
      </c>
      <c r="F1243" s="102" t="n">
        <f aca="false">IF(B1243="","",EOMONTH(B1243,-1)+1)</f>
        <v>44621</v>
      </c>
      <c r="G1243" s="103" t="n">
        <f aca="false">_xlfn.iferror(VLOOKUP(D1243,Cadastros!$M$1:$N$12,2,0),0)*C1243</f>
        <v>-3000</v>
      </c>
      <c r="H1243" s="103" t="n">
        <f aca="false">SUMIF(A:A,A1243,G:G)</f>
        <v>0</v>
      </c>
      <c r="I1243" s="8"/>
    </row>
    <row r="1244" customFormat="false" ht="15" hidden="true" customHeight="true" outlineLevel="0" collapsed="false">
      <c r="A1244" s="92" t="s">
        <v>1505</v>
      </c>
      <c r="B1244" s="105" t="n">
        <v>44621</v>
      </c>
      <c r="C1244" s="100" t="n">
        <v>6000</v>
      </c>
      <c r="D1244" s="92" t="s">
        <v>44</v>
      </c>
      <c r="E1244" s="101" t="e">
        <f aca="false">_xlfn.iferror(VLOOKUP($A1244,Clientes!$A:$F,6,0),"")</f>
        <v>#N/A</v>
      </c>
      <c r="F1244" s="102" t="n">
        <f aca="false">IF(B1244="","",EOMONTH(B1244,-1)+1)</f>
        <v>44621</v>
      </c>
      <c r="G1244" s="103" t="n">
        <f aca="false">_xlfn.iferror(VLOOKUP(D1244,Cadastros!$M$1:$N$12,2,0),0)*C1244</f>
        <v>-6000</v>
      </c>
      <c r="H1244" s="103" t="n">
        <f aca="false">SUMIF(A:A,A1244,G:G)</f>
        <v>0</v>
      </c>
      <c r="I1244" s="8"/>
    </row>
    <row r="1245" customFormat="false" ht="15" hidden="true" customHeight="true" outlineLevel="0" collapsed="false">
      <c r="A1245" s="92" t="s">
        <v>1528</v>
      </c>
      <c r="B1245" s="105" t="n">
        <v>44621</v>
      </c>
      <c r="C1245" s="100" t="n">
        <v>15700</v>
      </c>
      <c r="D1245" s="92" t="s">
        <v>44</v>
      </c>
      <c r="E1245" s="101" t="e">
        <f aca="false">_xlfn.iferror(VLOOKUP($A1245,Clientes!$A:$F,6,0),"")</f>
        <v>#N/A</v>
      </c>
      <c r="F1245" s="102" t="n">
        <f aca="false">IF(B1245="","",EOMONTH(B1245,-1)+1)</f>
        <v>44621</v>
      </c>
      <c r="G1245" s="103" t="n">
        <f aca="false">_xlfn.iferror(VLOOKUP(D1245,Cadastros!$M$1:$N$12,2,0),0)*C1245</f>
        <v>-15700</v>
      </c>
      <c r="H1245" s="103" t="n">
        <f aca="false">SUMIF(A:A,A1245,G:G)</f>
        <v>0</v>
      </c>
      <c r="I1245" s="8"/>
    </row>
    <row r="1246" customFormat="false" ht="15" hidden="true" customHeight="true" outlineLevel="0" collapsed="false">
      <c r="A1246" s="92" t="s">
        <v>1010</v>
      </c>
      <c r="B1246" s="105" t="n">
        <v>44621</v>
      </c>
      <c r="C1246" s="100" t="n">
        <v>449.73</v>
      </c>
      <c r="D1246" s="92" t="s">
        <v>36</v>
      </c>
      <c r="E1246" s="101" t="e">
        <f aca="false">_xlfn.iferror(VLOOKUP($A1246,Clientes!$A:$F,6,0),"")</f>
        <v>#N/A</v>
      </c>
      <c r="F1246" s="102" t="n">
        <f aca="false">IF(B1246="","",EOMONTH(B1246,-1)+1)</f>
        <v>44621</v>
      </c>
      <c r="G1246" s="103" t="n">
        <f aca="false">_xlfn.iferror(VLOOKUP(D1246,Cadastros!$M$1:$N$12,2,0),0)*C1246</f>
        <v>449.73</v>
      </c>
      <c r="H1246" s="103" t="n">
        <f aca="false">SUMIF(A:A,A1246,G:G)</f>
        <v>9090.61</v>
      </c>
      <c r="I1246" s="8"/>
    </row>
    <row r="1247" customFormat="false" ht="15" hidden="true" customHeight="true" outlineLevel="0" collapsed="false">
      <c r="A1247" s="92" t="s">
        <v>1094</v>
      </c>
      <c r="B1247" s="105" t="n">
        <v>44621</v>
      </c>
      <c r="C1247" s="100" t="n">
        <v>150</v>
      </c>
      <c r="D1247" s="92" t="s">
        <v>36</v>
      </c>
      <c r="E1247" s="101" t="e">
        <f aca="false">_xlfn.iferror(VLOOKUP($A1247,Clientes!$A:$F,6,0),"")</f>
        <v>#N/A</v>
      </c>
      <c r="F1247" s="102" t="n">
        <f aca="false">IF(B1247="","",EOMONTH(B1247,-1)+1)</f>
        <v>44621</v>
      </c>
      <c r="G1247" s="103" t="n">
        <f aca="false">_xlfn.iferror(VLOOKUP(D1247,Cadastros!$M$1:$N$12,2,0),0)*C1247</f>
        <v>150</v>
      </c>
      <c r="H1247" s="103" t="n">
        <f aca="false">SUMIF(A:A,A1247,G:G)</f>
        <v>1445.56</v>
      </c>
      <c r="I1247" s="8"/>
    </row>
    <row r="1248" customFormat="false" ht="15" hidden="true" customHeight="true" outlineLevel="0" collapsed="false">
      <c r="A1248" s="92" t="s">
        <v>1227</v>
      </c>
      <c r="B1248" s="105" t="n">
        <v>44621</v>
      </c>
      <c r="C1248" s="100" t="n">
        <v>400</v>
      </c>
      <c r="D1248" s="92" t="s">
        <v>36</v>
      </c>
      <c r="E1248" s="101" t="e">
        <f aca="false">_xlfn.iferror(VLOOKUP($A1248,Clientes!$A:$F,6,0),"")</f>
        <v>#N/A</v>
      </c>
      <c r="F1248" s="102" t="n">
        <f aca="false">IF(B1248="","",EOMONTH(B1248,-1)+1)</f>
        <v>44621</v>
      </c>
      <c r="G1248" s="103" t="n">
        <f aca="false">_xlfn.iferror(VLOOKUP(D1248,Cadastros!$M$1:$N$12,2,0),0)*C1248</f>
        <v>400</v>
      </c>
      <c r="H1248" s="103" t="n">
        <f aca="false">SUMIF(A:A,A1248,G:G)</f>
        <v>1746.73</v>
      </c>
      <c r="I1248" s="8"/>
    </row>
    <row r="1249" customFormat="false" ht="15" hidden="true" customHeight="true" outlineLevel="0" collapsed="false">
      <c r="A1249" s="92" t="s">
        <v>1330</v>
      </c>
      <c r="B1249" s="105" t="n">
        <v>44621</v>
      </c>
      <c r="C1249" s="100" t="n">
        <v>7200</v>
      </c>
      <c r="D1249" s="92" t="s">
        <v>36</v>
      </c>
      <c r="E1249" s="101" t="e">
        <f aca="false">_xlfn.iferror(VLOOKUP($A1249,Clientes!$A:$F,6,0),"")</f>
        <v>#N/A</v>
      </c>
      <c r="F1249" s="102" t="n">
        <f aca="false">IF(B1249="","",EOMONTH(B1249,-1)+1)</f>
        <v>44621</v>
      </c>
      <c r="G1249" s="103" t="n">
        <f aca="false">_xlfn.iferror(VLOOKUP(D1249,Cadastros!$M$1:$N$12,2,0),0)*C1249</f>
        <v>7200</v>
      </c>
      <c r="H1249" s="103" t="n">
        <f aca="false">SUMIF(A:A,A1249,G:G)</f>
        <v>22240</v>
      </c>
      <c r="I1249" s="8"/>
    </row>
    <row r="1250" customFormat="false" ht="15" hidden="true" customHeight="true" outlineLevel="0" collapsed="false">
      <c r="A1250" s="92" t="s">
        <v>1394</v>
      </c>
      <c r="B1250" s="105" t="n">
        <v>44621</v>
      </c>
      <c r="C1250" s="100" t="n">
        <v>400</v>
      </c>
      <c r="D1250" s="92" t="s">
        <v>36</v>
      </c>
      <c r="E1250" s="101" t="e">
        <f aca="false">_xlfn.iferror(VLOOKUP($A1250,Clientes!$A:$F,6,0),"")</f>
        <v>#N/A</v>
      </c>
      <c r="F1250" s="102" t="n">
        <f aca="false">IF(B1250="","",EOMONTH(B1250,-1)+1)</f>
        <v>44621</v>
      </c>
      <c r="G1250" s="103" t="n">
        <f aca="false">_xlfn.iferror(VLOOKUP(D1250,Cadastros!$M$1:$N$12,2,0),0)*C1250</f>
        <v>400</v>
      </c>
      <c r="H1250" s="103" t="n">
        <f aca="false">SUMIF(A:A,A1250,G:G)</f>
        <v>4543.53</v>
      </c>
      <c r="I1250" s="8"/>
    </row>
    <row r="1251" customFormat="false" ht="15" hidden="true" customHeight="true" outlineLevel="0" collapsed="false">
      <c r="A1251" s="92" t="s">
        <v>1155</v>
      </c>
      <c r="B1251" s="105" t="n">
        <v>44621</v>
      </c>
      <c r="C1251" s="100" t="n">
        <v>199.59</v>
      </c>
      <c r="D1251" s="92" t="s">
        <v>1017</v>
      </c>
      <c r="E1251" s="101" t="e">
        <f aca="false">_xlfn.iferror(VLOOKUP($A1251,Clientes!$A:$F,6,0),"")</f>
        <v>#N/A</v>
      </c>
      <c r="F1251" s="102" t="n">
        <f aca="false">IF(B1251="","",EOMONTH(B1251,-1)+1)</f>
        <v>44621</v>
      </c>
      <c r="G1251" s="103" t="n">
        <f aca="false">_xlfn.iferror(VLOOKUP(D1251,Cadastros!$M$1:$N$12,2,0),0)*C1251</f>
        <v>199.59</v>
      </c>
      <c r="H1251" s="103" t="n">
        <f aca="false">SUMIF(A:A,A1251,G:G)</f>
        <v>2093.19</v>
      </c>
      <c r="I1251" s="8"/>
    </row>
    <row r="1252" customFormat="false" ht="15" hidden="true" customHeight="true" outlineLevel="0" collapsed="false">
      <c r="A1252" s="92" t="s">
        <v>1574</v>
      </c>
      <c r="B1252" s="105" t="n">
        <v>44652</v>
      </c>
      <c r="C1252" s="100" t="n">
        <v>18000</v>
      </c>
      <c r="D1252" s="92" t="s">
        <v>34</v>
      </c>
      <c r="E1252" s="101" t="e">
        <f aca="false">_xlfn.iferror(VLOOKUP($A1252,Clientes!$A:$F,6,0),"")</f>
        <v>#N/A</v>
      </c>
      <c r="F1252" s="102" t="n">
        <f aca="false">IF(B1252="","",EOMONTH(B1252,-1)+1)</f>
        <v>44652</v>
      </c>
      <c r="G1252" s="103" t="n">
        <f aca="false">_xlfn.iferror(VLOOKUP(D1252,Cadastros!$M$1:$N$12,2,0),0)*C1252</f>
        <v>18000</v>
      </c>
      <c r="H1252" s="103" t="n">
        <f aca="false">SUMIF(A:A,A1252,G:G)</f>
        <v>18000</v>
      </c>
      <c r="I1252" s="8"/>
    </row>
    <row r="1253" customFormat="false" ht="15" hidden="true" customHeight="true" outlineLevel="0" collapsed="false">
      <c r="A1253" s="92" t="s">
        <v>1575</v>
      </c>
      <c r="B1253" s="105" t="n">
        <v>44652</v>
      </c>
      <c r="C1253" s="100" t="n">
        <v>16000</v>
      </c>
      <c r="D1253" s="92" t="s">
        <v>34</v>
      </c>
      <c r="E1253" s="101" t="e">
        <f aca="false">_xlfn.iferror(VLOOKUP($A1253,Clientes!$A:$F,6,0),"")</f>
        <v>#N/A</v>
      </c>
      <c r="F1253" s="102" t="n">
        <f aca="false">IF(B1253="","",EOMONTH(B1253,-1)+1)</f>
        <v>44652</v>
      </c>
      <c r="G1253" s="103" t="n">
        <f aca="false">_xlfn.iferror(VLOOKUP(D1253,Cadastros!$M$1:$N$12,2,0),0)*C1253</f>
        <v>16000</v>
      </c>
      <c r="H1253" s="103" t="n">
        <f aca="false">SUMIF(A:A,A1253,G:G)</f>
        <v>16000</v>
      </c>
      <c r="I1253" s="8"/>
    </row>
    <row r="1254" customFormat="false" ht="15" hidden="true" customHeight="true" outlineLevel="0" collapsed="false">
      <c r="A1254" s="92" t="s">
        <v>1576</v>
      </c>
      <c r="B1254" s="105" t="n">
        <v>44652</v>
      </c>
      <c r="C1254" s="100" t="n">
        <v>8800</v>
      </c>
      <c r="D1254" s="92" t="s">
        <v>34</v>
      </c>
      <c r="E1254" s="101" t="e">
        <f aca="false">_xlfn.iferror(VLOOKUP($A1254,Clientes!$A:$F,6,0),"")</f>
        <v>#N/A</v>
      </c>
      <c r="F1254" s="102" t="n">
        <f aca="false">IF(B1254="","",EOMONTH(B1254,-1)+1)</f>
        <v>44652</v>
      </c>
      <c r="G1254" s="103" t="n">
        <f aca="false">_xlfn.iferror(VLOOKUP(D1254,Cadastros!$M$1:$N$12,2,0),0)*C1254</f>
        <v>8800</v>
      </c>
      <c r="H1254" s="103" t="n">
        <f aca="false">SUMIF(A:A,A1254,G:G)</f>
        <v>8800</v>
      </c>
      <c r="I1254" s="8"/>
    </row>
    <row r="1255" customFormat="false" ht="15" hidden="true" customHeight="true" outlineLevel="0" collapsed="false">
      <c r="A1255" s="92" t="s">
        <v>1577</v>
      </c>
      <c r="B1255" s="105" t="n">
        <v>44652</v>
      </c>
      <c r="C1255" s="100" t="n">
        <v>9800</v>
      </c>
      <c r="D1255" s="92" t="s">
        <v>34</v>
      </c>
      <c r="E1255" s="101" t="e">
        <f aca="false">_xlfn.iferror(VLOOKUP($A1255,Clientes!$A:$F,6,0),"")</f>
        <v>#N/A</v>
      </c>
      <c r="F1255" s="102" t="n">
        <f aca="false">IF(B1255="","",EOMONTH(B1255,-1)+1)</f>
        <v>44652</v>
      </c>
      <c r="G1255" s="103" t="n">
        <f aca="false">_xlfn.iferror(VLOOKUP(D1255,Cadastros!$M$1:$N$12,2,0),0)*C1255</f>
        <v>9800</v>
      </c>
      <c r="H1255" s="103" t="n">
        <f aca="false">SUMIF(A:A,A1255,G:G)</f>
        <v>9800</v>
      </c>
      <c r="I1255" s="8"/>
    </row>
    <row r="1256" customFormat="false" ht="15" hidden="true" customHeight="true" outlineLevel="0" collapsed="false">
      <c r="A1256" s="92" t="s">
        <v>1578</v>
      </c>
      <c r="B1256" s="105" t="n">
        <v>44652</v>
      </c>
      <c r="C1256" s="100" t="n">
        <v>6300</v>
      </c>
      <c r="D1256" s="92" t="s">
        <v>34</v>
      </c>
      <c r="E1256" s="101" t="e">
        <f aca="false">_xlfn.iferror(VLOOKUP($A1256,Clientes!$A:$F,6,0),"")</f>
        <v>#N/A</v>
      </c>
      <c r="F1256" s="102" t="n">
        <f aca="false">IF(B1256="","",EOMONTH(B1256,-1)+1)</f>
        <v>44652</v>
      </c>
      <c r="G1256" s="103" t="n">
        <f aca="false">_xlfn.iferror(VLOOKUP(D1256,Cadastros!$M$1:$N$12,2,0),0)*C1256</f>
        <v>6300</v>
      </c>
      <c r="H1256" s="103" t="n">
        <f aca="false">SUMIF(A:A,A1256,G:G)</f>
        <v>6300</v>
      </c>
      <c r="I1256" s="8"/>
    </row>
    <row r="1257" customFormat="false" ht="15" hidden="true" customHeight="true" outlineLevel="0" collapsed="false">
      <c r="A1257" s="92" t="s">
        <v>1579</v>
      </c>
      <c r="B1257" s="105" t="n">
        <v>44652</v>
      </c>
      <c r="C1257" s="100" t="n">
        <v>6000</v>
      </c>
      <c r="D1257" s="92" t="s">
        <v>34</v>
      </c>
      <c r="E1257" s="101" t="e">
        <f aca="false">_xlfn.iferror(VLOOKUP($A1257,Clientes!$A:$F,6,0),"")</f>
        <v>#N/A</v>
      </c>
      <c r="F1257" s="102" t="n">
        <f aca="false">IF(B1257="","",EOMONTH(B1257,-1)+1)</f>
        <v>44652</v>
      </c>
      <c r="G1257" s="103" t="n">
        <f aca="false">_xlfn.iferror(VLOOKUP(D1257,Cadastros!$M$1:$N$12,2,0),0)*C1257</f>
        <v>6000</v>
      </c>
      <c r="H1257" s="103" t="n">
        <f aca="false">SUMIF(A:A,A1257,G:G)</f>
        <v>6000</v>
      </c>
      <c r="I1257" s="8"/>
    </row>
    <row r="1258" customFormat="false" ht="15" hidden="true" customHeight="true" outlineLevel="0" collapsed="false">
      <c r="A1258" s="92" t="s">
        <v>1580</v>
      </c>
      <c r="B1258" s="105" t="n">
        <v>44652</v>
      </c>
      <c r="C1258" s="100" t="n">
        <v>6000</v>
      </c>
      <c r="D1258" s="92" t="s">
        <v>34</v>
      </c>
      <c r="E1258" s="101" t="e">
        <f aca="false">_xlfn.iferror(VLOOKUP($A1258,Clientes!$A:$F,6,0),"")</f>
        <v>#N/A</v>
      </c>
      <c r="F1258" s="102" t="n">
        <f aca="false">IF(B1258="","",EOMONTH(B1258,-1)+1)</f>
        <v>44652</v>
      </c>
      <c r="G1258" s="103" t="n">
        <f aca="false">_xlfn.iferror(VLOOKUP(D1258,Cadastros!$M$1:$N$12,2,0),0)*C1258</f>
        <v>6000</v>
      </c>
      <c r="H1258" s="103" t="n">
        <f aca="false">SUMIF(A:A,A1258,G:G)</f>
        <v>0</v>
      </c>
      <c r="I1258" s="8"/>
    </row>
    <row r="1259" customFormat="false" ht="15" hidden="true" customHeight="true" outlineLevel="0" collapsed="false">
      <c r="A1259" s="92" t="s">
        <v>1581</v>
      </c>
      <c r="B1259" s="105" t="n">
        <v>44652</v>
      </c>
      <c r="C1259" s="100" t="n">
        <v>5405</v>
      </c>
      <c r="D1259" s="92" t="s">
        <v>34</v>
      </c>
      <c r="E1259" s="101" t="e">
        <f aca="false">_xlfn.iferror(VLOOKUP($A1259,Clientes!$A:$F,6,0),"")</f>
        <v>#N/A</v>
      </c>
      <c r="F1259" s="102" t="n">
        <f aca="false">IF(B1259="","",EOMONTH(B1259,-1)+1)</f>
        <v>44652</v>
      </c>
      <c r="G1259" s="103" t="n">
        <f aca="false">_xlfn.iferror(VLOOKUP(D1259,Cadastros!$M$1:$N$12,2,0),0)*C1259</f>
        <v>5405</v>
      </c>
      <c r="H1259" s="103" t="n">
        <f aca="false">SUMIF(A:A,A1259,G:G)</f>
        <v>5405</v>
      </c>
      <c r="I1259" s="8"/>
    </row>
    <row r="1260" customFormat="false" ht="15" hidden="true" customHeight="true" outlineLevel="0" collapsed="false">
      <c r="A1260" s="92" t="s">
        <v>1582</v>
      </c>
      <c r="B1260" s="105" t="n">
        <v>44652</v>
      </c>
      <c r="C1260" s="100" t="n">
        <v>5000</v>
      </c>
      <c r="D1260" s="92" t="s">
        <v>34</v>
      </c>
      <c r="E1260" s="101" t="e">
        <f aca="false">_xlfn.iferror(VLOOKUP($A1260,Clientes!$A:$F,6,0),"")</f>
        <v>#N/A</v>
      </c>
      <c r="F1260" s="102" t="n">
        <f aca="false">IF(B1260="","",EOMONTH(B1260,-1)+1)</f>
        <v>44652</v>
      </c>
      <c r="G1260" s="103" t="n">
        <f aca="false">_xlfn.iferror(VLOOKUP(D1260,Cadastros!$M$1:$N$12,2,0),0)*C1260</f>
        <v>5000</v>
      </c>
      <c r="H1260" s="103" t="n">
        <f aca="false">SUMIF(A:A,A1260,G:G)</f>
        <v>5000</v>
      </c>
      <c r="I1260" s="8"/>
    </row>
    <row r="1261" customFormat="false" ht="15" hidden="true" customHeight="true" outlineLevel="0" collapsed="false">
      <c r="A1261" s="92" t="s">
        <v>1583</v>
      </c>
      <c r="B1261" s="105" t="n">
        <v>44652</v>
      </c>
      <c r="C1261" s="100" t="n">
        <v>4200</v>
      </c>
      <c r="D1261" s="92" t="s">
        <v>34</v>
      </c>
      <c r="E1261" s="101" t="e">
        <f aca="false">_xlfn.iferror(VLOOKUP($A1261,Clientes!$A:$F,6,0),"")</f>
        <v>#N/A</v>
      </c>
      <c r="F1261" s="102" t="n">
        <f aca="false">IF(B1261="","",EOMONTH(B1261,-1)+1)</f>
        <v>44652</v>
      </c>
      <c r="G1261" s="103" t="n">
        <f aca="false">_xlfn.iferror(VLOOKUP(D1261,Cadastros!$M$1:$N$12,2,0),0)*C1261</f>
        <v>4200</v>
      </c>
      <c r="H1261" s="103" t="n">
        <f aca="false">SUMIF(A:A,A1261,G:G)</f>
        <v>4200</v>
      </c>
      <c r="I1261" s="8"/>
    </row>
    <row r="1262" customFormat="false" ht="15" hidden="true" customHeight="true" outlineLevel="0" collapsed="false">
      <c r="A1262" s="92" t="s">
        <v>1584</v>
      </c>
      <c r="B1262" s="105" t="n">
        <v>44652</v>
      </c>
      <c r="C1262" s="100" t="n">
        <v>4120</v>
      </c>
      <c r="D1262" s="92" t="s">
        <v>34</v>
      </c>
      <c r="E1262" s="101" t="e">
        <f aca="false">_xlfn.iferror(VLOOKUP($A1262,Clientes!$A:$F,6,0),"")</f>
        <v>#N/A</v>
      </c>
      <c r="F1262" s="102" t="n">
        <f aca="false">IF(B1262="","",EOMONTH(B1262,-1)+1)</f>
        <v>44652</v>
      </c>
      <c r="G1262" s="103" t="n">
        <f aca="false">_xlfn.iferror(VLOOKUP(D1262,Cadastros!$M$1:$N$12,2,0),0)*C1262</f>
        <v>4120</v>
      </c>
      <c r="H1262" s="103" t="n">
        <f aca="false">SUMIF(A:A,A1262,G:G)</f>
        <v>4120</v>
      </c>
      <c r="I1262" s="8"/>
    </row>
    <row r="1263" customFormat="false" ht="15" hidden="true" customHeight="true" outlineLevel="0" collapsed="false">
      <c r="A1263" s="92" t="s">
        <v>1585</v>
      </c>
      <c r="B1263" s="105" t="n">
        <v>44652</v>
      </c>
      <c r="C1263" s="100" t="n">
        <v>4000</v>
      </c>
      <c r="D1263" s="92" t="s">
        <v>34</v>
      </c>
      <c r="E1263" s="101" t="e">
        <f aca="false">_xlfn.iferror(VLOOKUP($A1263,Clientes!$A:$F,6,0),"")</f>
        <v>#N/A</v>
      </c>
      <c r="F1263" s="102" t="n">
        <f aca="false">IF(B1263="","",EOMONTH(B1263,-1)+1)</f>
        <v>44652</v>
      </c>
      <c r="G1263" s="103" t="n">
        <f aca="false">_xlfn.iferror(VLOOKUP(D1263,Cadastros!$M$1:$N$12,2,0),0)*C1263</f>
        <v>4000</v>
      </c>
      <c r="H1263" s="103" t="n">
        <f aca="false">SUMIF(A:A,A1263,G:G)</f>
        <v>0</v>
      </c>
      <c r="I1263" s="8"/>
    </row>
    <row r="1264" customFormat="false" ht="15" hidden="true" customHeight="true" outlineLevel="0" collapsed="false">
      <c r="A1264" s="92" t="s">
        <v>1586</v>
      </c>
      <c r="B1264" s="105" t="n">
        <v>44652</v>
      </c>
      <c r="C1264" s="100" t="n">
        <v>3800</v>
      </c>
      <c r="D1264" s="92" t="s">
        <v>34</v>
      </c>
      <c r="E1264" s="101" t="e">
        <f aca="false">_xlfn.iferror(VLOOKUP($A1264,Clientes!$A:$F,6,0),"")</f>
        <v>#N/A</v>
      </c>
      <c r="F1264" s="102" t="n">
        <f aca="false">IF(B1264="","",EOMONTH(B1264,-1)+1)</f>
        <v>44652</v>
      </c>
      <c r="G1264" s="103" t="n">
        <f aca="false">_xlfn.iferror(VLOOKUP(D1264,Cadastros!$M$1:$N$12,2,0),0)*C1264</f>
        <v>3800</v>
      </c>
      <c r="H1264" s="103" t="n">
        <f aca="false">SUMIF(A:A,A1264,G:G)</f>
        <v>4400</v>
      </c>
      <c r="I1264" s="8"/>
    </row>
    <row r="1265" customFormat="false" ht="15" hidden="true" customHeight="true" outlineLevel="0" collapsed="false">
      <c r="A1265" s="92" t="s">
        <v>1587</v>
      </c>
      <c r="B1265" s="105" t="n">
        <v>44652</v>
      </c>
      <c r="C1265" s="100" t="n">
        <v>3500</v>
      </c>
      <c r="D1265" s="92" t="s">
        <v>34</v>
      </c>
      <c r="E1265" s="101" t="e">
        <f aca="false">_xlfn.iferror(VLOOKUP($A1265,Clientes!$A:$F,6,0),"")</f>
        <v>#N/A</v>
      </c>
      <c r="F1265" s="102" t="n">
        <f aca="false">IF(B1265="","",EOMONTH(B1265,-1)+1)</f>
        <v>44652</v>
      </c>
      <c r="G1265" s="103" t="n">
        <f aca="false">_xlfn.iferror(VLOOKUP(D1265,Cadastros!$M$1:$N$12,2,0),0)*C1265</f>
        <v>3500</v>
      </c>
      <c r="H1265" s="103" t="n">
        <f aca="false">SUMIF(A:A,A1265,G:G)</f>
        <v>3500</v>
      </c>
      <c r="I1265" s="8"/>
    </row>
    <row r="1266" customFormat="false" ht="15" hidden="true" customHeight="true" outlineLevel="0" collapsed="false">
      <c r="A1266" s="92" t="s">
        <v>1588</v>
      </c>
      <c r="B1266" s="105" t="n">
        <v>44652</v>
      </c>
      <c r="C1266" s="100" t="n">
        <v>3300</v>
      </c>
      <c r="D1266" s="92" t="s">
        <v>34</v>
      </c>
      <c r="E1266" s="101" t="e">
        <f aca="false">_xlfn.iferror(VLOOKUP($A1266,Clientes!$A:$F,6,0),"")</f>
        <v>#N/A</v>
      </c>
      <c r="F1266" s="102" t="n">
        <f aca="false">IF(B1266="","",EOMONTH(B1266,-1)+1)</f>
        <v>44652</v>
      </c>
      <c r="G1266" s="103" t="n">
        <f aca="false">_xlfn.iferror(VLOOKUP(D1266,Cadastros!$M$1:$N$12,2,0),0)*C1266</f>
        <v>3300</v>
      </c>
      <c r="H1266" s="103" t="n">
        <f aca="false">SUMIF(A:A,A1266,G:G)</f>
        <v>3300</v>
      </c>
      <c r="I1266" s="8"/>
    </row>
    <row r="1267" customFormat="false" ht="15" hidden="true" customHeight="true" outlineLevel="0" collapsed="false">
      <c r="A1267" s="92" t="s">
        <v>1589</v>
      </c>
      <c r="B1267" s="105" t="n">
        <v>44652</v>
      </c>
      <c r="C1267" s="100" t="n">
        <v>3200</v>
      </c>
      <c r="D1267" s="92" t="s">
        <v>34</v>
      </c>
      <c r="E1267" s="101" t="e">
        <f aca="false">_xlfn.iferror(VLOOKUP($A1267,Clientes!$A:$F,6,0),"")</f>
        <v>#N/A</v>
      </c>
      <c r="F1267" s="102" t="n">
        <f aca="false">IF(B1267="","",EOMONTH(B1267,-1)+1)</f>
        <v>44652</v>
      </c>
      <c r="G1267" s="103" t="n">
        <f aca="false">_xlfn.iferror(VLOOKUP(D1267,Cadastros!$M$1:$N$12,2,0),0)*C1267</f>
        <v>3200</v>
      </c>
      <c r="H1267" s="103" t="n">
        <f aca="false">SUMIF(A:A,A1267,G:G)</f>
        <v>3200</v>
      </c>
      <c r="I1267" s="8"/>
    </row>
    <row r="1268" customFormat="false" ht="15" hidden="true" customHeight="true" outlineLevel="0" collapsed="false">
      <c r="A1268" s="92" t="s">
        <v>1590</v>
      </c>
      <c r="B1268" s="105" t="n">
        <v>44652</v>
      </c>
      <c r="C1268" s="100" t="n">
        <v>3087.5</v>
      </c>
      <c r="D1268" s="92" t="s">
        <v>34</v>
      </c>
      <c r="E1268" s="101" t="e">
        <f aca="false">_xlfn.iferror(VLOOKUP($A1268,Clientes!$A:$F,6,0),"")</f>
        <v>#N/A</v>
      </c>
      <c r="F1268" s="102" t="n">
        <f aca="false">IF(B1268="","",EOMONTH(B1268,-1)+1)</f>
        <v>44652</v>
      </c>
      <c r="G1268" s="103" t="n">
        <f aca="false">_xlfn.iferror(VLOOKUP(D1268,Cadastros!$M$1:$N$12,2,0),0)*C1268</f>
        <v>3087.5</v>
      </c>
      <c r="H1268" s="103" t="n">
        <f aca="false">SUMIF(A:A,A1268,G:G)</f>
        <v>3087.5</v>
      </c>
      <c r="I1268" s="8"/>
    </row>
    <row r="1269" customFormat="false" ht="15" hidden="true" customHeight="true" outlineLevel="0" collapsed="false">
      <c r="A1269" s="92" t="s">
        <v>1591</v>
      </c>
      <c r="B1269" s="105" t="n">
        <v>44652</v>
      </c>
      <c r="C1269" s="100" t="n">
        <v>3010</v>
      </c>
      <c r="D1269" s="92" t="s">
        <v>34</v>
      </c>
      <c r="E1269" s="101" t="e">
        <f aca="false">_xlfn.iferror(VLOOKUP($A1269,Clientes!$A:$F,6,0),"")</f>
        <v>#N/A</v>
      </c>
      <c r="F1269" s="102" t="n">
        <f aca="false">IF(B1269="","",EOMONTH(B1269,-1)+1)</f>
        <v>44652</v>
      </c>
      <c r="G1269" s="103" t="n">
        <f aca="false">_xlfn.iferror(VLOOKUP(D1269,Cadastros!$M$1:$N$12,2,0),0)*C1269</f>
        <v>3010</v>
      </c>
      <c r="H1269" s="103" t="n">
        <f aca="false">SUMIF(A:A,A1269,G:G)</f>
        <v>3010</v>
      </c>
      <c r="I1269" s="8"/>
    </row>
    <row r="1270" customFormat="false" ht="15" hidden="true" customHeight="true" outlineLevel="0" collapsed="false">
      <c r="A1270" s="92" t="s">
        <v>1592</v>
      </c>
      <c r="B1270" s="105" t="n">
        <v>44652</v>
      </c>
      <c r="C1270" s="100" t="n">
        <v>2500</v>
      </c>
      <c r="D1270" s="92" t="s">
        <v>34</v>
      </c>
      <c r="E1270" s="101" t="e">
        <f aca="false">_xlfn.iferror(VLOOKUP($A1270,Clientes!$A:$F,6,0),"")</f>
        <v>#N/A</v>
      </c>
      <c r="F1270" s="102" t="n">
        <f aca="false">IF(B1270="","",EOMONTH(B1270,-1)+1)</f>
        <v>44652</v>
      </c>
      <c r="G1270" s="103" t="n">
        <f aca="false">_xlfn.iferror(VLOOKUP(D1270,Cadastros!$M$1:$N$12,2,0),0)*C1270</f>
        <v>2500</v>
      </c>
      <c r="H1270" s="103" t="n">
        <f aca="false">SUMIF(A:A,A1270,G:G)</f>
        <v>0</v>
      </c>
      <c r="I1270" s="8"/>
    </row>
    <row r="1271" customFormat="false" ht="15" hidden="true" customHeight="true" outlineLevel="0" collapsed="false">
      <c r="A1271" s="92" t="s">
        <v>1593</v>
      </c>
      <c r="B1271" s="105" t="n">
        <v>44652</v>
      </c>
      <c r="C1271" s="100" t="n">
        <v>10494</v>
      </c>
      <c r="D1271" s="92" t="s">
        <v>34</v>
      </c>
      <c r="E1271" s="101" t="e">
        <f aca="false">_xlfn.iferror(VLOOKUP($A1271,Clientes!$A:$F,6,0),"")</f>
        <v>#N/A</v>
      </c>
      <c r="F1271" s="102" t="n">
        <f aca="false">IF(B1271="","",EOMONTH(B1271,-1)+1)</f>
        <v>44652</v>
      </c>
      <c r="G1271" s="103" t="n">
        <f aca="false">_xlfn.iferror(VLOOKUP(D1271,Cadastros!$M$1:$N$12,2,0),0)*C1271</f>
        <v>10494</v>
      </c>
      <c r="H1271" s="103" t="n">
        <f aca="false">SUMIF(A:A,A1271,G:G)</f>
        <v>10494</v>
      </c>
      <c r="I1271" s="8"/>
    </row>
    <row r="1272" customFormat="false" ht="15" hidden="true" customHeight="true" outlineLevel="0" collapsed="false">
      <c r="A1272" s="92" t="s">
        <v>1594</v>
      </c>
      <c r="B1272" s="105" t="n">
        <v>44652</v>
      </c>
      <c r="C1272" s="100" t="n">
        <v>5300</v>
      </c>
      <c r="D1272" s="92" t="s">
        <v>34</v>
      </c>
      <c r="E1272" s="101" t="e">
        <f aca="false">_xlfn.iferror(VLOOKUP($A1272,Clientes!$A:$F,6,0),"")</f>
        <v>#N/A</v>
      </c>
      <c r="F1272" s="102" t="n">
        <f aca="false">IF(B1272="","",EOMONTH(B1272,-1)+1)</f>
        <v>44652</v>
      </c>
      <c r="G1272" s="103" t="n">
        <f aca="false">_xlfn.iferror(VLOOKUP(D1272,Cadastros!$M$1:$N$12,2,0),0)*C1272</f>
        <v>5300</v>
      </c>
      <c r="H1272" s="103" t="n">
        <f aca="false">SUMIF(A:A,A1272,G:G)</f>
        <v>5300</v>
      </c>
      <c r="I1272" s="8"/>
    </row>
    <row r="1273" customFormat="false" ht="15" hidden="true" customHeight="true" outlineLevel="0" collapsed="false">
      <c r="A1273" s="92" t="s">
        <v>1595</v>
      </c>
      <c r="B1273" s="105" t="n">
        <v>44652</v>
      </c>
      <c r="C1273" s="100" t="n">
        <v>3100.5</v>
      </c>
      <c r="D1273" s="92" t="s">
        <v>34</v>
      </c>
      <c r="E1273" s="101" t="e">
        <f aca="false">_xlfn.iferror(VLOOKUP($A1273,Clientes!$A:$F,6,0),"")</f>
        <v>#N/A</v>
      </c>
      <c r="F1273" s="102" t="n">
        <f aca="false">IF(B1273="","",EOMONTH(B1273,-1)+1)</f>
        <v>44652</v>
      </c>
      <c r="G1273" s="103" t="n">
        <f aca="false">_xlfn.iferror(VLOOKUP(D1273,Cadastros!$M$1:$N$12,2,0),0)*C1273</f>
        <v>3100.5</v>
      </c>
      <c r="H1273" s="103" t="n">
        <f aca="false">SUMIF(A:A,A1273,G:G)</f>
        <v>3100.5</v>
      </c>
      <c r="I1273" s="8"/>
    </row>
    <row r="1274" customFormat="false" ht="15" hidden="true" customHeight="true" outlineLevel="0" collapsed="false">
      <c r="A1274" s="92" t="s">
        <v>1111</v>
      </c>
      <c r="B1274" s="105" t="n">
        <v>44652</v>
      </c>
      <c r="C1274" s="100" t="n">
        <v>1316</v>
      </c>
      <c r="D1274" s="92" t="s">
        <v>44</v>
      </c>
      <c r="E1274" s="101" t="e">
        <f aca="false">_xlfn.iferror(VLOOKUP($A1274,Clientes!$A:$F,6,0),"")</f>
        <v>#N/A</v>
      </c>
      <c r="F1274" s="102" t="n">
        <f aca="false">IF(B1274="","",EOMONTH(B1274,-1)+1)</f>
        <v>44652</v>
      </c>
      <c r="G1274" s="103" t="n">
        <f aca="false">_xlfn.iferror(VLOOKUP(D1274,Cadastros!$M$1:$N$12,2,0),0)*C1274</f>
        <v>-1316</v>
      </c>
      <c r="H1274" s="103" t="n">
        <f aca="false">SUMIF(A:A,A1274,G:G)</f>
        <v>0</v>
      </c>
      <c r="I1274" s="8"/>
    </row>
    <row r="1275" customFormat="false" ht="15" hidden="true" customHeight="true" outlineLevel="0" collapsed="false">
      <c r="A1275" s="92" t="s">
        <v>964</v>
      </c>
      <c r="B1275" s="105" t="n">
        <v>44652</v>
      </c>
      <c r="C1275" s="100" t="n">
        <v>1500</v>
      </c>
      <c r="D1275" s="92" t="s">
        <v>44</v>
      </c>
      <c r="E1275" s="101" t="e">
        <f aca="false">_xlfn.iferror(VLOOKUP($A1275,Clientes!$A:$F,6,0),"")</f>
        <v>#N/A</v>
      </c>
      <c r="F1275" s="102" t="n">
        <f aca="false">IF(B1275="","",EOMONTH(B1275,-1)+1)</f>
        <v>44652</v>
      </c>
      <c r="G1275" s="103" t="n">
        <f aca="false">_xlfn.iferror(VLOOKUP(D1275,Cadastros!$M$1:$N$12,2,0),0)*C1275</f>
        <v>-1500</v>
      </c>
      <c r="H1275" s="103" t="n">
        <f aca="false">SUMIF(A:A,A1275,G:G)</f>
        <v>0</v>
      </c>
      <c r="I1275" s="8"/>
    </row>
    <row r="1276" customFormat="false" ht="15" hidden="true" customHeight="true" outlineLevel="0" collapsed="false">
      <c r="A1276" s="92" t="s">
        <v>1319</v>
      </c>
      <c r="B1276" s="105" t="n">
        <v>44652</v>
      </c>
      <c r="C1276" s="100" t="n">
        <v>9041</v>
      </c>
      <c r="D1276" s="92" t="s">
        <v>44</v>
      </c>
      <c r="E1276" s="101" t="e">
        <f aca="false">_xlfn.iferror(VLOOKUP($A1276,Clientes!$A:$F,6,0),"")</f>
        <v>#N/A</v>
      </c>
      <c r="F1276" s="102" t="n">
        <f aca="false">IF(B1276="","",EOMONTH(B1276,-1)+1)</f>
        <v>44652</v>
      </c>
      <c r="G1276" s="103" t="n">
        <f aca="false">_xlfn.iferror(VLOOKUP(D1276,Cadastros!$M$1:$N$12,2,0),0)*C1276</f>
        <v>-9041</v>
      </c>
      <c r="H1276" s="103" t="n">
        <f aca="false">SUMIF(A:A,A1276,G:G)</f>
        <v>0</v>
      </c>
      <c r="I1276" s="8"/>
    </row>
    <row r="1277" customFormat="false" ht="15" hidden="true" customHeight="true" outlineLevel="0" collapsed="false">
      <c r="A1277" s="92" t="s">
        <v>1362</v>
      </c>
      <c r="B1277" s="105" t="n">
        <v>44652</v>
      </c>
      <c r="C1277" s="100" t="n">
        <v>2500</v>
      </c>
      <c r="D1277" s="92" t="s">
        <v>44</v>
      </c>
      <c r="E1277" s="101" t="e">
        <f aca="false">_xlfn.iferror(VLOOKUP($A1277,Clientes!$A:$F,6,0),"")</f>
        <v>#N/A</v>
      </c>
      <c r="F1277" s="102" t="n">
        <f aca="false">IF(B1277="","",EOMONTH(B1277,-1)+1)</f>
        <v>44652</v>
      </c>
      <c r="G1277" s="103" t="n">
        <f aca="false">_xlfn.iferror(VLOOKUP(D1277,Cadastros!$M$1:$N$12,2,0),0)*C1277</f>
        <v>-2500</v>
      </c>
      <c r="H1277" s="103" t="n">
        <f aca="false">SUMIF(A:A,A1277,G:G)</f>
        <v>0</v>
      </c>
      <c r="I1277" s="8"/>
    </row>
    <row r="1278" customFormat="false" ht="15" hidden="true" customHeight="true" outlineLevel="0" collapsed="false">
      <c r="A1278" s="92" t="s">
        <v>1010</v>
      </c>
      <c r="B1278" s="105" t="n">
        <v>44652</v>
      </c>
      <c r="C1278" s="100" t="n">
        <v>300.27</v>
      </c>
      <c r="D1278" s="92" t="s">
        <v>36</v>
      </c>
      <c r="E1278" s="101" t="e">
        <f aca="false">_xlfn.iferror(VLOOKUP($A1278,Clientes!$A:$F,6,0),"")</f>
        <v>#N/A</v>
      </c>
      <c r="F1278" s="102" t="n">
        <f aca="false">IF(B1278="","",EOMONTH(B1278,-1)+1)</f>
        <v>44652</v>
      </c>
      <c r="G1278" s="103" t="n">
        <f aca="false">_xlfn.iferror(VLOOKUP(D1278,Cadastros!$M$1:$N$12,2,0),0)*C1278</f>
        <v>300.27</v>
      </c>
      <c r="H1278" s="103" t="n">
        <f aca="false">SUMIF(A:A,A1278,G:G)</f>
        <v>9090.61</v>
      </c>
      <c r="I1278" s="8"/>
    </row>
    <row r="1279" customFormat="false" ht="15" hidden="true" customHeight="true" outlineLevel="0" collapsed="false">
      <c r="A1279" s="92" t="s">
        <v>1366</v>
      </c>
      <c r="B1279" s="105" t="n">
        <v>44652</v>
      </c>
      <c r="C1279" s="100" t="n">
        <v>600</v>
      </c>
      <c r="D1279" s="92" t="s">
        <v>36</v>
      </c>
      <c r="E1279" s="101" t="e">
        <f aca="false">_xlfn.iferror(VLOOKUP($A1279,Clientes!$A:$F,6,0),"")</f>
        <v>#N/A</v>
      </c>
      <c r="F1279" s="102" t="n">
        <f aca="false">IF(B1279="","",EOMONTH(B1279,-1)+1)</f>
        <v>44652</v>
      </c>
      <c r="G1279" s="103" t="n">
        <f aca="false">_xlfn.iferror(VLOOKUP(D1279,Cadastros!$M$1:$N$12,2,0),0)*C1279</f>
        <v>600</v>
      </c>
      <c r="H1279" s="103" t="n">
        <f aca="false">SUMIF(A:A,A1279,G:G)</f>
        <v>6515.4</v>
      </c>
      <c r="I1279" s="8"/>
    </row>
    <row r="1280" customFormat="false" ht="15" hidden="true" customHeight="true" outlineLevel="0" collapsed="false">
      <c r="A1280" s="92" t="s">
        <v>1245</v>
      </c>
      <c r="B1280" s="105" t="n">
        <v>44652</v>
      </c>
      <c r="C1280" s="100" t="n">
        <v>350</v>
      </c>
      <c r="D1280" s="92" t="s">
        <v>46</v>
      </c>
      <c r="E1280" s="101" t="e">
        <f aca="false">_xlfn.iferror(VLOOKUP($A1280,Clientes!$A:$F,6,0),"")</f>
        <v>#N/A</v>
      </c>
      <c r="F1280" s="102" t="n">
        <f aca="false">IF(B1280="","",EOMONTH(B1280,-1)+1)</f>
        <v>44652</v>
      </c>
      <c r="G1280" s="103" t="n">
        <f aca="false">_xlfn.iferror(VLOOKUP(D1280,Cadastros!$M$1:$N$12,2,0),0)*C1280</f>
        <v>-350</v>
      </c>
      <c r="H1280" s="103" t="n">
        <f aca="false">SUMIF(A:A,A1280,G:G)</f>
        <v>1401.6</v>
      </c>
      <c r="I1280" s="8"/>
    </row>
    <row r="1281" customFormat="false" ht="15" hidden="true" customHeight="true" outlineLevel="0" collapsed="false">
      <c r="A1281" s="92" t="s">
        <v>1341</v>
      </c>
      <c r="B1281" s="105" t="n">
        <v>44652</v>
      </c>
      <c r="C1281" s="100" t="n">
        <v>7400</v>
      </c>
      <c r="D1281" s="92" t="s">
        <v>46</v>
      </c>
      <c r="E1281" s="101" t="e">
        <f aca="false">_xlfn.iferror(VLOOKUP($A1281,Clientes!$A:$F,6,0),"")</f>
        <v>#N/A</v>
      </c>
      <c r="F1281" s="102" t="n">
        <f aca="false">IF(B1281="","",EOMONTH(B1281,-1)+1)</f>
        <v>44652</v>
      </c>
      <c r="G1281" s="103" t="n">
        <f aca="false">_xlfn.iferror(VLOOKUP(D1281,Cadastros!$M$1:$N$12,2,0),0)*C1281</f>
        <v>-7400</v>
      </c>
      <c r="H1281" s="103" t="n">
        <f aca="false">SUMIF(A:A,A1281,G:G)</f>
        <v>10000</v>
      </c>
      <c r="I1281" s="8"/>
    </row>
    <row r="1282" customFormat="false" ht="15" hidden="true" customHeight="true" outlineLevel="0" collapsed="false">
      <c r="A1282" s="92" t="s">
        <v>1396</v>
      </c>
      <c r="B1282" s="105" t="n">
        <v>44652</v>
      </c>
      <c r="C1282" s="100" t="n">
        <v>225</v>
      </c>
      <c r="D1282" s="92" t="s">
        <v>46</v>
      </c>
      <c r="E1282" s="101" t="e">
        <f aca="false">_xlfn.iferror(VLOOKUP($A1282,Clientes!$A:$F,6,0),"")</f>
        <v>#N/A</v>
      </c>
      <c r="F1282" s="102" t="n">
        <f aca="false">IF(B1282="","",EOMONTH(B1282,-1)+1)</f>
        <v>44652</v>
      </c>
      <c r="G1282" s="103" t="n">
        <f aca="false">_xlfn.iferror(VLOOKUP(D1282,Cadastros!$M$1:$N$12,2,0),0)*C1282</f>
        <v>-225</v>
      </c>
      <c r="H1282" s="103" t="n">
        <f aca="false">SUMIF(A:A,A1282,G:G)</f>
        <v>2025</v>
      </c>
      <c r="I1282" s="8"/>
    </row>
    <row r="1283" customFormat="false" ht="15" hidden="true" customHeight="true" outlineLevel="0" collapsed="false">
      <c r="A1283" s="92" t="s">
        <v>1076</v>
      </c>
      <c r="B1283" s="105" t="n">
        <v>44652</v>
      </c>
      <c r="C1283" s="100" t="n">
        <v>226.22</v>
      </c>
      <c r="D1283" s="92" t="s">
        <v>1017</v>
      </c>
      <c r="E1283" s="101" t="e">
        <f aca="false">_xlfn.iferror(VLOOKUP($A1283,Clientes!$A:$F,6,0),"")</f>
        <v>#N/A</v>
      </c>
      <c r="F1283" s="102" t="n">
        <f aca="false">IF(B1283="","",EOMONTH(B1283,-1)+1)</f>
        <v>44652</v>
      </c>
      <c r="G1283" s="103" t="n">
        <f aca="false">_xlfn.iferror(VLOOKUP(D1283,Cadastros!$M$1:$N$12,2,0),0)*C1283</f>
        <v>226.22</v>
      </c>
      <c r="H1283" s="103" t="n">
        <f aca="false">SUMIF(A:A,A1283,G:G)</f>
        <v>2372.49</v>
      </c>
      <c r="I1283" s="8"/>
    </row>
    <row r="1284" customFormat="false" ht="15" hidden="true" customHeight="true" outlineLevel="0" collapsed="false">
      <c r="A1284" s="92" t="s">
        <v>1157</v>
      </c>
      <c r="B1284" s="105" t="n">
        <v>44652</v>
      </c>
      <c r="C1284" s="100" t="n">
        <v>105.4</v>
      </c>
      <c r="D1284" s="92" t="s">
        <v>1017</v>
      </c>
      <c r="E1284" s="101" t="e">
        <f aca="false">_xlfn.iferror(VLOOKUP($A1284,Clientes!$A:$F,6,0),"")</f>
        <v>#N/A</v>
      </c>
      <c r="F1284" s="102" t="n">
        <f aca="false">IF(B1284="","",EOMONTH(B1284,-1)+1)</f>
        <v>44652</v>
      </c>
      <c r="G1284" s="103" t="n">
        <f aca="false">_xlfn.iferror(VLOOKUP(D1284,Cadastros!$M$1:$N$12,2,0),0)*C1284</f>
        <v>105.4</v>
      </c>
      <c r="H1284" s="103" t="n">
        <f aca="false">SUMIF(A:A,A1284,G:G)</f>
        <v>552.7</v>
      </c>
      <c r="I1284" s="8"/>
    </row>
    <row r="1285" customFormat="false" ht="15" hidden="true" customHeight="true" outlineLevel="0" collapsed="false">
      <c r="A1285" s="92" t="s">
        <v>1375</v>
      </c>
      <c r="B1285" s="105" t="n">
        <v>44652</v>
      </c>
      <c r="C1285" s="100" t="n">
        <v>192.5</v>
      </c>
      <c r="D1285" s="92" t="s">
        <v>1017</v>
      </c>
      <c r="E1285" s="101" t="e">
        <f aca="false">_xlfn.iferror(VLOOKUP($A1285,Clientes!$A:$F,6,0),"")</f>
        <v>#N/A</v>
      </c>
      <c r="F1285" s="102" t="n">
        <f aca="false">IF(B1285="","",EOMONTH(B1285,-1)+1)</f>
        <v>44652</v>
      </c>
      <c r="G1285" s="103" t="n">
        <f aca="false">_xlfn.iferror(VLOOKUP(D1285,Cadastros!$M$1:$N$12,2,0),0)*C1285</f>
        <v>192.5</v>
      </c>
      <c r="H1285" s="103" t="n">
        <f aca="false">SUMIF(A:A,A1285,G:G)</f>
        <v>4042.5</v>
      </c>
      <c r="I1285" s="8"/>
    </row>
    <row r="1286" customFormat="false" ht="15" hidden="true" customHeight="true" outlineLevel="0" collapsed="false">
      <c r="A1286" s="92" t="s">
        <v>1391</v>
      </c>
      <c r="B1286" s="105" t="n">
        <v>44652</v>
      </c>
      <c r="C1286" s="100" t="n">
        <v>347.82</v>
      </c>
      <c r="D1286" s="92" t="s">
        <v>1017</v>
      </c>
      <c r="E1286" s="101" t="e">
        <f aca="false">_xlfn.iferror(VLOOKUP($A1286,Clientes!$A:$F,6,0),"")</f>
        <v>#N/A</v>
      </c>
      <c r="F1286" s="102" t="n">
        <f aca="false">IF(B1286="","",EOMONTH(B1286,-1)+1)</f>
        <v>44652</v>
      </c>
      <c r="G1286" s="103" t="n">
        <f aca="false">_xlfn.iferror(VLOOKUP(D1286,Cadastros!$M$1:$N$12,2,0),0)*C1286</f>
        <v>347.82</v>
      </c>
      <c r="H1286" s="103" t="n">
        <f aca="false">SUMIF(A:A,A1286,G:G)</f>
        <v>0</v>
      </c>
      <c r="I1286" s="8"/>
    </row>
    <row r="1287" customFormat="false" ht="15" hidden="true" customHeight="true" outlineLevel="0" collapsed="false">
      <c r="A1287" s="92" t="s">
        <v>1394</v>
      </c>
      <c r="B1287" s="105" t="n">
        <v>44652</v>
      </c>
      <c r="C1287" s="100" t="n">
        <v>358.36</v>
      </c>
      <c r="D1287" s="92" t="s">
        <v>1017</v>
      </c>
      <c r="E1287" s="101" t="e">
        <f aca="false">_xlfn.iferror(VLOOKUP($A1287,Clientes!$A:$F,6,0),"")</f>
        <v>#N/A</v>
      </c>
      <c r="F1287" s="102" t="n">
        <f aca="false">IF(B1287="","",EOMONTH(B1287,-1)+1)</f>
        <v>44652</v>
      </c>
      <c r="G1287" s="103" t="n">
        <f aca="false">_xlfn.iferror(VLOOKUP(D1287,Cadastros!$M$1:$N$12,2,0),0)*C1287</f>
        <v>358.36</v>
      </c>
      <c r="H1287" s="103" t="n">
        <f aca="false">SUMIF(A:A,A1287,G:G)</f>
        <v>4543.53</v>
      </c>
      <c r="I1287" s="8"/>
    </row>
    <row r="1288" customFormat="false" ht="15" hidden="true" customHeight="true" outlineLevel="0" collapsed="false">
      <c r="A1288" s="92" t="s">
        <v>1395</v>
      </c>
      <c r="B1288" s="105" t="n">
        <v>44652</v>
      </c>
      <c r="C1288" s="100" t="n">
        <v>372.06</v>
      </c>
      <c r="D1288" s="92" t="s">
        <v>1017</v>
      </c>
      <c r="E1288" s="101" t="e">
        <f aca="false">_xlfn.iferror(VLOOKUP($A1288,Clientes!$A:$F,6,0),"")</f>
        <v>#N/A</v>
      </c>
      <c r="F1288" s="102" t="n">
        <f aca="false">IF(B1288="","",EOMONTH(B1288,-1)+1)</f>
        <v>44652</v>
      </c>
      <c r="G1288" s="103" t="n">
        <f aca="false">_xlfn.iferror(VLOOKUP(D1288,Cadastros!$M$1:$N$12,2,0),0)*C1288</f>
        <v>372.06</v>
      </c>
      <c r="H1288" s="103" t="n">
        <f aca="false">SUMIF(A:A,A1288,G:G)</f>
        <v>3902.06</v>
      </c>
      <c r="I1288" s="8"/>
    </row>
    <row r="1289" customFormat="false" ht="15" hidden="true" customHeight="true" outlineLevel="0" collapsed="false">
      <c r="A1289" s="92" t="s">
        <v>1596</v>
      </c>
      <c r="B1289" s="105" t="n">
        <v>44682</v>
      </c>
      <c r="C1289" s="100" t="n">
        <v>4500</v>
      </c>
      <c r="D1289" s="92" t="s">
        <v>34</v>
      </c>
      <c r="E1289" s="101" t="e">
        <f aca="false">_xlfn.iferror(VLOOKUP($A1289,Clientes!$A:$F,6,0),"")</f>
        <v>#N/A</v>
      </c>
      <c r="F1289" s="102" t="n">
        <f aca="false">IF(B1289="","",EOMONTH(B1289,-1)+1)</f>
        <v>44682</v>
      </c>
      <c r="G1289" s="103" t="n">
        <f aca="false">_xlfn.iferror(VLOOKUP(D1289,Cadastros!$M$1:$N$12,2,0),0)*C1289</f>
        <v>4500</v>
      </c>
      <c r="H1289" s="103" t="n">
        <f aca="false">SUMIF(A:A,A1289,G:G)</f>
        <v>4500</v>
      </c>
      <c r="I1289" s="8"/>
    </row>
    <row r="1290" customFormat="false" ht="15" hidden="true" customHeight="true" outlineLevel="0" collapsed="false">
      <c r="A1290" s="92" t="s">
        <v>1597</v>
      </c>
      <c r="B1290" s="105" t="n">
        <v>44682</v>
      </c>
      <c r="C1290" s="100" t="n">
        <v>4400</v>
      </c>
      <c r="D1290" s="92" t="s">
        <v>34</v>
      </c>
      <c r="E1290" s="101" t="e">
        <f aca="false">_xlfn.iferror(VLOOKUP($A1290,Clientes!$A:$F,6,0),"")</f>
        <v>#N/A</v>
      </c>
      <c r="F1290" s="102" t="n">
        <f aca="false">IF(B1290="","",EOMONTH(B1290,-1)+1)</f>
        <v>44682</v>
      </c>
      <c r="G1290" s="103" t="n">
        <f aca="false">_xlfn.iferror(VLOOKUP(D1290,Cadastros!$M$1:$N$12,2,0),0)*C1290</f>
        <v>4400</v>
      </c>
      <c r="H1290" s="103" t="n">
        <f aca="false">SUMIF(A:A,A1290,G:G)</f>
        <v>4400</v>
      </c>
      <c r="I1290" s="8"/>
    </row>
    <row r="1291" customFormat="false" ht="15" hidden="true" customHeight="true" outlineLevel="0" collapsed="false">
      <c r="A1291" s="92" t="s">
        <v>1598</v>
      </c>
      <c r="B1291" s="105" t="n">
        <v>44682</v>
      </c>
      <c r="C1291" s="100" t="n">
        <v>2680</v>
      </c>
      <c r="D1291" s="92" t="s">
        <v>34</v>
      </c>
      <c r="E1291" s="101" t="e">
        <f aca="false">_xlfn.iferror(VLOOKUP($A1291,Clientes!$A:$F,6,0),"")</f>
        <v>#N/A</v>
      </c>
      <c r="F1291" s="102" t="n">
        <f aca="false">IF(B1291="","",EOMONTH(B1291,-1)+1)</f>
        <v>44682</v>
      </c>
      <c r="G1291" s="103" t="n">
        <f aca="false">_xlfn.iferror(VLOOKUP(D1291,Cadastros!$M$1:$N$12,2,0),0)*C1291</f>
        <v>2680</v>
      </c>
      <c r="H1291" s="103" t="n">
        <f aca="false">SUMIF(A:A,A1291,G:G)</f>
        <v>2680</v>
      </c>
      <c r="I1291" s="8"/>
    </row>
    <row r="1292" customFormat="false" ht="15" hidden="true" customHeight="true" outlineLevel="0" collapsed="false">
      <c r="A1292" s="92" t="s">
        <v>1599</v>
      </c>
      <c r="B1292" s="105" t="n">
        <v>44682</v>
      </c>
      <c r="C1292" s="100" t="n">
        <v>2500</v>
      </c>
      <c r="D1292" s="92" t="s">
        <v>34</v>
      </c>
      <c r="E1292" s="101" t="e">
        <f aca="false">_xlfn.iferror(VLOOKUP($A1292,Clientes!$A:$F,6,0),"")</f>
        <v>#N/A</v>
      </c>
      <c r="F1292" s="102" t="n">
        <f aca="false">IF(B1292="","",EOMONTH(B1292,-1)+1)</f>
        <v>44682</v>
      </c>
      <c r="G1292" s="103" t="n">
        <f aca="false">_xlfn.iferror(VLOOKUP(D1292,Cadastros!$M$1:$N$12,2,0),0)*C1292</f>
        <v>2500</v>
      </c>
      <c r="H1292" s="103" t="n">
        <f aca="false">SUMIF(A:A,A1292,G:G)</f>
        <v>2500</v>
      </c>
      <c r="I1292" s="8"/>
    </row>
    <row r="1293" customFormat="false" ht="15" hidden="true" customHeight="true" outlineLevel="0" collapsed="false">
      <c r="A1293" s="92" t="s">
        <v>1600</v>
      </c>
      <c r="B1293" s="105" t="n">
        <v>44682</v>
      </c>
      <c r="C1293" s="100" t="n">
        <v>2000</v>
      </c>
      <c r="D1293" s="92" t="s">
        <v>34</v>
      </c>
      <c r="E1293" s="101" t="e">
        <f aca="false">_xlfn.iferror(VLOOKUP($A1293,Clientes!$A:$F,6,0),"")</f>
        <v>#N/A</v>
      </c>
      <c r="F1293" s="102" t="n">
        <f aca="false">IF(B1293="","",EOMONTH(B1293,-1)+1)</f>
        <v>44682</v>
      </c>
      <c r="G1293" s="103" t="n">
        <f aca="false">_xlfn.iferror(VLOOKUP(D1293,Cadastros!$M$1:$N$12,2,0),0)*C1293</f>
        <v>2000</v>
      </c>
      <c r="H1293" s="103" t="n">
        <f aca="false">SUMIF(A:A,A1293,G:G)</f>
        <v>2000</v>
      </c>
      <c r="I1293" s="8"/>
    </row>
    <row r="1294" customFormat="false" ht="15" hidden="true" customHeight="true" outlineLevel="0" collapsed="false">
      <c r="A1294" s="92" t="s">
        <v>1601</v>
      </c>
      <c r="B1294" s="105" t="n">
        <v>44682</v>
      </c>
      <c r="C1294" s="100" t="n">
        <v>10000</v>
      </c>
      <c r="D1294" s="92" t="s">
        <v>34</v>
      </c>
      <c r="E1294" s="101" t="e">
        <f aca="false">_xlfn.iferror(VLOOKUP($A1294,Clientes!$A:$F,6,0),"")</f>
        <v>#N/A</v>
      </c>
      <c r="F1294" s="102" t="n">
        <f aca="false">IF(B1294="","",EOMONTH(B1294,-1)+1)</f>
        <v>44682</v>
      </c>
      <c r="G1294" s="103" t="n">
        <f aca="false">_xlfn.iferror(VLOOKUP(D1294,Cadastros!$M$1:$N$12,2,0),0)*C1294</f>
        <v>10000</v>
      </c>
      <c r="H1294" s="103" t="n">
        <f aca="false">SUMIF(A:A,A1294,G:G)</f>
        <v>10000</v>
      </c>
      <c r="I1294" s="8"/>
    </row>
    <row r="1295" customFormat="false" ht="15" hidden="true" customHeight="true" outlineLevel="0" collapsed="false">
      <c r="A1295" s="92" t="s">
        <v>1602</v>
      </c>
      <c r="B1295" s="105" t="n">
        <v>44682</v>
      </c>
      <c r="C1295" s="100" t="n">
        <v>5760</v>
      </c>
      <c r="D1295" s="92" t="s">
        <v>34</v>
      </c>
      <c r="E1295" s="101" t="e">
        <f aca="false">_xlfn.iferror(VLOOKUP($A1295,Clientes!$A:$F,6,0),"")</f>
        <v>#N/A</v>
      </c>
      <c r="F1295" s="102" t="n">
        <f aca="false">IF(B1295="","",EOMONTH(B1295,-1)+1)</f>
        <v>44682</v>
      </c>
      <c r="G1295" s="103" t="n">
        <f aca="false">_xlfn.iferror(VLOOKUP(D1295,Cadastros!$M$1:$N$12,2,0),0)*C1295</f>
        <v>5760</v>
      </c>
      <c r="H1295" s="103" t="n">
        <f aca="false">SUMIF(A:A,A1295,G:G)</f>
        <v>0</v>
      </c>
      <c r="I1295" s="8"/>
    </row>
    <row r="1296" customFormat="false" ht="15" hidden="true" customHeight="true" outlineLevel="0" collapsed="false">
      <c r="A1296" s="92" t="s">
        <v>1603</v>
      </c>
      <c r="B1296" s="105" t="n">
        <v>44682</v>
      </c>
      <c r="C1296" s="100" t="n">
        <v>10500</v>
      </c>
      <c r="D1296" s="92" t="s">
        <v>34</v>
      </c>
      <c r="E1296" s="101" t="e">
        <f aca="false">_xlfn.iferror(VLOOKUP($A1296,Clientes!$A:$F,6,0),"")</f>
        <v>#N/A</v>
      </c>
      <c r="F1296" s="102" t="n">
        <f aca="false">IF(B1296="","",EOMONTH(B1296,-1)+1)</f>
        <v>44682</v>
      </c>
      <c r="G1296" s="103" t="n">
        <f aca="false">_xlfn.iferror(VLOOKUP(D1296,Cadastros!$M$1:$N$12,2,0),0)*C1296</f>
        <v>10500</v>
      </c>
      <c r="H1296" s="103" t="n">
        <f aca="false">SUMIF(A:A,A1296,G:G)</f>
        <v>10500</v>
      </c>
      <c r="I1296" s="8"/>
    </row>
    <row r="1297" customFormat="false" ht="15" hidden="true" customHeight="true" outlineLevel="0" collapsed="false">
      <c r="A1297" s="92" t="s">
        <v>1604</v>
      </c>
      <c r="B1297" s="105" t="n">
        <v>44682</v>
      </c>
      <c r="C1297" s="100" t="n">
        <v>7000</v>
      </c>
      <c r="D1297" s="92" t="s">
        <v>34</v>
      </c>
      <c r="E1297" s="101" t="e">
        <f aca="false">_xlfn.iferror(VLOOKUP($A1297,Clientes!$A:$F,6,0),"")</f>
        <v>#N/A</v>
      </c>
      <c r="F1297" s="102" t="n">
        <f aca="false">IF(B1297="","",EOMONTH(B1297,-1)+1)</f>
        <v>44682</v>
      </c>
      <c r="G1297" s="103" t="n">
        <f aca="false">_xlfn.iferror(VLOOKUP(D1297,Cadastros!$M$1:$N$12,2,0),0)*C1297</f>
        <v>7000</v>
      </c>
      <c r="H1297" s="103" t="n">
        <f aca="false">SUMIF(A:A,A1297,G:G)</f>
        <v>7000</v>
      </c>
      <c r="I1297" s="8"/>
    </row>
    <row r="1298" customFormat="false" ht="15" hidden="true" customHeight="true" outlineLevel="0" collapsed="false">
      <c r="A1298" s="92" t="s">
        <v>1605</v>
      </c>
      <c r="B1298" s="105" t="n">
        <v>44682</v>
      </c>
      <c r="C1298" s="100" t="n">
        <v>6500</v>
      </c>
      <c r="D1298" s="92" t="s">
        <v>34</v>
      </c>
      <c r="E1298" s="101" t="e">
        <f aca="false">_xlfn.iferror(VLOOKUP($A1298,Clientes!$A:$F,6,0),"")</f>
        <v>#N/A</v>
      </c>
      <c r="F1298" s="102" t="n">
        <f aca="false">IF(B1298="","",EOMONTH(B1298,-1)+1)</f>
        <v>44682</v>
      </c>
      <c r="G1298" s="103" t="n">
        <f aca="false">_xlfn.iferror(VLOOKUP(D1298,Cadastros!$M$1:$N$12,2,0),0)*C1298</f>
        <v>6500</v>
      </c>
      <c r="H1298" s="103" t="n">
        <f aca="false">SUMIF(A:A,A1298,G:G)</f>
        <v>6500</v>
      </c>
      <c r="I1298" s="8"/>
    </row>
    <row r="1299" customFormat="false" ht="15" hidden="true" customHeight="true" outlineLevel="0" collapsed="false">
      <c r="A1299" s="92" t="s">
        <v>1606</v>
      </c>
      <c r="B1299" s="105" t="n">
        <v>44682</v>
      </c>
      <c r="C1299" s="100" t="n">
        <v>5250</v>
      </c>
      <c r="D1299" s="92" t="s">
        <v>34</v>
      </c>
      <c r="E1299" s="101" t="e">
        <f aca="false">_xlfn.iferror(VLOOKUP($A1299,Clientes!$A:$F,6,0),"")</f>
        <v>#N/A</v>
      </c>
      <c r="F1299" s="102" t="n">
        <f aca="false">IF(B1299="","",EOMONTH(B1299,-1)+1)</f>
        <v>44682</v>
      </c>
      <c r="G1299" s="103" t="n">
        <f aca="false">_xlfn.iferror(VLOOKUP(D1299,Cadastros!$M$1:$N$12,2,0),0)*C1299</f>
        <v>5250</v>
      </c>
      <c r="H1299" s="103" t="n">
        <f aca="false">SUMIF(A:A,A1299,G:G)</f>
        <v>5250</v>
      </c>
      <c r="I1299" s="8"/>
    </row>
    <row r="1300" customFormat="false" ht="15" hidden="true" customHeight="true" outlineLevel="0" collapsed="false">
      <c r="A1300" s="92" t="s">
        <v>1607</v>
      </c>
      <c r="B1300" s="105" t="n">
        <v>44682</v>
      </c>
      <c r="C1300" s="100" t="n">
        <v>4000</v>
      </c>
      <c r="D1300" s="92" t="s">
        <v>34</v>
      </c>
      <c r="E1300" s="101" t="e">
        <f aca="false">_xlfn.iferror(VLOOKUP($A1300,Clientes!$A:$F,6,0),"")</f>
        <v>#N/A</v>
      </c>
      <c r="F1300" s="102" t="n">
        <f aca="false">IF(B1300="","",EOMONTH(B1300,-1)+1)</f>
        <v>44682</v>
      </c>
      <c r="G1300" s="103" t="n">
        <f aca="false">_xlfn.iferror(VLOOKUP(D1300,Cadastros!$M$1:$N$12,2,0),0)*C1300</f>
        <v>4000</v>
      </c>
      <c r="H1300" s="103" t="n">
        <f aca="false">SUMIF(A:A,A1300,G:G)</f>
        <v>4450</v>
      </c>
      <c r="I1300" s="8"/>
    </row>
    <row r="1301" customFormat="false" ht="15" hidden="true" customHeight="true" outlineLevel="0" collapsed="false">
      <c r="A1301" s="92" t="s">
        <v>1608</v>
      </c>
      <c r="B1301" s="105" t="n">
        <v>44682</v>
      </c>
      <c r="C1301" s="100" t="n">
        <v>1000</v>
      </c>
      <c r="D1301" s="92" t="s">
        <v>34</v>
      </c>
      <c r="E1301" s="101" t="e">
        <f aca="false">_xlfn.iferror(VLOOKUP($A1301,Clientes!$A:$F,6,0),"")</f>
        <v>#N/A</v>
      </c>
      <c r="F1301" s="102" t="n">
        <f aca="false">IF(B1301="","",EOMONTH(B1301,-1)+1)</f>
        <v>44682</v>
      </c>
      <c r="G1301" s="103" t="n">
        <f aca="false">_xlfn.iferror(VLOOKUP(D1301,Cadastros!$M$1:$N$12,2,0),0)*C1301</f>
        <v>1000</v>
      </c>
      <c r="H1301" s="103" t="n">
        <f aca="false">SUMIF(A:A,A1301,G:G)</f>
        <v>0</v>
      </c>
      <c r="I1301" s="8"/>
    </row>
    <row r="1302" customFormat="false" ht="15" hidden="true" customHeight="true" outlineLevel="0" collapsed="false">
      <c r="A1302" s="92" t="s">
        <v>1609</v>
      </c>
      <c r="B1302" s="105" t="n">
        <v>44682</v>
      </c>
      <c r="C1302" s="100" t="n">
        <v>1000</v>
      </c>
      <c r="D1302" s="92" t="s">
        <v>34</v>
      </c>
      <c r="E1302" s="101" t="e">
        <f aca="false">_xlfn.iferror(VLOOKUP($A1302,Clientes!$A:$F,6,0),"")</f>
        <v>#N/A</v>
      </c>
      <c r="F1302" s="102" t="n">
        <f aca="false">IF(B1302="","",EOMONTH(B1302,-1)+1)</f>
        <v>44682</v>
      </c>
      <c r="G1302" s="103" t="n">
        <f aca="false">_xlfn.iferror(VLOOKUP(D1302,Cadastros!$M$1:$N$12,2,0),0)*C1302</f>
        <v>1000</v>
      </c>
      <c r="H1302" s="103" t="n">
        <f aca="false">SUMIF(A:A,A1302,G:G)</f>
        <v>0</v>
      </c>
      <c r="I1302" s="8"/>
    </row>
    <row r="1303" customFormat="false" ht="15" hidden="true" customHeight="true" outlineLevel="0" collapsed="false">
      <c r="A1303" s="92" t="s">
        <v>1610</v>
      </c>
      <c r="B1303" s="105" t="n">
        <v>44682</v>
      </c>
      <c r="C1303" s="100" t="n">
        <v>7920</v>
      </c>
      <c r="D1303" s="92" t="s">
        <v>34</v>
      </c>
      <c r="E1303" s="101" t="e">
        <f aca="false">_xlfn.iferror(VLOOKUP($A1303,Clientes!$A:$F,6,0),"")</f>
        <v>#N/A</v>
      </c>
      <c r="F1303" s="102" t="n">
        <f aca="false">IF(B1303="","",EOMONTH(B1303,-1)+1)</f>
        <v>44682</v>
      </c>
      <c r="G1303" s="103" t="n">
        <f aca="false">_xlfn.iferror(VLOOKUP(D1303,Cadastros!$M$1:$N$12,2,0),0)*C1303</f>
        <v>7920</v>
      </c>
      <c r="H1303" s="103" t="n">
        <f aca="false">SUMIF(A:A,A1303,G:G)</f>
        <v>7920</v>
      </c>
      <c r="I1303" s="8"/>
    </row>
    <row r="1304" customFormat="false" ht="15" hidden="true" customHeight="true" outlineLevel="0" collapsed="false">
      <c r="A1304" s="92" t="s">
        <v>1611</v>
      </c>
      <c r="B1304" s="105" t="n">
        <v>44682</v>
      </c>
      <c r="C1304" s="100" t="n">
        <v>9800</v>
      </c>
      <c r="D1304" s="92" t="s">
        <v>34</v>
      </c>
      <c r="E1304" s="101" t="e">
        <f aca="false">_xlfn.iferror(VLOOKUP($A1304,Clientes!$A:$F,6,0),"")</f>
        <v>#N/A</v>
      </c>
      <c r="F1304" s="102" t="n">
        <f aca="false">IF(B1304="","",EOMONTH(B1304,-1)+1)</f>
        <v>44682</v>
      </c>
      <c r="G1304" s="103" t="n">
        <f aca="false">_xlfn.iferror(VLOOKUP(D1304,Cadastros!$M$1:$N$12,2,0),0)*C1304</f>
        <v>9800</v>
      </c>
      <c r="H1304" s="103" t="n">
        <f aca="false">SUMIF(A:A,A1304,G:G)</f>
        <v>9800</v>
      </c>
      <c r="I1304" s="8"/>
    </row>
    <row r="1305" customFormat="false" ht="15" hidden="true" customHeight="true" outlineLevel="0" collapsed="false">
      <c r="A1305" s="92" t="s">
        <v>1197</v>
      </c>
      <c r="B1305" s="105" t="n">
        <v>44682</v>
      </c>
      <c r="C1305" s="100" t="n">
        <v>932</v>
      </c>
      <c r="D1305" s="92" t="s">
        <v>44</v>
      </c>
      <c r="E1305" s="101" t="e">
        <f aca="false">_xlfn.iferror(VLOOKUP($A1305,Clientes!$A:$F,6,0),"")</f>
        <v>#N/A</v>
      </c>
      <c r="F1305" s="102" t="n">
        <f aca="false">IF(B1305="","",EOMONTH(B1305,-1)+1)</f>
        <v>44682</v>
      </c>
      <c r="G1305" s="103" t="n">
        <f aca="false">_xlfn.iferror(VLOOKUP(D1305,Cadastros!$M$1:$N$12,2,0),0)*C1305</f>
        <v>-932</v>
      </c>
      <c r="H1305" s="103" t="n">
        <f aca="false">SUMIF(A:A,A1305,G:G)</f>
        <v>0</v>
      </c>
      <c r="I1305" s="8"/>
    </row>
    <row r="1306" customFormat="false" ht="15" hidden="true" customHeight="true" outlineLevel="0" collapsed="false">
      <c r="A1306" s="92" t="s">
        <v>1284</v>
      </c>
      <c r="B1306" s="105" t="n">
        <v>44682</v>
      </c>
      <c r="C1306" s="100" t="n">
        <v>9323</v>
      </c>
      <c r="D1306" s="92" t="s">
        <v>44</v>
      </c>
      <c r="E1306" s="101" t="e">
        <f aca="false">_xlfn.iferror(VLOOKUP($A1306,Clientes!$A:$F,6,0),"")</f>
        <v>#N/A</v>
      </c>
      <c r="F1306" s="102" t="n">
        <f aca="false">IF(B1306="","",EOMONTH(B1306,-1)+1)</f>
        <v>44682</v>
      </c>
      <c r="G1306" s="103" t="n">
        <f aca="false">_xlfn.iferror(VLOOKUP(D1306,Cadastros!$M$1:$N$12,2,0),0)*C1306</f>
        <v>-9323</v>
      </c>
      <c r="H1306" s="103" t="n">
        <f aca="false">SUMIF(A:A,A1306,G:G)</f>
        <v>0</v>
      </c>
      <c r="I1306" s="8"/>
    </row>
    <row r="1307" customFormat="false" ht="15" hidden="true" customHeight="true" outlineLevel="0" collapsed="false">
      <c r="A1307" s="92" t="s">
        <v>1324</v>
      </c>
      <c r="B1307" s="105" t="n">
        <v>44682</v>
      </c>
      <c r="C1307" s="100" t="n">
        <v>3000</v>
      </c>
      <c r="D1307" s="92" t="s">
        <v>44</v>
      </c>
      <c r="E1307" s="101" t="e">
        <f aca="false">_xlfn.iferror(VLOOKUP($A1307,Clientes!$A:$F,6,0),"")</f>
        <v>#N/A</v>
      </c>
      <c r="F1307" s="102" t="n">
        <f aca="false">IF(B1307="","",EOMONTH(B1307,-1)+1)</f>
        <v>44682</v>
      </c>
      <c r="G1307" s="103" t="n">
        <f aca="false">_xlfn.iferror(VLOOKUP(D1307,Cadastros!$M$1:$N$12,2,0),0)*C1307</f>
        <v>-3000</v>
      </c>
      <c r="H1307" s="103" t="n">
        <f aca="false">SUMIF(A:A,A1307,G:G)</f>
        <v>0</v>
      </c>
      <c r="I1307" s="8"/>
    </row>
    <row r="1308" customFormat="false" ht="15" hidden="true" customHeight="true" outlineLevel="0" collapsed="false">
      <c r="A1308" s="92" t="s">
        <v>1363</v>
      </c>
      <c r="B1308" s="105" t="n">
        <v>44682</v>
      </c>
      <c r="C1308" s="100" t="n">
        <v>2201</v>
      </c>
      <c r="D1308" s="92" t="s">
        <v>44</v>
      </c>
      <c r="E1308" s="101" t="e">
        <f aca="false">_xlfn.iferror(VLOOKUP($A1308,Clientes!$A:$F,6,0),"")</f>
        <v>#N/A</v>
      </c>
      <c r="F1308" s="102" t="n">
        <f aca="false">IF(B1308="","",EOMONTH(B1308,-1)+1)</f>
        <v>44682</v>
      </c>
      <c r="G1308" s="103" t="n">
        <f aca="false">_xlfn.iferror(VLOOKUP(D1308,Cadastros!$M$1:$N$12,2,0),0)*C1308</f>
        <v>-2201</v>
      </c>
      <c r="H1308" s="103" t="n">
        <f aca="false">SUMIF(A:A,A1308,G:G)</f>
        <v>0</v>
      </c>
      <c r="I1308" s="8"/>
    </row>
    <row r="1309" customFormat="false" ht="15" hidden="true" customHeight="true" outlineLevel="0" collapsed="false">
      <c r="A1309" s="92" t="s">
        <v>1378</v>
      </c>
      <c r="B1309" s="105" t="n">
        <v>44682</v>
      </c>
      <c r="C1309" s="100" t="n">
        <v>2790</v>
      </c>
      <c r="D1309" s="92" t="s">
        <v>44</v>
      </c>
      <c r="E1309" s="101" t="e">
        <f aca="false">_xlfn.iferror(VLOOKUP($A1309,Clientes!$A:$F,6,0),"")</f>
        <v>#N/A</v>
      </c>
      <c r="F1309" s="102" t="n">
        <f aca="false">IF(B1309="","",EOMONTH(B1309,-1)+1)</f>
        <v>44682</v>
      </c>
      <c r="G1309" s="103" t="n">
        <f aca="false">_xlfn.iferror(VLOOKUP(D1309,Cadastros!$M$1:$N$12,2,0),0)*C1309</f>
        <v>-2790</v>
      </c>
      <c r="H1309" s="103" t="n">
        <f aca="false">SUMIF(A:A,A1309,G:G)</f>
        <v>0</v>
      </c>
      <c r="I1309" s="8"/>
    </row>
    <row r="1310" customFormat="false" ht="15" hidden="true" customHeight="true" outlineLevel="0" collapsed="false">
      <c r="A1310" s="92" t="s">
        <v>1424</v>
      </c>
      <c r="B1310" s="105" t="n">
        <v>44682</v>
      </c>
      <c r="C1310" s="100" t="n">
        <v>6300</v>
      </c>
      <c r="D1310" s="92" t="s">
        <v>44</v>
      </c>
      <c r="E1310" s="101" t="e">
        <f aca="false">_xlfn.iferror(VLOOKUP($A1310,Clientes!$A:$F,6,0),"")</f>
        <v>#N/A</v>
      </c>
      <c r="F1310" s="102" t="n">
        <f aca="false">IF(B1310="","",EOMONTH(B1310,-1)+1)</f>
        <v>44682</v>
      </c>
      <c r="G1310" s="103" t="n">
        <f aca="false">_xlfn.iferror(VLOOKUP(D1310,Cadastros!$M$1:$N$12,2,0),0)*C1310</f>
        <v>-6300</v>
      </c>
      <c r="H1310" s="103" t="n">
        <f aca="false">SUMIF(A:A,A1310,G:G)</f>
        <v>0</v>
      </c>
      <c r="I1310" s="8"/>
    </row>
    <row r="1311" customFormat="false" ht="15" hidden="true" customHeight="true" outlineLevel="0" collapsed="false">
      <c r="A1311" s="92" t="s">
        <v>1511</v>
      </c>
      <c r="B1311" s="105" t="n">
        <v>44682</v>
      </c>
      <c r="C1311" s="100" t="n">
        <v>5100</v>
      </c>
      <c r="D1311" s="92" t="s">
        <v>44</v>
      </c>
      <c r="E1311" s="101" t="e">
        <f aca="false">_xlfn.iferror(VLOOKUP($A1311,Clientes!$A:$F,6,0),"")</f>
        <v>#N/A</v>
      </c>
      <c r="F1311" s="102" t="n">
        <f aca="false">IF(B1311="","",EOMONTH(B1311,-1)+1)</f>
        <v>44682</v>
      </c>
      <c r="G1311" s="103" t="n">
        <f aca="false">_xlfn.iferror(VLOOKUP(D1311,Cadastros!$M$1:$N$12,2,0),0)*C1311</f>
        <v>-5100</v>
      </c>
      <c r="H1311" s="103" t="n">
        <f aca="false">SUMIF(A:A,A1311,G:G)</f>
        <v>0</v>
      </c>
      <c r="I1311" s="8"/>
    </row>
    <row r="1312" customFormat="false" ht="15" hidden="true" customHeight="true" outlineLevel="0" collapsed="false">
      <c r="A1312" s="92" t="s">
        <v>1534</v>
      </c>
      <c r="B1312" s="105" t="n">
        <v>44682</v>
      </c>
      <c r="C1312" s="100" t="n">
        <v>3500</v>
      </c>
      <c r="D1312" s="92" t="s">
        <v>44</v>
      </c>
      <c r="E1312" s="101" t="e">
        <f aca="false">_xlfn.iferror(VLOOKUP($A1312,Clientes!$A:$F,6,0),"")</f>
        <v>#N/A</v>
      </c>
      <c r="F1312" s="102" t="n">
        <f aca="false">IF(B1312="","",EOMONTH(B1312,-1)+1)</f>
        <v>44682</v>
      </c>
      <c r="G1312" s="103" t="n">
        <f aca="false">_xlfn.iferror(VLOOKUP(D1312,Cadastros!$M$1:$N$12,2,0),0)*C1312</f>
        <v>-3500</v>
      </c>
      <c r="H1312" s="103" t="n">
        <f aca="false">SUMIF(A:A,A1312,G:G)</f>
        <v>0</v>
      </c>
      <c r="I1312" s="8"/>
    </row>
    <row r="1313" customFormat="false" ht="15" hidden="true" customHeight="true" outlineLevel="0" collapsed="false">
      <c r="A1313" s="92" t="s">
        <v>1520</v>
      </c>
      <c r="B1313" s="105" t="n">
        <v>44682</v>
      </c>
      <c r="C1313" s="100" t="n">
        <v>1750</v>
      </c>
      <c r="D1313" s="92" t="s">
        <v>46</v>
      </c>
      <c r="E1313" s="101" t="e">
        <f aca="false">_xlfn.iferror(VLOOKUP($A1313,Clientes!$A:$F,6,0),"")</f>
        <v>#N/A</v>
      </c>
      <c r="F1313" s="102" t="n">
        <f aca="false">IF(B1313="","",EOMONTH(B1313,-1)+1)</f>
        <v>44682</v>
      </c>
      <c r="G1313" s="103" t="n">
        <f aca="false">_xlfn.iferror(VLOOKUP(D1313,Cadastros!$M$1:$N$12,2,0),0)*C1313</f>
        <v>-1750</v>
      </c>
      <c r="H1313" s="103" t="n">
        <f aca="false">SUMIF(A:A,A1313,G:G)</f>
        <v>2000</v>
      </c>
      <c r="I1313" s="8"/>
    </row>
    <row r="1314" customFormat="false" ht="15" hidden="true" customHeight="true" outlineLevel="0" collapsed="false">
      <c r="A1314" s="92" t="s">
        <v>1178</v>
      </c>
      <c r="B1314" s="105" t="n">
        <v>44682</v>
      </c>
      <c r="C1314" s="100" t="n">
        <v>1001.3</v>
      </c>
      <c r="D1314" s="92" t="s">
        <v>1017</v>
      </c>
      <c r="E1314" s="101" t="e">
        <f aca="false">_xlfn.iferror(VLOOKUP($A1314,Clientes!$A:$F,6,0),"")</f>
        <v>#N/A</v>
      </c>
      <c r="F1314" s="102" t="n">
        <f aca="false">IF(B1314="","",EOMONTH(B1314,-1)+1)</f>
        <v>44682</v>
      </c>
      <c r="G1314" s="103" t="n">
        <f aca="false">_xlfn.iferror(VLOOKUP(D1314,Cadastros!$M$1:$N$12,2,0),0)*C1314</f>
        <v>1001.3</v>
      </c>
      <c r="H1314" s="103" t="n">
        <f aca="false">SUMIF(A:A,A1314,G:G)</f>
        <v>9862.38</v>
      </c>
      <c r="I1314" s="8"/>
    </row>
    <row r="1315" customFormat="false" ht="15" hidden="true" customHeight="true" outlineLevel="0" collapsed="false">
      <c r="A1315" s="92" t="s">
        <v>1367</v>
      </c>
      <c r="B1315" s="105" t="n">
        <v>44682</v>
      </c>
      <c r="C1315" s="100" t="n">
        <v>400</v>
      </c>
      <c r="D1315" s="92" t="s">
        <v>1017</v>
      </c>
      <c r="E1315" s="101" t="e">
        <f aca="false">_xlfn.iferror(VLOOKUP($A1315,Clientes!$A:$F,6,0),"")</f>
        <v>#N/A</v>
      </c>
      <c r="F1315" s="102" t="n">
        <f aca="false">IF(B1315="","",EOMONTH(B1315,-1)+1)</f>
        <v>44682</v>
      </c>
      <c r="G1315" s="103" t="n">
        <f aca="false">_xlfn.iferror(VLOOKUP(D1315,Cadastros!$M$1:$N$12,2,0),0)*C1315</f>
        <v>400</v>
      </c>
      <c r="H1315" s="103" t="n">
        <f aca="false">SUMIF(A:A,A1315,G:G)</f>
        <v>5400</v>
      </c>
      <c r="I1315" s="8"/>
    </row>
    <row r="1316" customFormat="false" ht="15" hidden="true" customHeight="true" outlineLevel="0" collapsed="false">
      <c r="A1316" s="92" t="s">
        <v>1612</v>
      </c>
      <c r="B1316" s="105" t="n">
        <v>44713</v>
      </c>
      <c r="C1316" s="100" t="n">
        <v>10200</v>
      </c>
      <c r="D1316" s="92" t="s">
        <v>34</v>
      </c>
      <c r="E1316" s="101" t="e">
        <f aca="false">_xlfn.iferror(VLOOKUP($A1316,Clientes!$A:$F,6,0),"")</f>
        <v>#N/A</v>
      </c>
      <c r="F1316" s="102" t="n">
        <f aca="false">IF(B1316="","",EOMONTH(B1316,-1)+1)</f>
        <v>44713</v>
      </c>
      <c r="G1316" s="103" t="n">
        <f aca="false">_xlfn.iferror(VLOOKUP(D1316,Cadastros!$M$1:$N$12,2,0),0)*C1316</f>
        <v>10200</v>
      </c>
      <c r="H1316" s="103" t="n">
        <f aca="false">SUMIF(A:A,A1316,G:G)</f>
        <v>10200</v>
      </c>
      <c r="I1316" s="8"/>
    </row>
    <row r="1317" customFormat="false" ht="15" hidden="true" customHeight="true" outlineLevel="0" collapsed="false">
      <c r="A1317" s="92" t="s">
        <v>1613</v>
      </c>
      <c r="B1317" s="105" t="n">
        <v>44713</v>
      </c>
      <c r="C1317" s="100" t="n">
        <v>44000</v>
      </c>
      <c r="D1317" s="92" t="s">
        <v>34</v>
      </c>
      <c r="E1317" s="101" t="e">
        <f aca="false">_xlfn.iferror(VLOOKUP($A1317,Clientes!$A:$F,6,0),"")</f>
        <v>#N/A</v>
      </c>
      <c r="F1317" s="102" t="n">
        <f aca="false">IF(B1317="","",EOMONTH(B1317,-1)+1)</f>
        <v>44713</v>
      </c>
      <c r="G1317" s="103" t="n">
        <f aca="false">_xlfn.iferror(VLOOKUP(D1317,Cadastros!$M$1:$N$12,2,0),0)*C1317</f>
        <v>44000</v>
      </c>
      <c r="H1317" s="103" t="n">
        <f aca="false">SUMIF(A:A,A1317,G:G)</f>
        <v>44000</v>
      </c>
      <c r="I1317" s="8"/>
    </row>
    <row r="1318" customFormat="false" ht="15" hidden="true" customHeight="true" outlineLevel="0" collapsed="false">
      <c r="A1318" s="92" t="s">
        <v>1614</v>
      </c>
      <c r="B1318" s="105" t="n">
        <v>44713</v>
      </c>
      <c r="C1318" s="100" t="n">
        <v>5400</v>
      </c>
      <c r="D1318" s="92" t="s">
        <v>34</v>
      </c>
      <c r="E1318" s="101" t="e">
        <f aca="false">_xlfn.iferror(VLOOKUP($A1318,Clientes!$A:$F,6,0),"")</f>
        <v>#N/A</v>
      </c>
      <c r="F1318" s="102" t="n">
        <f aca="false">IF(B1318="","",EOMONTH(B1318,-1)+1)</f>
        <v>44713</v>
      </c>
      <c r="G1318" s="103" t="n">
        <f aca="false">_xlfn.iferror(VLOOKUP(D1318,Cadastros!$M$1:$N$12,2,0),0)*C1318</f>
        <v>5400</v>
      </c>
      <c r="H1318" s="103" t="n">
        <f aca="false">SUMIF(A:A,A1318,G:G)</f>
        <v>5400</v>
      </c>
      <c r="I1318" s="8"/>
    </row>
    <row r="1319" customFormat="false" ht="15" hidden="true" customHeight="true" outlineLevel="0" collapsed="false">
      <c r="A1319" s="92" t="s">
        <v>1615</v>
      </c>
      <c r="B1319" s="105" t="n">
        <v>44713</v>
      </c>
      <c r="C1319" s="100" t="n">
        <v>1900</v>
      </c>
      <c r="D1319" s="92" t="s">
        <v>34</v>
      </c>
      <c r="E1319" s="101" t="e">
        <f aca="false">_xlfn.iferror(VLOOKUP($A1319,Clientes!$A:$F,6,0),"")</f>
        <v>#N/A</v>
      </c>
      <c r="F1319" s="102" t="n">
        <f aca="false">IF(B1319="","",EOMONTH(B1319,-1)+1)</f>
        <v>44713</v>
      </c>
      <c r="G1319" s="103" t="n">
        <f aca="false">_xlfn.iferror(VLOOKUP(D1319,Cadastros!$M$1:$N$12,2,0),0)*C1319</f>
        <v>1900</v>
      </c>
      <c r="H1319" s="103" t="n">
        <f aca="false">SUMIF(A:A,A1319,G:G)</f>
        <v>1900</v>
      </c>
      <c r="I1319" s="8"/>
    </row>
    <row r="1320" customFormat="false" ht="15" hidden="true" customHeight="true" outlineLevel="0" collapsed="false">
      <c r="A1320" s="92" t="s">
        <v>1616</v>
      </c>
      <c r="B1320" s="105" t="n">
        <v>44713</v>
      </c>
      <c r="C1320" s="100" t="n">
        <v>400</v>
      </c>
      <c r="D1320" s="92" t="s">
        <v>34</v>
      </c>
      <c r="E1320" s="101" t="e">
        <f aca="false">_xlfn.iferror(VLOOKUP($A1320,Clientes!$A:$F,6,0),"")</f>
        <v>#N/A</v>
      </c>
      <c r="F1320" s="102" t="n">
        <f aca="false">IF(B1320="","",EOMONTH(B1320,-1)+1)</f>
        <v>44713</v>
      </c>
      <c r="G1320" s="103" t="n">
        <f aca="false">_xlfn.iferror(VLOOKUP(D1320,Cadastros!$M$1:$N$12,2,0),0)*C1320</f>
        <v>400</v>
      </c>
      <c r="H1320" s="103" t="n">
        <f aca="false">SUMIF(A:A,A1320,G:G)</f>
        <v>400</v>
      </c>
      <c r="I1320" s="8"/>
    </row>
    <row r="1321" customFormat="false" ht="15" hidden="true" customHeight="true" outlineLevel="0" collapsed="false">
      <c r="A1321" s="92" t="s">
        <v>975</v>
      </c>
      <c r="B1321" s="105" t="n">
        <v>44713</v>
      </c>
      <c r="C1321" s="100" t="n">
        <v>1218</v>
      </c>
      <c r="D1321" s="92" t="s">
        <v>44</v>
      </c>
      <c r="E1321" s="101" t="e">
        <f aca="false">_xlfn.iferror(VLOOKUP($A1321,Clientes!$A:$F,6,0),"")</f>
        <v>#N/A</v>
      </c>
      <c r="F1321" s="102" t="n">
        <f aca="false">IF(B1321="","",EOMONTH(B1321,-1)+1)</f>
        <v>44713</v>
      </c>
      <c r="G1321" s="103" t="n">
        <f aca="false">_xlfn.iferror(VLOOKUP(D1321,Cadastros!$M$1:$N$12,2,0),0)*C1321</f>
        <v>-1218</v>
      </c>
      <c r="H1321" s="103" t="n">
        <f aca="false">SUMIF(A:A,A1321,G:G)</f>
        <v>0</v>
      </c>
      <c r="I1321" s="8"/>
    </row>
    <row r="1322" customFormat="false" ht="15" hidden="true" customHeight="true" outlineLevel="0" collapsed="false">
      <c r="A1322" s="92" t="s">
        <v>1073</v>
      </c>
      <c r="B1322" s="105" t="n">
        <v>44713</v>
      </c>
      <c r="C1322" s="100" t="n">
        <v>1426.07</v>
      </c>
      <c r="D1322" s="92" t="s">
        <v>44</v>
      </c>
      <c r="E1322" s="101" t="e">
        <f aca="false">_xlfn.iferror(VLOOKUP($A1322,Clientes!$A:$F,6,0),"")</f>
        <v>#N/A</v>
      </c>
      <c r="F1322" s="102" t="n">
        <f aca="false">IF(B1322="","",EOMONTH(B1322,-1)+1)</f>
        <v>44713</v>
      </c>
      <c r="G1322" s="103" t="n">
        <f aca="false">_xlfn.iferror(VLOOKUP(D1322,Cadastros!$M$1:$N$12,2,0),0)*C1322</f>
        <v>-1426.07</v>
      </c>
      <c r="H1322" s="103" t="n">
        <f aca="false">SUMIF(A:A,A1322,G:G)</f>
        <v>0</v>
      </c>
      <c r="I1322" s="8"/>
    </row>
    <row r="1323" customFormat="false" ht="15" hidden="true" customHeight="true" outlineLevel="0" collapsed="false">
      <c r="A1323" s="92" t="s">
        <v>1165</v>
      </c>
      <c r="B1323" s="105" t="n">
        <v>44713</v>
      </c>
      <c r="C1323" s="100" t="n">
        <v>5000</v>
      </c>
      <c r="D1323" s="92" t="s">
        <v>44</v>
      </c>
      <c r="E1323" s="101" t="e">
        <f aca="false">_xlfn.iferror(VLOOKUP($A1323,Clientes!$A:$F,6,0),"")</f>
        <v>#N/A</v>
      </c>
      <c r="F1323" s="102" t="n">
        <f aca="false">IF(B1323="","",EOMONTH(B1323,-1)+1)</f>
        <v>44713</v>
      </c>
      <c r="G1323" s="103" t="n">
        <f aca="false">_xlfn.iferror(VLOOKUP(D1323,Cadastros!$M$1:$N$12,2,0),0)*C1323</f>
        <v>-5000</v>
      </c>
      <c r="H1323" s="103" t="n">
        <f aca="false">SUMIF(A:A,A1323,G:G)</f>
        <v>0</v>
      </c>
      <c r="I1323" s="8"/>
    </row>
    <row r="1324" customFormat="false" ht="15" hidden="true" customHeight="true" outlineLevel="0" collapsed="false">
      <c r="A1324" s="92" t="s">
        <v>1199</v>
      </c>
      <c r="B1324" s="105" t="n">
        <v>44713</v>
      </c>
      <c r="C1324" s="100" t="n">
        <v>1100</v>
      </c>
      <c r="D1324" s="92" t="s">
        <v>44</v>
      </c>
      <c r="E1324" s="101" t="e">
        <f aca="false">_xlfn.iferror(VLOOKUP($A1324,Clientes!$A:$F,6,0),"")</f>
        <v>#N/A</v>
      </c>
      <c r="F1324" s="102" t="n">
        <f aca="false">IF(B1324="","",EOMONTH(B1324,-1)+1)</f>
        <v>44713</v>
      </c>
      <c r="G1324" s="103" t="n">
        <f aca="false">_xlfn.iferror(VLOOKUP(D1324,Cadastros!$M$1:$N$12,2,0),0)*C1324</f>
        <v>-1100</v>
      </c>
      <c r="H1324" s="103" t="n">
        <f aca="false">SUMIF(A:A,A1324,G:G)</f>
        <v>0</v>
      </c>
      <c r="I1324" s="8"/>
    </row>
    <row r="1325" customFormat="false" ht="15" hidden="true" customHeight="true" outlineLevel="0" collapsed="false">
      <c r="A1325" s="92" t="s">
        <v>1200</v>
      </c>
      <c r="B1325" s="105" t="n">
        <v>44713</v>
      </c>
      <c r="C1325" s="100" t="n">
        <v>531</v>
      </c>
      <c r="D1325" s="92" t="s">
        <v>44</v>
      </c>
      <c r="E1325" s="101" t="e">
        <f aca="false">_xlfn.iferror(VLOOKUP($A1325,Clientes!$A:$F,6,0),"")</f>
        <v>#N/A</v>
      </c>
      <c r="F1325" s="102" t="n">
        <f aca="false">IF(B1325="","",EOMONTH(B1325,-1)+1)</f>
        <v>44713</v>
      </c>
      <c r="G1325" s="103" t="n">
        <f aca="false">_xlfn.iferror(VLOOKUP(D1325,Cadastros!$M$1:$N$12,2,0),0)*C1325</f>
        <v>-531</v>
      </c>
      <c r="H1325" s="103" t="n">
        <f aca="false">SUMIF(A:A,A1325,G:G)</f>
        <v>0</v>
      </c>
      <c r="I1325" s="8"/>
    </row>
    <row r="1326" customFormat="false" ht="15" hidden="true" customHeight="true" outlineLevel="0" collapsed="false">
      <c r="A1326" s="92" t="s">
        <v>1224</v>
      </c>
      <c r="B1326" s="105" t="n">
        <v>44713</v>
      </c>
      <c r="C1326" s="100" t="n">
        <v>534</v>
      </c>
      <c r="D1326" s="92" t="s">
        <v>44</v>
      </c>
      <c r="E1326" s="101" t="e">
        <f aca="false">_xlfn.iferror(VLOOKUP($A1326,Clientes!$A:$F,6,0),"")</f>
        <v>#N/A</v>
      </c>
      <c r="F1326" s="102" t="n">
        <f aca="false">IF(B1326="","",EOMONTH(B1326,-1)+1)</f>
        <v>44713</v>
      </c>
      <c r="G1326" s="103" t="n">
        <f aca="false">_xlfn.iferror(VLOOKUP(D1326,Cadastros!$M$1:$N$12,2,0),0)*C1326</f>
        <v>-534</v>
      </c>
      <c r="H1326" s="103" t="n">
        <f aca="false">SUMIF(A:A,A1326,G:G)</f>
        <v>0</v>
      </c>
      <c r="I1326" s="8"/>
    </row>
    <row r="1327" customFormat="false" ht="15" hidden="true" customHeight="true" outlineLevel="0" collapsed="false">
      <c r="A1327" s="92" t="s">
        <v>1248</v>
      </c>
      <c r="B1327" s="105" t="n">
        <v>44713</v>
      </c>
      <c r="C1327" s="100" t="n">
        <v>6866</v>
      </c>
      <c r="D1327" s="92" t="s">
        <v>44</v>
      </c>
      <c r="E1327" s="101" t="e">
        <f aca="false">_xlfn.iferror(VLOOKUP($A1327,Clientes!$A:$F,6,0),"")</f>
        <v>#N/A</v>
      </c>
      <c r="F1327" s="102" t="n">
        <f aca="false">IF(B1327="","",EOMONTH(B1327,-1)+1)</f>
        <v>44713</v>
      </c>
      <c r="G1327" s="103" t="n">
        <f aca="false">_xlfn.iferror(VLOOKUP(D1327,Cadastros!$M$1:$N$12,2,0),0)*C1327</f>
        <v>-6866</v>
      </c>
      <c r="H1327" s="103" t="n">
        <f aca="false">SUMIF(A:A,A1327,G:G)</f>
        <v>0</v>
      </c>
      <c r="I1327" s="8"/>
    </row>
    <row r="1328" customFormat="false" ht="15" hidden="true" customHeight="true" outlineLevel="0" collapsed="false">
      <c r="A1328" s="92" t="s">
        <v>1426</v>
      </c>
      <c r="B1328" s="105" t="n">
        <v>44713</v>
      </c>
      <c r="C1328" s="100" t="n">
        <v>3500</v>
      </c>
      <c r="D1328" s="92" t="s">
        <v>44</v>
      </c>
      <c r="E1328" s="101" t="e">
        <f aca="false">_xlfn.iferror(VLOOKUP($A1328,Clientes!$A:$F,6,0),"")</f>
        <v>#N/A</v>
      </c>
      <c r="F1328" s="102" t="n">
        <f aca="false">IF(B1328="","",EOMONTH(B1328,-1)+1)</f>
        <v>44713</v>
      </c>
      <c r="G1328" s="103" t="n">
        <f aca="false">_xlfn.iferror(VLOOKUP(D1328,Cadastros!$M$1:$N$12,2,0),0)*C1328</f>
        <v>-3500</v>
      </c>
      <c r="H1328" s="103" t="n">
        <f aca="false">SUMIF(A:A,A1328,G:G)</f>
        <v>0</v>
      </c>
      <c r="I1328" s="8"/>
    </row>
    <row r="1329" customFormat="false" ht="15" hidden="true" customHeight="true" outlineLevel="0" collapsed="false">
      <c r="A1329" s="92" t="s">
        <v>1431</v>
      </c>
      <c r="B1329" s="105" t="n">
        <v>44713</v>
      </c>
      <c r="C1329" s="100" t="n">
        <v>2250</v>
      </c>
      <c r="D1329" s="92" t="s">
        <v>44</v>
      </c>
      <c r="E1329" s="101" t="e">
        <f aca="false">_xlfn.iferror(VLOOKUP($A1329,Clientes!$A:$F,6,0),"")</f>
        <v>#N/A</v>
      </c>
      <c r="F1329" s="102" t="n">
        <f aca="false">IF(B1329="","",EOMONTH(B1329,-1)+1)</f>
        <v>44713</v>
      </c>
      <c r="G1329" s="103" t="n">
        <f aca="false">_xlfn.iferror(VLOOKUP(D1329,Cadastros!$M$1:$N$12,2,0),0)*C1329</f>
        <v>-2250</v>
      </c>
      <c r="H1329" s="103" t="n">
        <f aca="false">SUMIF(A:A,A1329,G:G)</f>
        <v>0</v>
      </c>
      <c r="I1329" s="8"/>
    </row>
    <row r="1330" customFormat="false" ht="15" hidden="true" customHeight="true" outlineLevel="0" collapsed="false">
      <c r="A1330" s="92" t="s">
        <v>1454</v>
      </c>
      <c r="B1330" s="105" t="n">
        <v>44713</v>
      </c>
      <c r="C1330" s="100" t="n">
        <v>3200</v>
      </c>
      <c r="D1330" s="92" t="s">
        <v>44</v>
      </c>
      <c r="E1330" s="101" t="e">
        <f aca="false">_xlfn.iferror(VLOOKUP($A1330,Clientes!$A:$F,6,0),"")</f>
        <v>#N/A</v>
      </c>
      <c r="F1330" s="102" t="n">
        <f aca="false">IF(B1330="","",EOMONTH(B1330,-1)+1)</f>
        <v>44713</v>
      </c>
      <c r="G1330" s="103" t="n">
        <f aca="false">_xlfn.iferror(VLOOKUP(D1330,Cadastros!$M$1:$N$12,2,0),0)*C1330</f>
        <v>-3200</v>
      </c>
      <c r="H1330" s="103" t="n">
        <f aca="false">SUMIF(A:A,A1330,G:G)</f>
        <v>0</v>
      </c>
      <c r="I1330" s="8"/>
    </row>
    <row r="1331" customFormat="false" ht="15" hidden="true" customHeight="true" outlineLevel="0" collapsed="false">
      <c r="A1331" s="92" t="s">
        <v>1455</v>
      </c>
      <c r="B1331" s="105" t="n">
        <v>44713</v>
      </c>
      <c r="C1331" s="100" t="n">
        <v>3800</v>
      </c>
      <c r="D1331" s="92" t="s">
        <v>44</v>
      </c>
      <c r="E1331" s="101" t="e">
        <f aca="false">_xlfn.iferror(VLOOKUP($A1331,Clientes!$A:$F,6,0),"")</f>
        <v>#N/A</v>
      </c>
      <c r="F1331" s="102" t="n">
        <f aca="false">IF(B1331="","",EOMONTH(B1331,-1)+1)</f>
        <v>44713</v>
      </c>
      <c r="G1331" s="103" t="n">
        <f aca="false">_xlfn.iferror(VLOOKUP(D1331,Cadastros!$M$1:$N$12,2,0),0)*C1331</f>
        <v>-3800</v>
      </c>
      <c r="H1331" s="103" t="n">
        <f aca="false">SUMIF(A:A,A1331,G:G)</f>
        <v>0</v>
      </c>
      <c r="I1331" s="8"/>
    </row>
    <row r="1332" customFormat="false" ht="15" hidden="true" customHeight="true" outlineLevel="0" collapsed="false">
      <c r="A1332" s="92" t="s">
        <v>1462</v>
      </c>
      <c r="B1332" s="105" t="n">
        <v>44713</v>
      </c>
      <c r="C1332" s="100" t="n">
        <v>5000</v>
      </c>
      <c r="D1332" s="92" t="s">
        <v>44</v>
      </c>
      <c r="E1332" s="101" t="e">
        <f aca="false">_xlfn.iferror(VLOOKUP($A1332,Clientes!$A:$F,6,0),"")</f>
        <v>#N/A</v>
      </c>
      <c r="F1332" s="102" t="n">
        <f aca="false">IF(B1332="","",EOMONTH(B1332,-1)+1)</f>
        <v>44713</v>
      </c>
      <c r="G1332" s="103" t="n">
        <f aca="false">_xlfn.iferror(VLOOKUP(D1332,Cadastros!$M$1:$N$12,2,0),0)*C1332</f>
        <v>-5000</v>
      </c>
      <c r="H1332" s="103" t="n">
        <f aca="false">SUMIF(A:A,A1332,G:G)</f>
        <v>0</v>
      </c>
      <c r="I1332" s="8"/>
    </row>
    <row r="1333" customFormat="false" ht="15" hidden="true" customHeight="true" outlineLevel="0" collapsed="false">
      <c r="A1333" s="92" t="s">
        <v>1469</v>
      </c>
      <c r="B1333" s="105" t="n">
        <v>44713</v>
      </c>
      <c r="C1333" s="100" t="n">
        <v>2000</v>
      </c>
      <c r="D1333" s="92" t="s">
        <v>44</v>
      </c>
      <c r="E1333" s="101" t="e">
        <f aca="false">_xlfn.iferror(VLOOKUP($A1333,Clientes!$A:$F,6,0),"")</f>
        <v>#N/A</v>
      </c>
      <c r="F1333" s="102" t="n">
        <f aca="false">IF(B1333="","",EOMONTH(B1333,-1)+1)</f>
        <v>44713</v>
      </c>
      <c r="G1333" s="103" t="n">
        <f aca="false">_xlfn.iferror(VLOOKUP(D1333,Cadastros!$M$1:$N$12,2,0),0)*C1333</f>
        <v>-2000</v>
      </c>
      <c r="H1333" s="103" t="n">
        <f aca="false">SUMIF(A:A,A1333,G:G)</f>
        <v>0</v>
      </c>
      <c r="I1333" s="8"/>
    </row>
    <row r="1334" customFormat="false" ht="15" hidden="true" customHeight="true" outlineLevel="0" collapsed="false">
      <c r="A1334" s="92" t="s">
        <v>1486</v>
      </c>
      <c r="B1334" s="105" t="n">
        <v>44713</v>
      </c>
      <c r="C1334" s="100" t="n">
        <v>3710</v>
      </c>
      <c r="D1334" s="92" t="s">
        <v>44</v>
      </c>
      <c r="E1334" s="101" t="e">
        <f aca="false">_xlfn.iferror(VLOOKUP($A1334,Clientes!$A:$F,6,0),"")</f>
        <v>#N/A</v>
      </c>
      <c r="F1334" s="102" t="n">
        <f aca="false">IF(B1334="","",EOMONTH(B1334,-1)+1)</f>
        <v>44713</v>
      </c>
      <c r="G1334" s="103" t="n">
        <f aca="false">_xlfn.iferror(VLOOKUP(D1334,Cadastros!$M$1:$N$12,2,0),0)*C1334</f>
        <v>-3710</v>
      </c>
      <c r="H1334" s="103" t="n">
        <f aca="false">SUMIF(A:A,A1334,G:G)</f>
        <v>0</v>
      </c>
      <c r="I1334" s="8"/>
    </row>
    <row r="1335" customFormat="false" ht="15" hidden="true" customHeight="true" outlineLevel="0" collapsed="false">
      <c r="A1335" s="92" t="s">
        <v>1492</v>
      </c>
      <c r="B1335" s="105" t="n">
        <v>44713</v>
      </c>
      <c r="C1335" s="100" t="n">
        <v>3000</v>
      </c>
      <c r="D1335" s="92" t="s">
        <v>44</v>
      </c>
      <c r="E1335" s="101" t="e">
        <f aca="false">_xlfn.iferror(VLOOKUP($A1335,Clientes!$A:$F,6,0),"")</f>
        <v>#N/A</v>
      </c>
      <c r="F1335" s="102" t="n">
        <f aca="false">IF(B1335="","",EOMONTH(B1335,-1)+1)</f>
        <v>44713</v>
      </c>
      <c r="G1335" s="103" t="n">
        <f aca="false">_xlfn.iferror(VLOOKUP(D1335,Cadastros!$M$1:$N$12,2,0),0)*C1335</f>
        <v>-3000</v>
      </c>
      <c r="H1335" s="103" t="n">
        <f aca="false">SUMIF(A:A,A1335,G:G)</f>
        <v>0</v>
      </c>
      <c r="I1335" s="8"/>
    </row>
    <row r="1336" customFormat="false" ht="15" hidden="true" customHeight="true" outlineLevel="0" collapsed="false">
      <c r="A1336" s="92" t="s">
        <v>1493</v>
      </c>
      <c r="B1336" s="105" t="n">
        <v>44713</v>
      </c>
      <c r="C1336" s="100" t="n">
        <v>5000</v>
      </c>
      <c r="D1336" s="92" t="s">
        <v>44</v>
      </c>
      <c r="E1336" s="101" t="e">
        <f aca="false">_xlfn.iferror(VLOOKUP($A1336,Clientes!$A:$F,6,0),"")</f>
        <v>#N/A</v>
      </c>
      <c r="F1336" s="102" t="n">
        <f aca="false">IF(B1336="","",EOMONTH(B1336,-1)+1)</f>
        <v>44713</v>
      </c>
      <c r="G1336" s="103" t="n">
        <f aca="false">_xlfn.iferror(VLOOKUP(D1336,Cadastros!$M$1:$N$12,2,0),0)*C1336</f>
        <v>-5000</v>
      </c>
      <c r="H1336" s="103" t="n">
        <f aca="false">SUMIF(A:A,A1336,G:G)</f>
        <v>0</v>
      </c>
      <c r="I1336" s="8"/>
    </row>
    <row r="1337" customFormat="false" ht="15" hidden="true" customHeight="true" outlineLevel="0" collapsed="false">
      <c r="A1337" s="92" t="s">
        <v>1527</v>
      </c>
      <c r="B1337" s="105" t="n">
        <v>44713</v>
      </c>
      <c r="C1337" s="100" t="n">
        <v>4000</v>
      </c>
      <c r="D1337" s="92" t="s">
        <v>44</v>
      </c>
      <c r="E1337" s="101" t="e">
        <f aca="false">_xlfn.iferror(VLOOKUP($A1337,Clientes!$A:$F,6,0),"")</f>
        <v>#N/A</v>
      </c>
      <c r="F1337" s="102" t="n">
        <f aca="false">IF(B1337="","",EOMONTH(B1337,-1)+1)</f>
        <v>44713</v>
      </c>
      <c r="G1337" s="103" t="n">
        <f aca="false">_xlfn.iferror(VLOOKUP(D1337,Cadastros!$M$1:$N$12,2,0),0)*C1337</f>
        <v>-4000</v>
      </c>
      <c r="H1337" s="103" t="n">
        <f aca="false">SUMIF(A:A,A1337,G:G)</f>
        <v>0</v>
      </c>
      <c r="I1337" s="8"/>
    </row>
    <row r="1338" customFormat="false" ht="15" hidden="true" customHeight="true" outlineLevel="0" collapsed="false">
      <c r="A1338" s="92" t="s">
        <v>1085</v>
      </c>
      <c r="B1338" s="105" t="n">
        <v>44713</v>
      </c>
      <c r="C1338" s="100" t="n">
        <v>800</v>
      </c>
      <c r="D1338" s="92" t="s">
        <v>36</v>
      </c>
      <c r="E1338" s="101" t="e">
        <f aca="false">_xlfn.iferror(VLOOKUP($A1338,Clientes!$A:$F,6,0),"")</f>
        <v>#N/A</v>
      </c>
      <c r="F1338" s="102" t="n">
        <f aca="false">IF(B1338="","",EOMONTH(B1338,-1)+1)</f>
        <v>44713</v>
      </c>
      <c r="G1338" s="103" t="n">
        <f aca="false">_xlfn.iferror(VLOOKUP(D1338,Cadastros!$M$1:$N$12,2,0),0)*C1338</f>
        <v>800</v>
      </c>
      <c r="H1338" s="103" t="n">
        <f aca="false">SUMIF(A:A,A1338,G:G)</f>
        <v>2298.15</v>
      </c>
      <c r="I1338" s="8"/>
    </row>
    <row r="1339" customFormat="false" ht="15" hidden="true" customHeight="true" outlineLevel="0" collapsed="false">
      <c r="A1339" s="92" t="s">
        <v>1379</v>
      </c>
      <c r="B1339" s="105" t="n">
        <v>44713</v>
      </c>
      <c r="C1339" s="100" t="n">
        <v>4860</v>
      </c>
      <c r="D1339" s="92" t="s">
        <v>36</v>
      </c>
      <c r="E1339" s="101" t="e">
        <f aca="false">_xlfn.iferror(VLOOKUP($A1339,Clientes!$A:$F,6,0),"")</f>
        <v>#N/A</v>
      </c>
      <c r="F1339" s="102" t="n">
        <f aca="false">IF(B1339="","",EOMONTH(B1339,-1)+1)</f>
        <v>44713</v>
      </c>
      <c r="G1339" s="103" t="n">
        <f aca="false">_xlfn.iferror(VLOOKUP(D1339,Cadastros!$M$1:$N$12,2,0),0)*C1339</f>
        <v>4860</v>
      </c>
      <c r="H1339" s="103" t="n">
        <f aca="false">SUMIF(A:A,A1339,G:G)</f>
        <v>7360</v>
      </c>
      <c r="I1339" s="8"/>
    </row>
    <row r="1340" customFormat="false" ht="15" hidden="true" customHeight="true" outlineLevel="0" collapsed="false">
      <c r="A1340" s="92" t="s">
        <v>1569</v>
      </c>
      <c r="B1340" s="105" t="n">
        <v>44713</v>
      </c>
      <c r="C1340" s="100" t="n">
        <v>2000</v>
      </c>
      <c r="D1340" s="92" t="s">
        <v>46</v>
      </c>
      <c r="E1340" s="101" t="e">
        <f aca="false">_xlfn.iferror(VLOOKUP($A1340,Clientes!$A:$F,6,0),"")</f>
        <v>#N/A</v>
      </c>
      <c r="F1340" s="102" t="n">
        <f aca="false">IF(B1340="","",EOMONTH(B1340,-1)+1)</f>
        <v>44713</v>
      </c>
      <c r="G1340" s="103" t="n">
        <f aca="false">_xlfn.iferror(VLOOKUP(D1340,Cadastros!$M$1:$N$12,2,0),0)*C1340</f>
        <v>-2000</v>
      </c>
      <c r="H1340" s="103" t="n">
        <f aca="false">SUMIF(A:A,A1340,G:G)</f>
        <v>5000</v>
      </c>
      <c r="I1340" s="8"/>
    </row>
    <row r="1341" customFormat="false" ht="15" hidden="true" customHeight="true" outlineLevel="0" collapsed="false">
      <c r="A1341" s="92" t="s">
        <v>1223</v>
      </c>
      <c r="B1341" s="105" t="n">
        <v>44713</v>
      </c>
      <c r="C1341" s="100" t="n">
        <v>256</v>
      </c>
      <c r="D1341" s="92" t="s">
        <v>42</v>
      </c>
      <c r="E1341" s="101" t="e">
        <f aca="false">_xlfn.iferror(VLOOKUP($A1341,Clientes!$A:$F,6,0),"")</f>
        <v>#N/A</v>
      </c>
      <c r="F1341" s="102" t="n">
        <f aca="false">IF(B1341="","",EOMONTH(B1341,-1)+1)</f>
        <v>44713</v>
      </c>
      <c r="G1341" s="103" t="n">
        <f aca="false">_xlfn.iferror(VLOOKUP(D1341,Cadastros!$M$1:$N$12,2,0),0)*C1341</f>
        <v>256</v>
      </c>
      <c r="H1341" s="103" t="n">
        <f aca="false">SUMIF(A:A,A1341,G:G)</f>
        <v>3456</v>
      </c>
      <c r="I1341" s="8"/>
    </row>
    <row r="1342" customFormat="false" ht="15" hidden="true" customHeight="true" outlineLevel="0" collapsed="false">
      <c r="A1342" s="92" t="s">
        <v>1409</v>
      </c>
      <c r="B1342" s="105" t="n">
        <v>44713</v>
      </c>
      <c r="C1342" s="100" t="n">
        <v>1876.8</v>
      </c>
      <c r="D1342" s="92" t="s">
        <v>42</v>
      </c>
      <c r="E1342" s="101" t="e">
        <f aca="false">_xlfn.iferror(VLOOKUP($A1342,Clientes!$A:$F,6,0),"")</f>
        <v>#N/A</v>
      </c>
      <c r="F1342" s="102" t="n">
        <f aca="false">IF(B1342="","",EOMONTH(B1342,-1)+1)</f>
        <v>44713</v>
      </c>
      <c r="G1342" s="103" t="n">
        <f aca="false">_xlfn.iferror(VLOOKUP(D1342,Cadastros!$M$1:$N$12,2,0),0)*C1342</f>
        <v>1876.8</v>
      </c>
      <c r="H1342" s="103" t="n">
        <f aca="false">SUMIF(A:A,A1342,G:G)</f>
        <v>17876.8</v>
      </c>
      <c r="I1342" s="8"/>
    </row>
    <row r="1343" customFormat="false" ht="15" hidden="true" customHeight="true" outlineLevel="0" collapsed="false">
      <c r="A1343" s="92" t="s">
        <v>1067</v>
      </c>
      <c r="B1343" s="105" t="n">
        <v>44713</v>
      </c>
      <c r="C1343" s="100" t="n">
        <v>316.89</v>
      </c>
      <c r="D1343" s="92" t="s">
        <v>1017</v>
      </c>
      <c r="E1343" s="101" t="e">
        <f aca="false">_xlfn.iferror(VLOOKUP($A1343,Clientes!$A:$F,6,0),"")</f>
        <v>#N/A</v>
      </c>
      <c r="F1343" s="102" t="n">
        <f aca="false">IF(B1343="","",EOMONTH(B1343,-1)+1)</f>
        <v>44713</v>
      </c>
      <c r="G1343" s="103" t="n">
        <f aca="false">_xlfn.iferror(VLOOKUP(D1343,Cadastros!$M$1:$N$12,2,0),0)*C1343</f>
        <v>316.89</v>
      </c>
      <c r="H1343" s="103" t="n">
        <f aca="false">SUMIF(A:A,A1343,G:G)</f>
        <v>3018.39</v>
      </c>
      <c r="I1343" s="8"/>
    </row>
    <row r="1344" customFormat="false" ht="15" hidden="true" customHeight="true" outlineLevel="0" collapsed="false">
      <c r="A1344" s="92" t="s">
        <v>1117</v>
      </c>
      <c r="B1344" s="105" t="n">
        <v>44713</v>
      </c>
      <c r="C1344" s="100" t="n">
        <v>92.8</v>
      </c>
      <c r="D1344" s="92" t="s">
        <v>1017</v>
      </c>
      <c r="E1344" s="101" t="e">
        <f aca="false">_xlfn.iferror(VLOOKUP($A1344,Clientes!$A:$F,6,0),"")</f>
        <v>#N/A</v>
      </c>
      <c r="F1344" s="102" t="n">
        <f aca="false">IF(B1344="","",EOMONTH(B1344,-1)+1)</f>
        <v>44713</v>
      </c>
      <c r="G1344" s="103" t="n">
        <f aca="false">_xlfn.iferror(VLOOKUP(D1344,Cadastros!$M$1:$N$12,2,0),0)*C1344</f>
        <v>92.8</v>
      </c>
      <c r="H1344" s="103" t="n">
        <f aca="false">SUMIF(A:A,A1344,G:G)</f>
        <v>883.94</v>
      </c>
      <c r="I1344" s="8"/>
    </row>
    <row r="1345" customFormat="false" ht="15" hidden="true" customHeight="true" outlineLevel="0" collapsed="false">
      <c r="A1345" s="92" t="s">
        <v>1213</v>
      </c>
      <c r="B1345" s="105" t="n">
        <v>44713</v>
      </c>
      <c r="C1345" s="100" t="n">
        <v>87.66</v>
      </c>
      <c r="D1345" s="92" t="s">
        <v>1017</v>
      </c>
      <c r="E1345" s="101" t="e">
        <f aca="false">_xlfn.iferror(VLOOKUP($A1345,Clientes!$A:$F,6,0),"")</f>
        <v>#N/A</v>
      </c>
      <c r="F1345" s="102" t="n">
        <f aca="false">IF(B1345="","",EOMONTH(B1345,-1)+1)</f>
        <v>44713</v>
      </c>
      <c r="G1345" s="103" t="n">
        <f aca="false">_xlfn.iferror(VLOOKUP(D1345,Cadastros!$M$1:$N$12,2,0),0)*C1345</f>
        <v>87.66</v>
      </c>
      <c r="H1345" s="103" t="n">
        <f aca="false">SUMIF(A:A,A1345,G:G)</f>
        <v>834.98</v>
      </c>
      <c r="I1345" s="8"/>
    </row>
    <row r="1346" customFormat="false" ht="15" hidden="true" customHeight="true" outlineLevel="0" collapsed="false">
      <c r="A1346" s="92" t="s">
        <v>1216</v>
      </c>
      <c r="B1346" s="105" t="n">
        <v>44713</v>
      </c>
      <c r="C1346" s="100" t="n">
        <v>150.28</v>
      </c>
      <c r="D1346" s="92" t="s">
        <v>1017</v>
      </c>
      <c r="E1346" s="101" t="e">
        <f aca="false">_xlfn.iferror(VLOOKUP($A1346,Clientes!$A:$F,6,0),"")</f>
        <v>#N/A</v>
      </c>
      <c r="F1346" s="102" t="n">
        <f aca="false">IF(B1346="","",EOMONTH(B1346,-1)+1)</f>
        <v>44713</v>
      </c>
      <c r="G1346" s="103" t="n">
        <f aca="false">_xlfn.iferror(VLOOKUP(D1346,Cadastros!$M$1:$N$12,2,0),0)*C1346</f>
        <v>150.28</v>
      </c>
      <c r="H1346" s="103" t="n">
        <f aca="false">SUMIF(A:A,A1346,G:G)</f>
        <v>-2.27373675443232E-013</v>
      </c>
      <c r="I1346" s="8"/>
    </row>
    <row r="1347" customFormat="false" ht="15" hidden="true" customHeight="true" outlineLevel="0" collapsed="false">
      <c r="A1347" s="92" t="s">
        <v>1617</v>
      </c>
      <c r="B1347" s="105" t="n">
        <v>44743</v>
      </c>
      <c r="C1347" s="100" t="n">
        <v>5000</v>
      </c>
      <c r="D1347" s="92" t="s">
        <v>34</v>
      </c>
      <c r="E1347" s="101" t="e">
        <f aca="false">_xlfn.iferror(VLOOKUP($A1347,Clientes!$A:$F,6,0),"")</f>
        <v>#N/A</v>
      </c>
      <c r="F1347" s="102" t="n">
        <f aca="false">IF(B1347="","",EOMONTH(B1347,-1)+1)</f>
        <v>44743</v>
      </c>
      <c r="G1347" s="103" t="n">
        <f aca="false">_xlfn.iferror(VLOOKUP(D1347,Cadastros!$M$1:$N$12,2,0),0)*C1347</f>
        <v>5000</v>
      </c>
      <c r="H1347" s="103" t="n">
        <f aca="false">SUMIF(A:A,A1347,G:G)</f>
        <v>5000</v>
      </c>
      <c r="I1347" s="8"/>
    </row>
    <row r="1348" customFormat="false" ht="15" hidden="true" customHeight="true" outlineLevel="0" collapsed="false">
      <c r="A1348" s="92" t="s">
        <v>1618</v>
      </c>
      <c r="B1348" s="105" t="n">
        <v>44743</v>
      </c>
      <c r="C1348" s="100" t="n">
        <v>3200</v>
      </c>
      <c r="D1348" s="92" t="s">
        <v>34</v>
      </c>
      <c r="E1348" s="101" t="e">
        <f aca="false">_xlfn.iferror(VLOOKUP($A1348,Clientes!$A:$F,6,0),"")</f>
        <v>#N/A</v>
      </c>
      <c r="F1348" s="102" t="n">
        <f aca="false">IF(B1348="","",EOMONTH(B1348,-1)+1)</f>
        <v>44743</v>
      </c>
      <c r="G1348" s="103" t="n">
        <f aca="false">_xlfn.iferror(VLOOKUP(D1348,Cadastros!$M$1:$N$12,2,0),0)*C1348</f>
        <v>3200</v>
      </c>
      <c r="H1348" s="103" t="n">
        <f aca="false">SUMIF(A:A,A1348,G:G)</f>
        <v>3200</v>
      </c>
      <c r="I1348" s="8"/>
    </row>
    <row r="1349" customFormat="false" ht="15" hidden="true" customHeight="true" outlineLevel="0" collapsed="false">
      <c r="A1349" s="92" t="s">
        <v>1619</v>
      </c>
      <c r="B1349" s="105" t="n">
        <v>44743</v>
      </c>
      <c r="C1349" s="100" t="n">
        <v>3000</v>
      </c>
      <c r="D1349" s="92" t="s">
        <v>34</v>
      </c>
      <c r="E1349" s="101" t="e">
        <f aca="false">_xlfn.iferror(VLOOKUP($A1349,Clientes!$A:$F,6,0),"")</f>
        <v>#N/A</v>
      </c>
      <c r="F1349" s="102" t="n">
        <f aca="false">IF(B1349="","",EOMONTH(B1349,-1)+1)</f>
        <v>44743</v>
      </c>
      <c r="G1349" s="103" t="n">
        <f aca="false">_xlfn.iferror(VLOOKUP(D1349,Cadastros!$M$1:$N$12,2,0),0)*C1349</f>
        <v>3000</v>
      </c>
      <c r="H1349" s="103" t="n">
        <f aca="false">SUMIF(A:A,A1349,G:G)</f>
        <v>3000</v>
      </c>
      <c r="I1349" s="8"/>
    </row>
    <row r="1350" customFormat="false" ht="15" hidden="true" customHeight="true" outlineLevel="0" collapsed="false">
      <c r="A1350" s="92" t="s">
        <v>1620</v>
      </c>
      <c r="B1350" s="105" t="n">
        <v>44743</v>
      </c>
      <c r="C1350" s="100" t="n">
        <v>400</v>
      </c>
      <c r="D1350" s="92" t="s">
        <v>34</v>
      </c>
      <c r="E1350" s="101" t="e">
        <f aca="false">_xlfn.iferror(VLOOKUP($A1350,Clientes!$A:$F,6,0),"")</f>
        <v>#N/A</v>
      </c>
      <c r="F1350" s="102" t="n">
        <f aca="false">IF(B1350="","",EOMONTH(B1350,-1)+1)</f>
        <v>44743</v>
      </c>
      <c r="G1350" s="103" t="n">
        <f aca="false">_xlfn.iferror(VLOOKUP(D1350,Cadastros!$M$1:$N$12,2,0),0)*C1350</f>
        <v>400</v>
      </c>
      <c r="H1350" s="103" t="n">
        <f aca="false">SUMIF(A:A,A1350,G:G)</f>
        <v>400</v>
      </c>
      <c r="I1350" s="8"/>
    </row>
    <row r="1351" customFormat="false" ht="15" hidden="true" customHeight="true" outlineLevel="0" collapsed="false">
      <c r="A1351" s="92" t="s">
        <v>1621</v>
      </c>
      <c r="B1351" s="105" t="n">
        <v>44743</v>
      </c>
      <c r="C1351" s="100" t="n">
        <v>2650</v>
      </c>
      <c r="D1351" s="92" t="s">
        <v>34</v>
      </c>
      <c r="E1351" s="101" t="e">
        <f aca="false">_xlfn.iferror(VLOOKUP($A1351,Clientes!$A:$F,6,0),"")</f>
        <v>#N/A</v>
      </c>
      <c r="F1351" s="102" t="n">
        <f aca="false">IF(B1351="","",EOMONTH(B1351,-1)+1)</f>
        <v>44743</v>
      </c>
      <c r="G1351" s="103" t="n">
        <f aca="false">_xlfn.iferror(VLOOKUP(D1351,Cadastros!$M$1:$N$12,2,0),0)*C1351</f>
        <v>2650</v>
      </c>
      <c r="H1351" s="103" t="n">
        <f aca="false">SUMIF(A:A,A1351,G:G)</f>
        <v>2650</v>
      </c>
      <c r="I1351" s="8"/>
    </row>
    <row r="1352" customFormat="false" ht="15" hidden="true" customHeight="true" outlineLevel="0" collapsed="false">
      <c r="A1352" s="92" t="s">
        <v>994</v>
      </c>
      <c r="B1352" s="105" t="n">
        <v>44743</v>
      </c>
      <c r="C1352" s="100" t="n">
        <v>1730.75</v>
      </c>
      <c r="D1352" s="92" t="s">
        <v>44</v>
      </c>
      <c r="E1352" s="101" t="e">
        <f aca="false">_xlfn.iferror(VLOOKUP($A1352,Clientes!$A:$F,6,0),"")</f>
        <v>#N/A</v>
      </c>
      <c r="F1352" s="102" t="n">
        <f aca="false">IF(B1352="","",EOMONTH(B1352,-1)+1)</f>
        <v>44743</v>
      </c>
      <c r="G1352" s="103" t="n">
        <f aca="false">_xlfn.iferror(VLOOKUP(D1352,Cadastros!$M$1:$N$12,2,0),0)*C1352</f>
        <v>-1730.75</v>
      </c>
      <c r="H1352" s="103" t="n">
        <f aca="false">SUMIF(A:A,A1352,G:G)</f>
        <v>0</v>
      </c>
      <c r="I1352" s="8"/>
    </row>
    <row r="1353" customFormat="false" ht="15" hidden="true" customHeight="true" outlineLevel="0" collapsed="false">
      <c r="A1353" s="92" t="s">
        <v>1062</v>
      </c>
      <c r="B1353" s="105" t="n">
        <v>44743</v>
      </c>
      <c r="C1353" s="100" t="n">
        <v>4133</v>
      </c>
      <c r="D1353" s="92" t="s">
        <v>44</v>
      </c>
      <c r="E1353" s="101" t="e">
        <f aca="false">_xlfn.iferror(VLOOKUP($A1353,Clientes!$A:$F,6,0),"")</f>
        <v>#N/A</v>
      </c>
      <c r="F1353" s="102" t="n">
        <f aca="false">IF(B1353="","",EOMONTH(B1353,-1)+1)</f>
        <v>44743</v>
      </c>
      <c r="G1353" s="103" t="n">
        <f aca="false">_xlfn.iferror(VLOOKUP(D1353,Cadastros!$M$1:$N$12,2,0),0)*C1353</f>
        <v>-4133</v>
      </c>
      <c r="H1353" s="103" t="n">
        <f aca="false">SUMIF(A:A,A1353,G:G)</f>
        <v>0</v>
      </c>
      <c r="I1353" s="8"/>
    </row>
    <row r="1354" customFormat="false" ht="15" hidden="true" customHeight="true" outlineLevel="0" collapsed="false">
      <c r="A1354" s="92" t="s">
        <v>1298</v>
      </c>
      <c r="B1354" s="105" t="n">
        <v>44743</v>
      </c>
      <c r="C1354" s="100" t="n">
        <v>1645</v>
      </c>
      <c r="D1354" s="92" t="s">
        <v>44</v>
      </c>
      <c r="E1354" s="101" t="e">
        <f aca="false">_xlfn.iferror(VLOOKUP($A1354,Clientes!$A:$F,6,0),"")</f>
        <v>#N/A</v>
      </c>
      <c r="F1354" s="102" t="n">
        <f aca="false">IF(B1354="","",EOMONTH(B1354,-1)+1)</f>
        <v>44743</v>
      </c>
      <c r="G1354" s="103" t="n">
        <f aca="false">_xlfn.iferror(VLOOKUP(D1354,Cadastros!$M$1:$N$12,2,0),0)*C1354</f>
        <v>-1645</v>
      </c>
      <c r="H1354" s="103" t="n">
        <f aca="false">SUMIF(A:A,A1354,G:G)</f>
        <v>0</v>
      </c>
      <c r="I1354" s="8"/>
    </row>
    <row r="1355" customFormat="false" ht="15" hidden="true" customHeight="true" outlineLevel="0" collapsed="false">
      <c r="A1355" s="92" t="s">
        <v>1410</v>
      </c>
      <c r="B1355" s="105" t="n">
        <v>44743</v>
      </c>
      <c r="C1355" s="100" t="n">
        <v>8900</v>
      </c>
      <c r="D1355" s="92" t="s">
        <v>44</v>
      </c>
      <c r="E1355" s="101" t="e">
        <f aca="false">_xlfn.iferror(VLOOKUP($A1355,Clientes!$A:$F,6,0),"")</f>
        <v>#N/A</v>
      </c>
      <c r="F1355" s="102" t="n">
        <f aca="false">IF(B1355="","",EOMONTH(B1355,-1)+1)</f>
        <v>44743</v>
      </c>
      <c r="G1355" s="103" t="n">
        <f aca="false">_xlfn.iferror(VLOOKUP(D1355,Cadastros!$M$1:$N$12,2,0),0)*C1355</f>
        <v>-8900</v>
      </c>
      <c r="H1355" s="103" t="n">
        <f aca="false">SUMIF(A:A,A1355,G:G)</f>
        <v>0</v>
      </c>
      <c r="I1355" s="8"/>
    </row>
    <row r="1356" customFormat="false" ht="15" hidden="true" customHeight="true" outlineLevel="0" collapsed="false">
      <c r="A1356" s="92" t="s">
        <v>1411</v>
      </c>
      <c r="B1356" s="105" t="n">
        <v>44743</v>
      </c>
      <c r="C1356" s="100" t="n">
        <v>9500</v>
      </c>
      <c r="D1356" s="92" t="s">
        <v>44</v>
      </c>
      <c r="E1356" s="101" t="e">
        <f aca="false">_xlfn.iferror(VLOOKUP($A1356,Clientes!$A:$F,6,0),"")</f>
        <v>#N/A</v>
      </c>
      <c r="F1356" s="102" t="n">
        <f aca="false">IF(B1356="","",EOMONTH(B1356,-1)+1)</f>
        <v>44743</v>
      </c>
      <c r="G1356" s="103" t="n">
        <f aca="false">_xlfn.iferror(VLOOKUP(D1356,Cadastros!$M$1:$N$12,2,0),0)*C1356</f>
        <v>-9500</v>
      </c>
      <c r="H1356" s="103" t="n">
        <f aca="false">SUMIF(A:A,A1356,G:G)</f>
        <v>0</v>
      </c>
      <c r="I1356" s="8"/>
    </row>
    <row r="1357" customFormat="false" ht="15" hidden="true" customHeight="true" outlineLevel="0" collapsed="false">
      <c r="A1357" s="92" t="s">
        <v>1429</v>
      </c>
      <c r="B1357" s="105" t="n">
        <v>44743</v>
      </c>
      <c r="C1357" s="100" t="n">
        <v>2500</v>
      </c>
      <c r="D1357" s="92" t="s">
        <v>44</v>
      </c>
      <c r="E1357" s="101" t="e">
        <f aca="false">_xlfn.iferror(VLOOKUP($A1357,Clientes!$A:$F,6,0),"")</f>
        <v>#N/A</v>
      </c>
      <c r="F1357" s="102" t="n">
        <f aca="false">IF(B1357="","",EOMONTH(B1357,-1)+1)</f>
        <v>44743</v>
      </c>
      <c r="G1357" s="103" t="n">
        <f aca="false">_xlfn.iferror(VLOOKUP(D1357,Cadastros!$M$1:$N$12,2,0),0)*C1357</f>
        <v>-2500</v>
      </c>
      <c r="H1357" s="103" t="n">
        <f aca="false">SUMIF(A:A,A1357,G:G)</f>
        <v>0</v>
      </c>
      <c r="I1357" s="8"/>
    </row>
    <row r="1358" customFormat="false" ht="15" hidden="true" customHeight="true" outlineLevel="0" collapsed="false">
      <c r="A1358" s="92" t="s">
        <v>1460</v>
      </c>
      <c r="B1358" s="105" t="n">
        <v>44743</v>
      </c>
      <c r="C1358" s="100" t="n">
        <v>7280</v>
      </c>
      <c r="D1358" s="92" t="s">
        <v>44</v>
      </c>
      <c r="E1358" s="101" t="e">
        <f aca="false">_xlfn.iferror(VLOOKUP($A1358,Clientes!$A:$F,6,0),"")</f>
        <v>#N/A</v>
      </c>
      <c r="F1358" s="102" t="n">
        <f aca="false">IF(B1358="","",EOMONTH(B1358,-1)+1)</f>
        <v>44743</v>
      </c>
      <c r="G1358" s="103" t="n">
        <f aca="false">_xlfn.iferror(VLOOKUP(D1358,Cadastros!$M$1:$N$12,2,0),0)*C1358</f>
        <v>-7280</v>
      </c>
      <c r="H1358" s="103" t="n">
        <f aca="false">SUMIF(A:A,A1358,G:G)</f>
        <v>0</v>
      </c>
      <c r="I1358" s="8"/>
    </row>
    <row r="1359" customFormat="false" ht="15" hidden="true" customHeight="true" outlineLevel="0" collapsed="false">
      <c r="A1359" s="92" t="s">
        <v>1478</v>
      </c>
      <c r="B1359" s="105" t="n">
        <v>44743</v>
      </c>
      <c r="C1359" s="100" t="n">
        <v>4000</v>
      </c>
      <c r="D1359" s="92" t="s">
        <v>44</v>
      </c>
      <c r="E1359" s="101" t="e">
        <f aca="false">_xlfn.iferror(VLOOKUP($A1359,Clientes!$A:$F,6,0),"")</f>
        <v>#N/A</v>
      </c>
      <c r="F1359" s="102" t="n">
        <f aca="false">IF(B1359="","",EOMONTH(B1359,-1)+1)</f>
        <v>44743</v>
      </c>
      <c r="G1359" s="103" t="n">
        <f aca="false">_xlfn.iferror(VLOOKUP(D1359,Cadastros!$M$1:$N$12,2,0),0)*C1359</f>
        <v>-4000</v>
      </c>
      <c r="H1359" s="103" t="n">
        <f aca="false">SUMIF(A:A,A1359,G:G)</f>
        <v>0</v>
      </c>
      <c r="I1359" s="8"/>
    </row>
    <row r="1360" customFormat="false" ht="15" hidden="true" customHeight="true" outlineLevel="0" collapsed="false">
      <c r="A1360" s="92" t="s">
        <v>1517</v>
      </c>
      <c r="B1360" s="105" t="n">
        <v>44743</v>
      </c>
      <c r="C1360" s="100" t="n">
        <v>2000</v>
      </c>
      <c r="D1360" s="92" t="s">
        <v>44</v>
      </c>
      <c r="E1360" s="101" t="e">
        <f aca="false">_xlfn.iferror(VLOOKUP($A1360,Clientes!$A:$F,6,0),"")</f>
        <v>#N/A</v>
      </c>
      <c r="F1360" s="102" t="n">
        <f aca="false">IF(B1360="","",EOMONTH(B1360,-1)+1)</f>
        <v>44743</v>
      </c>
      <c r="G1360" s="103" t="n">
        <f aca="false">_xlfn.iferror(VLOOKUP(D1360,Cadastros!$M$1:$N$12,2,0),0)*C1360</f>
        <v>-2000</v>
      </c>
      <c r="H1360" s="103" t="n">
        <f aca="false">SUMIF(A:A,A1360,G:G)</f>
        <v>0</v>
      </c>
      <c r="I1360" s="8"/>
    </row>
    <row r="1361" customFormat="false" ht="15" hidden="true" customHeight="true" outlineLevel="0" collapsed="false">
      <c r="A1361" s="92" t="s">
        <v>1547</v>
      </c>
      <c r="B1361" s="105" t="n">
        <v>44743</v>
      </c>
      <c r="C1361" s="100" t="n">
        <v>3500</v>
      </c>
      <c r="D1361" s="92" t="s">
        <v>44</v>
      </c>
      <c r="E1361" s="101" t="e">
        <f aca="false">_xlfn.iferror(VLOOKUP($A1361,Clientes!$A:$F,6,0),"")</f>
        <v>#N/A</v>
      </c>
      <c r="F1361" s="102" t="n">
        <f aca="false">IF(B1361="","",EOMONTH(B1361,-1)+1)</f>
        <v>44743</v>
      </c>
      <c r="G1361" s="103" t="n">
        <f aca="false">_xlfn.iferror(VLOOKUP(D1361,Cadastros!$M$1:$N$12,2,0),0)*C1361</f>
        <v>-3500</v>
      </c>
      <c r="H1361" s="103" t="n">
        <f aca="false">SUMIF(A:A,A1361,G:G)</f>
        <v>0</v>
      </c>
      <c r="I1361" s="8"/>
    </row>
    <row r="1362" customFormat="false" ht="15" hidden="true" customHeight="true" outlineLevel="0" collapsed="false">
      <c r="A1362" s="92" t="s">
        <v>1592</v>
      </c>
      <c r="B1362" s="105" t="n">
        <v>44743</v>
      </c>
      <c r="C1362" s="100" t="n">
        <v>2500</v>
      </c>
      <c r="D1362" s="92" t="s">
        <v>44</v>
      </c>
      <c r="E1362" s="101" t="e">
        <f aca="false">_xlfn.iferror(VLOOKUP($A1362,Clientes!$A:$F,6,0),"")</f>
        <v>#N/A</v>
      </c>
      <c r="F1362" s="102" t="n">
        <f aca="false">IF(B1362="","",EOMONTH(B1362,-1)+1)</f>
        <v>44743</v>
      </c>
      <c r="G1362" s="103" t="n">
        <f aca="false">_xlfn.iferror(VLOOKUP(D1362,Cadastros!$M$1:$N$12,2,0),0)*C1362</f>
        <v>-2500</v>
      </c>
      <c r="H1362" s="103" t="n">
        <f aca="false">SUMIF(A:A,A1362,G:G)</f>
        <v>0</v>
      </c>
      <c r="I1362" s="8"/>
    </row>
    <row r="1363" customFormat="false" ht="15" hidden="true" customHeight="true" outlineLevel="0" collapsed="false">
      <c r="A1363" s="92" t="s">
        <v>1602</v>
      </c>
      <c r="B1363" s="105" t="n">
        <v>44743</v>
      </c>
      <c r="C1363" s="100" t="n">
        <v>5760</v>
      </c>
      <c r="D1363" s="92" t="s">
        <v>44</v>
      </c>
      <c r="E1363" s="101" t="e">
        <f aca="false">_xlfn.iferror(VLOOKUP($A1363,Clientes!$A:$F,6,0),"")</f>
        <v>#N/A</v>
      </c>
      <c r="F1363" s="102" t="n">
        <f aca="false">IF(B1363="","",EOMONTH(B1363,-1)+1)</f>
        <v>44743</v>
      </c>
      <c r="G1363" s="103" t="n">
        <f aca="false">_xlfn.iferror(VLOOKUP(D1363,Cadastros!$M$1:$N$12,2,0),0)*C1363</f>
        <v>-5760</v>
      </c>
      <c r="H1363" s="103" t="n">
        <f aca="false">SUMIF(A:A,A1363,G:G)</f>
        <v>0</v>
      </c>
      <c r="I1363" s="8"/>
    </row>
    <row r="1364" customFormat="false" ht="15" hidden="true" customHeight="true" outlineLevel="0" collapsed="false">
      <c r="A1364" s="92" t="s">
        <v>1440</v>
      </c>
      <c r="B1364" s="105" t="n">
        <v>44743</v>
      </c>
      <c r="C1364" s="100" t="n">
        <v>160</v>
      </c>
      <c r="D1364" s="92" t="s">
        <v>42</v>
      </c>
      <c r="E1364" s="101" t="e">
        <f aca="false">_xlfn.iferror(VLOOKUP($A1364,Clientes!$A:$F,6,0),"")</f>
        <v>#N/A</v>
      </c>
      <c r="F1364" s="102" t="n">
        <f aca="false">IF(B1364="","",EOMONTH(B1364,-1)+1)</f>
        <v>44743</v>
      </c>
      <c r="G1364" s="103" t="n">
        <f aca="false">_xlfn.iferror(VLOOKUP(D1364,Cadastros!$M$1:$N$12,2,0),0)*C1364</f>
        <v>160</v>
      </c>
      <c r="H1364" s="103" t="n">
        <f aca="false">SUMIF(A:A,A1364,G:G)</f>
        <v>2160</v>
      </c>
      <c r="I1364" s="8"/>
    </row>
    <row r="1365" customFormat="false" ht="15" hidden="true" customHeight="true" outlineLevel="0" collapsed="false">
      <c r="A1365" s="92" t="s">
        <v>1024</v>
      </c>
      <c r="B1365" s="105" t="n">
        <v>44743</v>
      </c>
      <c r="C1365" s="100" t="n">
        <v>522</v>
      </c>
      <c r="D1365" s="92" t="s">
        <v>46</v>
      </c>
      <c r="E1365" s="101" t="e">
        <f aca="false">_xlfn.iferror(VLOOKUP($A1365,Clientes!$A:$F,6,0),"")</f>
        <v>#N/A</v>
      </c>
      <c r="F1365" s="102" t="n">
        <f aca="false">IF(B1365="","",EOMONTH(B1365,-1)+1)</f>
        <v>44743</v>
      </c>
      <c r="G1365" s="103" t="n">
        <f aca="false">_xlfn.iferror(VLOOKUP(D1365,Cadastros!$M$1:$N$12,2,0),0)*C1365</f>
        <v>-522</v>
      </c>
      <c r="H1365" s="103" t="n">
        <f aca="false">SUMIF(A:A,A1365,G:G)</f>
        <v>1510.9</v>
      </c>
      <c r="I1365" s="8"/>
    </row>
    <row r="1366" customFormat="false" ht="15" hidden="true" customHeight="true" outlineLevel="0" collapsed="false">
      <c r="A1366" s="92" t="s">
        <v>1027</v>
      </c>
      <c r="B1366" s="105" t="n">
        <v>44743</v>
      </c>
      <c r="C1366" s="100" t="n">
        <v>134</v>
      </c>
      <c r="D1366" s="92" t="s">
        <v>46</v>
      </c>
      <c r="E1366" s="101" t="e">
        <f aca="false">_xlfn.iferror(VLOOKUP($A1366,Clientes!$A:$F,6,0),"")</f>
        <v>#N/A</v>
      </c>
      <c r="F1366" s="102" t="n">
        <f aca="false">IF(B1366="","",EOMONTH(B1366,-1)+1)</f>
        <v>44743</v>
      </c>
      <c r="G1366" s="103" t="n">
        <f aca="false">_xlfn.iferror(VLOOKUP(D1366,Cadastros!$M$1:$N$12,2,0),0)*C1366</f>
        <v>-134</v>
      </c>
      <c r="H1366" s="103" t="n">
        <f aca="false">SUMIF(A:A,A1366,G:G)</f>
        <v>1329.6</v>
      </c>
      <c r="I1366" s="8"/>
    </row>
    <row r="1367" customFormat="false" ht="15" hidden="true" customHeight="true" outlineLevel="0" collapsed="false">
      <c r="A1367" s="92" t="s">
        <v>1446</v>
      </c>
      <c r="B1367" s="105" t="n">
        <v>44743</v>
      </c>
      <c r="C1367" s="100" t="n">
        <v>756</v>
      </c>
      <c r="D1367" s="92" t="s">
        <v>46</v>
      </c>
      <c r="E1367" s="101" t="e">
        <f aca="false">_xlfn.iferror(VLOOKUP($A1367,Clientes!$A:$F,6,0),"")</f>
        <v>#N/A</v>
      </c>
      <c r="F1367" s="102" t="n">
        <f aca="false">IF(B1367="","",EOMONTH(B1367,-1)+1)</f>
        <v>44743</v>
      </c>
      <c r="G1367" s="103" t="n">
        <f aca="false">_xlfn.iferror(VLOOKUP(D1367,Cadastros!$M$1:$N$12,2,0),0)*C1367</f>
        <v>-756</v>
      </c>
      <c r="H1367" s="103" t="n">
        <f aca="false">SUMIF(A:A,A1367,G:G)</f>
        <v>1944</v>
      </c>
      <c r="I1367" s="8"/>
    </row>
    <row r="1368" customFormat="false" ht="15" hidden="true" customHeight="true" outlineLevel="0" collapsed="false">
      <c r="A1368" s="92" t="s">
        <v>1524</v>
      </c>
      <c r="B1368" s="105" t="n">
        <v>44743</v>
      </c>
      <c r="C1368" s="100" t="n">
        <v>1080.8</v>
      </c>
      <c r="D1368" s="92" t="s">
        <v>46</v>
      </c>
      <c r="E1368" s="101" t="e">
        <f aca="false">_xlfn.iferror(VLOOKUP($A1368,Clientes!$A:$F,6,0),"")</f>
        <v>#N/A</v>
      </c>
      <c r="F1368" s="102" t="n">
        <f aca="false">IF(B1368="","",EOMONTH(B1368,-1)+1)</f>
        <v>44743</v>
      </c>
      <c r="G1368" s="103" t="n">
        <f aca="false">_xlfn.iferror(VLOOKUP(D1368,Cadastros!$M$1:$N$12,2,0),0)*C1368</f>
        <v>-1080.8</v>
      </c>
      <c r="H1368" s="103" t="n">
        <f aca="false">SUMIF(A:A,A1368,G:G)</f>
        <v>4215.2</v>
      </c>
      <c r="I1368" s="8"/>
    </row>
    <row r="1369" customFormat="false" ht="15" hidden="true" customHeight="true" outlineLevel="0" collapsed="false">
      <c r="A1369" s="92" t="s">
        <v>973</v>
      </c>
      <c r="B1369" s="105" t="n">
        <v>44743</v>
      </c>
      <c r="C1369" s="100" t="n">
        <v>43</v>
      </c>
      <c r="D1369" s="92" t="s">
        <v>1017</v>
      </c>
      <c r="E1369" s="101" t="e">
        <f aca="false">_xlfn.iferror(VLOOKUP($A1369,Clientes!$A:$F,6,0),"")</f>
        <v>#N/A</v>
      </c>
      <c r="F1369" s="102" t="n">
        <f aca="false">IF(B1369="","",EOMONTH(B1369,-1)+1)</f>
        <v>44743</v>
      </c>
      <c r="G1369" s="103" t="n">
        <f aca="false">_xlfn.iferror(VLOOKUP(D1369,Cadastros!$M$1:$N$12,2,0),0)*C1369</f>
        <v>43</v>
      </c>
      <c r="H1369" s="103" t="n">
        <f aca="false">SUMIF(A:A,A1369,G:G)</f>
        <v>404.64</v>
      </c>
      <c r="I1369" s="8"/>
    </row>
    <row r="1370" customFormat="false" ht="15" hidden="true" customHeight="true" outlineLevel="0" collapsed="false">
      <c r="A1370" s="92" t="s">
        <v>976</v>
      </c>
      <c r="B1370" s="105" t="n">
        <v>44743</v>
      </c>
      <c r="C1370" s="100" t="n">
        <v>353.33</v>
      </c>
      <c r="D1370" s="92" t="s">
        <v>1017</v>
      </c>
      <c r="E1370" s="101" t="e">
        <f aca="false">_xlfn.iferror(VLOOKUP($A1370,Clientes!$A:$F,6,0),"")</f>
        <v>#N/A</v>
      </c>
      <c r="F1370" s="102" t="n">
        <f aca="false">IF(B1370="","",EOMONTH(B1370,-1)+1)</f>
        <v>44743</v>
      </c>
      <c r="G1370" s="103" t="n">
        <f aca="false">_xlfn.iferror(VLOOKUP(D1370,Cadastros!$M$1:$N$12,2,0),0)*C1370</f>
        <v>353.33</v>
      </c>
      <c r="H1370" s="103" t="n">
        <f aca="false">SUMIF(A:A,A1370,G:G)</f>
        <v>3324.98</v>
      </c>
      <c r="I1370" s="8"/>
    </row>
    <row r="1371" customFormat="false" ht="15" hidden="true" customHeight="true" outlineLevel="0" collapsed="false">
      <c r="A1371" s="92" t="s">
        <v>979</v>
      </c>
      <c r="B1371" s="105" t="n">
        <v>44743</v>
      </c>
      <c r="C1371" s="100" t="n">
        <v>315.59</v>
      </c>
      <c r="D1371" s="92" t="s">
        <v>1017</v>
      </c>
      <c r="E1371" s="101" t="e">
        <f aca="false">_xlfn.iferror(VLOOKUP($A1371,Clientes!$A:$F,6,0),"")</f>
        <v>#N/A</v>
      </c>
      <c r="F1371" s="102" t="n">
        <f aca="false">IF(B1371="","",EOMONTH(B1371,-1)+1)</f>
        <v>44743</v>
      </c>
      <c r="G1371" s="103" t="n">
        <f aca="false">_xlfn.iferror(VLOOKUP(D1371,Cadastros!$M$1:$N$12,2,0),0)*C1371</f>
        <v>315.59</v>
      </c>
      <c r="H1371" s="103" t="n">
        <f aca="false">SUMIF(A:A,A1371,G:G)</f>
        <v>1558.28</v>
      </c>
      <c r="I1371" s="8"/>
    </row>
    <row r="1372" customFormat="false" ht="15" hidden="true" customHeight="true" outlineLevel="0" collapsed="false">
      <c r="A1372" s="92" t="s">
        <v>991</v>
      </c>
      <c r="B1372" s="105" t="n">
        <v>44743</v>
      </c>
      <c r="C1372" s="100" t="n">
        <v>103.93</v>
      </c>
      <c r="D1372" s="92" t="s">
        <v>1017</v>
      </c>
      <c r="E1372" s="101" t="e">
        <f aca="false">_xlfn.iferror(VLOOKUP($A1372,Clientes!$A:$F,6,0),"")</f>
        <v>#N/A</v>
      </c>
      <c r="F1372" s="102" t="n">
        <f aca="false">IF(B1372="","",EOMONTH(B1372,-1)+1)</f>
        <v>44743</v>
      </c>
      <c r="G1372" s="103" t="n">
        <f aca="false">_xlfn.iferror(VLOOKUP(D1372,Cadastros!$M$1:$N$12,2,0),0)*C1372</f>
        <v>103.93</v>
      </c>
      <c r="H1372" s="103" t="n">
        <f aca="false">SUMIF(A:A,A1372,G:G)</f>
        <v>978.02</v>
      </c>
      <c r="I1372" s="8"/>
    </row>
    <row r="1373" customFormat="false" ht="15" hidden="true" customHeight="true" outlineLevel="0" collapsed="false">
      <c r="A1373" s="92" t="s">
        <v>996</v>
      </c>
      <c r="B1373" s="105" t="n">
        <v>44743</v>
      </c>
      <c r="C1373" s="100" t="n">
        <v>55.14</v>
      </c>
      <c r="D1373" s="92" t="s">
        <v>1017</v>
      </c>
      <c r="E1373" s="101" t="e">
        <f aca="false">_xlfn.iferror(VLOOKUP($A1373,Clientes!$A:$F,6,0),"")</f>
        <v>#N/A</v>
      </c>
      <c r="F1373" s="102" t="n">
        <f aca="false">IF(B1373="","",EOMONTH(B1373,-1)+1)</f>
        <v>44743</v>
      </c>
      <c r="G1373" s="103" t="n">
        <f aca="false">_xlfn.iferror(VLOOKUP(D1373,Cadastros!$M$1:$N$12,2,0),0)*C1373</f>
        <v>55.14</v>
      </c>
      <c r="H1373" s="103" t="n">
        <f aca="false">SUMIF(A:A,A1373,G:G)</f>
        <v>518.93</v>
      </c>
      <c r="I1373" s="8"/>
    </row>
    <row r="1374" customFormat="false" ht="15" hidden="true" customHeight="true" outlineLevel="0" collapsed="false">
      <c r="A1374" s="92" t="s">
        <v>997</v>
      </c>
      <c r="B1374" s="105" t="n">
        <v>44743</v>
      </c>
      <c r="C1374" s="100" t="n">
        <v>55.14</v>
      </c>
      <c r="D1374" s="92" t="s">
        <v>1017</v>
      </c>
      <c r="E1374" s="101" t="e">
        <f aca="false">_xlfn.iferror(VLOOKUP($A1374,Clientes!$A:$F,6,0),"")</f>
        <v>#N/A</v>
      </c>
      <c r="F1374" s="102" t="n">
        <f aca="false">IF(B1374="","",EOMONTH(B1374,-1)+1)</f>
        <v>44743</v>
      </c>
      <c r="G1374" s="103" t="n">
        <f aca="false">_xlfn.iferror(VLOOKUP(D1374,Cadastros!$M$1:$N$12,2,0),0)*C1374</f>
        <v>55.14</v>
      </c>
      <c r="H1374" s="103" t="n">
        <f aca="false">SUMIF(A:A,A1374,G:G)</f>
        <v>518.93</v>
      </c>
      <c r="I1374" s="8"/>
    </row>
    <row r="1375" customFormat="false" ht="15" hidden="true" customHeight="true" outlineLevel="0" collapsed="false">
      <c r="A1375" s="92" t="s">
        <v>999</v>
      </c>
      <c r="B1375" s="105" t="n">
        <v>44743</v>
      </c>
      <c r="C1375" s="100" t="n">
        <v>55.14</v>
      </c>
      <c r="D1375" s="92" t="s">
        <v>1017</v>
      </c>
      <c r="E1375" s="101" t="e">
        <f aca="false">_xlfn.iferror(VLOOKUP($A1375,Clientes!$A:$F,6,0),"")</f>
        <v>#N/A</v>
      </c>
      <c r="F1375" s="102" t="n">
        <f aca="false">IF(B1375="","",EOMONTH(B1375,-1)+1)</f>
        <v>44743</v>
      </c>
      <c r="G1375" s="103" t="n">
        <f aca="false">_xlfn.iferror(VLOOKUP(D1375,Cadastros!$M$1:$N$12,2,0),0)*C1375</f>
        <v>55.14</v>
      </c>
      <c r="H1375" s="103" t="n">
        <f aca="false">SUMIF(A:A,A1375,G:G)</f>
        <v>518.93</v>
      </c>
      <c r="I1375" s="8"/>
    </row>
    <row r="1376" customFormat="false" ht="15" hidden="true" customHeight="true" outlineLevel="0" collapsed="false">
      <c r="A1376" s="92" t="s">
        <v>1000</v>
      </c>
      <c r="B1376" s="105" t="n">
        <v>44743</v>
      </c>
      <c r="C1376" s="100" t="n">
        <v>55.14</v>
      </c>
      <c r="D1376" s="92" t="s">
        <v>1017</v>
      </c>
      <c r="E1376" s="101" t="e">
        <f aca="false">_xlfn.iferror(VLOOKUP($A1376,Clientes!$A:$F,6,0),"")</f>
        <v>#N/A</v>
      </c>
      <c r="F1376" s="102" t="n">
        <f aca="false">IF(B1376="","",EOMONTH(B1376,-1)+1)</f>
        <v>44743</v>
      </c>
      <c r="G1376" s="103" t="n">
        <f aca="false">_xlfn.iferror(VLOOKUP(D1376,Cadastros!$M$1:$N$12,2,0),0)*C1376</f>
        <v>55.14</v>
      </c>
      <c r="H1376" s="103" t="n">
        <f aca="false">SUMIF(A:A,A1376,G:G)</f>
        <v>518.93</v>
      </c>
      <c r="I1376" s="8"/>
    </row>
    <row r="1377" customFormat="false" ht="15" hidden="true" customHeight="true" outlineLevel="0" collapsed="false">
      <c r="A1377" s="92" t="s">
        <v>1001</v>
      </c>
      <c r="B1377" s="105" t="n">
        <v>44743</v>
      </c>
      <c r="C1377" s="100" t="n">
        <v>51.39</v>
      </c>
      <c r="D1377" s="92" t="s">
        <v>1017</v>
      </c>
      <c r="E1377" s="101" t="e">
        <f aca="false">_xlfn.iferror(VLOOKUP($A1377,Clientes!$A:$F,6,0),"")</f>
        <v>#N/A</v>
      </c>
      <c r="F1377" s="102" t="n">
        <f aca="false">IF(B1377="","",EOMONTH(B1377,-1)+1)</f>
        <v>44743</v>
      </c>
      <c r="G1377" s="103" t="n">
        <f aca="false">_xlfn.iferror(VLOOKUP(D1377,Cadastros!$M$1:$N$12,2,0),0)*C1377</f>
        <v>51.39</v>
      </c>
      <c r="H1377" s="103" t="n">
        <f aca="false">SUMIF(A:A,A1377,G:G)</f>
        <v>483.61</v>
      </c>
      <c r="I1377" s="8"/>
    </row>
    <row r="1378" customFormat="false" ht="15" hidden="true" customHeight="true" outlineLevel="0" collapsed="false">
      <c r="A1378" s="92" t="s">
        <v>1002</v>
      </c>
      <c r="B1378" s="105" t="n">
        <v>44743</v>
      </c>
      <c r="C1378" s="100" t="n">
        <v>55.14</v>
      </c>
      <c r="D1378" s="92" t="s">
        <v>1017</v>
      </c>
      <c r="E1378" s="101" t="e">
        <f aca="false">_xlfn.iferror(VLOOKUP($A1378,Clientes!$A:$F,6,0),"")</f>
        <v>#N/A</v>
      </c>
      <c r="F1378" s="102" t="n">
        <f aca="false">IF(B1378="","",EOMONTH(B1378,-1)+1)</f>
        <v>44743</v>
      </c>
      <c r="G1378" s="103" t="n">
        <f aca="false">_xlfn.iferror(VLOOKUP(D1378,Cadastros!$M$1:$N$12,2,0),0)*C1378</f>
        <v>55.14</v>
      </c>
      <c r="H1378" s="103" t="n">
        <f aca="false">SUMIF(A:A,A1378,G:G)</f>
        <v>893.93</v>
      </c>
      <c r="I1378" s="8"/>
    </row>
    <row r="1379" customFormat="false" ht="15" hidden="true" customHeight="true" outlineLevel="0" collapsed="false">
      <c r="A1379" s="92" t="s">
        <v>1012</v>
      </c>
      <c r="B1379" s="105" t="n">
        <v>44743</v>
      </c>
      <c r="C1379" s="100" t="n">
        <v>55.14</v>
      </c>
      <c r="D1379" s="92" t="s">
        <v>1017</v>
      </c>
      <c r="E1379" s="101" t="e">
        <f aca="false">_xlfn.iferror(VLOOKUP($A1379,Clientes!$A:$F,6,0),"")</f>
        <v>#N/A</v>
      </c>
      <c r="F1379" s="102" t="n">
        <f aca="false">IF(B1379="","",EOMONTH(B1379,-1)+1)</f>
        <v>44743</v>
      </c>
      <c r="G1379" s="103" t="n">
        <f aca="false">_xlfn.iferror(VLOOKUP(D1379,Cadastros!$M$1:$N$12,2,0),0)*C1379</f>
        <v>55.14</v>
      </c>
      <c r="H1379" s="103" t="n">
        <f aca="false">SUMIF(A:A,A1379,G:G)</f>
        <v>518.93</v>
      </c>
      <c r="I1379" s="8"/>
    </row>
    <row r="1380" customFormat="false" ht="15" hidden="true" customHeight="true" outlineLevel="0" collapsed="false">
      <c r="A1380" s="92" t="s">
        <v>1059</v>
      </c>
      <c r="B1380" s="105" t="n">
        <v>44743</v>
      </c>
      <c r="C1380" s="100" t="n">
        <v>2569.67</v>
      </c>
      <c r="D1380" s="92" t="s">
        <v>1017</v>
      </c>
      <c r="E1380" s="101" t="e">
        <f aca="false">_xlfn.iferror(VLOOKUP($A1380,Clientes!$A:$F,6,0),"")</f>
        <v>#N/A</v>
      </c>
      <c r="F1380" s="102" t="n">
        <f aca="false">IF(B1380="","",EOMONTH(B1380,-1)+1)</f>
        <v>44743</v>
      </c>
      <c r="G1380" s="103" t="n">
        <f aca="false">_xlfn.iferror(VLOOKUP(D1380,Cadastros!$M$1:$N$12,2,0),0)*C1380</f>
        <v>2569.67</v>
      </c>
      <c r="H1380" s="103" t="n">
        <f aca="false">SUMIF(A:A,A1380,G:G)</f>
        <v>24181.67</v>
      </c>
      <c r="I1380" s="8"/>
    </row>
    <row r="1381" customFormat="false" ht="15" hidden="true" customHeight="true" outlineLevel="0" collapsed="false">
      <c r="A1381" s="92" t="s">
        <v>1071</v>
      </c>
      <c r="B1381" s="105" t="n">
        <v>44743</v>
      </c>
      <c r="C1381" s="100" t="n">
        <v>154.18</v>
      </c>
      <c r="D1381" s="92" t="s">
        <v>1017</v>
      </c>
      <c r="E1381" s="101" t="e">
        <f aca="false">_xlfn.iferror(VLOOKUP($A1381,Clientes!$A:$F,6,0),"")</f>
        <v>#N/A</v>
      </c>
      <c r="F1381" s="102" t="n">
        <f aca="false">IF(B1381="","",EOMONTH(B1381,-1)+1)</f>
        <v>44743</v>
      </c>
      <c r="G1381" s="103" t="n">
        <f aca="false">_xlfn.iferror(VLOOKUP(D1381,Cadastros!$M$1:$N$12,2,0),0)*C1381</f>
        <v>154.18</v>
      </c>
      <c r="H1381" s="103" t="n">
        <f aca="false">SUMIF(A:A,A1381,G:G)</f>
        <v>1450.9</v>
      </c>
      <c r="I1381" s="8"/>
    </row>
    <row r="1382" customFormat="false" ht="15" hidden="true" customHeight="true" outlineLevel="0" collapsed="false">
      <c r="A1382" s="92" t="s">
        <v>1079</v>
      </c>
      <c r="B1382" s="105" t="n">
        <v>44743</v>
      </c>
      <c r="C1382" s="100" t="n">
        <v>956.97</v>
      </c>
      <c r="D1382" s="92" t="s">
        <v>1017</v>
      </c>
      <c r="E1382" s="101" t="e">
        <f aca="false">_xlfn.iferror(VLOOKUP($A1382,Clientes!$A:$F,6,0),"")</f>
        <v>#N/A</v>
      </c>
      <c r="F1382" s="102" t="n">
        <f aca="false">IF(B1382="","",EOMONTH(B1382,-1)+1)</f>
        <v>44743</v>
      </c>
      <c r="G1382" s="103" t="n">
        <f aca="false">_xlfn.iferror(VLOOKUP(D1382,Cadastros!$M$1:$N$12,2,0),0)*C1382</f>
        <v>956.97</v>
      </c>
      <c r="H1382" s="103" t="n">
        <f aca="false">SUMIF(A:A,A1382,G:G)</f>
        <v>9005.47</v>
      </c>
      <c r="I1382" s="8"/>
    </row>
    <row r="1383" customFormat="false" ht="15" hidden="true" customHeight="true" outlineLevel="0" collapsed="false">
      <c r="A1383" s="92" t="s">
        <v>1094</v>
      </c>
      <c r="B1383" s="105" t="n">
        <v>44743</v>
      </c>
      <c r="C1383" s="100" t="n">
        <v>127.05</v>
      </c>
      <c r="D1383" s="92" t="s">
        <v>1017</v>
      </c>
      <c r="E1383" s="101" t="e">
        <f aca="false">_xlfn.iferror(VLOOKUP($A1383,Clientes!$A:$F,6,0),"")</f>
        <v>#N/A</v>
      </c>
      <c r="F1383" s="102" t="n">
        <f aca="false">IF(B1383="","",EOMONTH(B1383,-1)+1)</f>
        <v>44743</v>
      </c>
      <c r="G1383" s="103" t="n">
        <f aca="false">_xlfn.iferror(VLOOKUP(D1383,Cadastros!$M$1:$N$12,2,0),0)*C1383</f>
        <v>127.05</v>
      </c>
      <c r="H1383" s="103" t="n">
        <f aca="false">SUMIF(A:A,A1383,G:G)</f>
        <v>1445.56</v>
      </c>
      <c r="I1383" s="8"/>
    </row>
    <row r="1384" customFormat="false" ht="15" hidden="true" customHeight="true" outlineLevel="0" collapsed="false">
      <c r="A1384" s="92" t="s">
        <v>1120</v>
      </c>
      <c r="B1384" s="105" t="n">
        <v>44743</v>
      </c>
      <c r="C1384" s="100" t="n">
        <v>321.21</v>
      </c>
      <c r="D1384" s="92" t="s">
        <v>1017</v>
      </c>
      <c r="E1384" s="101" t="e">
        <f aca="false">_xlfn.iferror(VLOOKUP($A1384,Clientes!$A:$F,6,0),"")</f>
        <v>#N/A</v>
      </c>
      <c r="F1384" s="102" t="n">
        <f aca="false">IF(B1384="","",EOMONTH(B1384,-1)+1)</f>
        <v>44743</v>
      </c>
      <c r="G1384" s="103" t="n">
        <f aca="false">_xlfn.iferror(VLOOKUP(D1384,Cadastros!$M$1:$N$12,2,0),0)*C1384</f>
        <v>321.21</v>
      </c>
      <c r="H1384" s="103" t="n">
        <f aca="false">SUMIF(A:A,A1384,G:G)</f>
        <v>3022.71</v>
      </c>
      <c r="I1384" s="8"/>
    </row>
    <row r="1385" customFormat="false" ht="15" hidden="true" customHeight="true" outlineLevel="0" collapsed="false">
      <c r="A1385" s="92" t="s">
        <v>1127</v>
      </c>
      <c r="B1385" s="105" t="n">
        <v>44743</v>
      </c>
      <c r="C1385" s="100" t="n">
        <v>141.33</v>
      </c>
      <c r="D1385" s="92" t="s">
        <v>1017</v>
      </c>
      <c r="E1385" s="101" t="e">
        <f aca="false">_xlfn.iferror(VLOOKUP($A1385,Clientes!$A:$F,6,0),"")</f>
        <v>#N/A</v>
      </c>
      <c r="F1385" s="102" t="n">
        <f aca="false">IF(B1385="","",EOMONTH(B1385,-1)+1)</f>
        <v>44743</v>
      </c>
      <c r="G1385" s="103" t="n">
        <f aca="false">_xlfn.iferror(VLOOKUP(D1385,Cadastros!$M$1:$N$12,2,0),0)*C1385</f>
        <v>141.33</v>
      </c>
      <c r="H1385" s="103" t="n">
        <f aca="false">SUMIF(A:A,A1385,G:G)</f>
        <v>1329.99</v>
      </c>
      <c r="I1385" s="8"/>
    </row>
    <row r="1386" customFormat="false" ht="15" hidden="true" customHeight="true" outlineLevel="0" collapsed="false">
      <c r="A1386" s="92" t="s">
        <v>1129</v>
      </c>
      <c r="B1386" s="105" t="n">
        <v>44743</v>
      </c>
      <c r="C1386" s="100" t="n">
        <v>706.66</v>
      </c>
      <c r="D1386" s="92" t="s">
        <v>1017</v>
      </c>
      <c r="E1386" s="101" t="e">
        <f aca="false">_xlfn.iferror(VLOOKUP($A1386,Clientes!$A:$F,6,0),"")</f>
        <v>#N/A</v>
      </c>
      <c r="F1386" s="102" t="n">
        <f aca="false">IF(B1386="","",EOMONTH(B1386,-1)+1)</f>
        <v>44743</v>
      </c>
      <c r="G1386" s="103" t="n">
        <f aca="false">_xlfn.iferror(VLOOKUP(D1386,Cadastros!$M$1:$N$12,2,0),0)*C1386</f>
        <v>706.66</v>
      </c>
      <c r="H1386" s="103" t="n">
        <f aca="false">SUMIF(A:A,A1386,G:G)</f>
        <v>6649.96</v>
      </c>
      <c r="I1386" s="8"/>
    </row>
    <row r="1387" customFormat="false" ht="15" hidden="true" customHeight="true" outlineLevel="0" collapsed="false">
      <c r="A1387" s="92" t="s">
        <v>1143</v>
      </c>
      <c r="B1387" s="105" t="n">
        <v>44743</v>
      </c>
      <c r="C1387" s="100" t="n">
        <v>96.36</v>
      </c>
      <c r="D1387" s="92" t="s">
        <v>1017</v>
      </c>
      <c r="E1387" s="101" t="e">
        <f aca="false">_xlfn.iferror(VLOOKUP($A1387,Clientes!$A:$F,6,0),"")</f>
        <v>#N/A</v>
      </c>
      <c r="F1387" s="102" t="n">
        <f aca="false">IF(B1387="","",EOMONTH(B1387,-1)+1)</f>
        <v>44743</v>
      </c>
      <c r="G1387" s="103" t="n">
        <f aca="false">_xlfn.iferror(VLOOKUP(D1387,Cadastros!$M$1:$N$12,2,0),0)*C1387</f>
        <v>96.36</v>
      </c>
      <c r="H1387" s="103" t="n">
        <f aca="false">SUMIF(A:A,A1387,G:G)</f>
        <v>906.81</v>
      </c>
      <c r="I1387" s="8"/>
    </row>
    <row r="1388" customFormat="false" ht="15" hidden="true" customHeight="true" outlineLevel="0" collapsed="false">
      <c r="A1388" s="92" t="s">
        <v>1150</v>
      </c>
      <c r="B1388" s="105" t="n">
        <v>44743</v>
      </c>
      <c r="C1388" s="100" t="n">
        <v>240.91</v>
      </c>
      <c r="D1388" s="92" t="s">
        <v>1017</v>
      </c>
      <c r="E1388" s="101" t="e">
        <f aca="false">_xlfn.iferror(VLOOKUP($A1388,Clientes!$A:$F,6,0),"")</f>
        <v>#N/A</v>
      </c>
      <c r="F1388" s="102" t="n">
        <f aca="false">IF(B1388="","",EOMONTH(B1388,-1)+1)</f>
        <v>44743</v>
      </c>
      <c r="G1388" s="103" t="n">
        <f aca="false">_xlfn.iferror(VLOOKUP(D1388,Cadastros!$M$1:$N$12,2,0),0)*C1388</f>
        <v>240.91</v>
      </c>
      <c r="H1388" s="103" t="n">
        <f aca="false">SUMIF(A:A,A1388,G:G)</f>
        <v>2267.04</v>
      </c>
      <c r="I1388" s="8"/>
    </row>
    <row r="1389" customFormat="false" ht="15" hidden="true" customHeight="true" outlineLevel="0" collapsed="false">
      <c r="A1389" s="92" t="s">
        <v>1169</v>
      </c>
      <c r="B1389" s="105" t="n">
        <v>44743</v>
      </c>
      <c r="C1389" s="100" t="n">
        <v>57.82</v>
      </c>
      <c r="D1389" s="92" t="s">
        <v>1017</v>
      </c>
      <c r="E1389" s="101" t="e">
        <f aca="false">_xlfn.iferror(VLOOKUP($A1389,Clientes!$A:$F,6,0),"")</f>
        <v>#N/A</v>
      </c>
      <c r="F1389" s="102" t="n">
        <f aca="false">IF(B1389="","",EOMONTH(B1389,-1)+1)</f>
        <v>44743</v>
      </c>
      <c r="G1389" s="103" t="n">
        <f aca="false">_xlfn.iferror(VLOOKUP(D1389,Cadastros!$M$1:$N$12,2,0),0)*C1389</f>
        <v>57.82</v>
      </c>
      <c r="H1389" s="103" t="n">
        <f aca="false">SUMIF(A:A,A1389,G:G)</f>
        <v>544.09</v>
      </c>
      <c r="I1389" s="8"/>
    </row>
    <row r="1390" customFormat="false" ht="15" hidden="true" customHeight="true" outlineLevel="0" collapsed="false">
      <c r="A1390" s="92" t="s">
        <v>1191</v>
      </c>
      <c r="B1390" s="105" t="n">
        <v>44743</v>
      </c>
      <c r="C1390" s="100" t="n">
        <v>160.6</v>
      </c>
      <c r="D1390" s="92" t="s">
        <v>1017</v>
      </c>
      <c r="E1390" s="101" t="e">
        <f aca="false">_xlfn.iferror(VLOOKUP($A1390,Clientes!$A:$F,6,0),"")</f>
        <v>#N/A</v>
      </c>
      <c r="F1390" s="102" t="n">
        <f aca="false">IF(B1390="","",EOMONTH(B1390,-1)+1)</f>
        <v>44743</v>
      </c>
      <c r="G1390" s="103" t="n">
        <f aca="false">_xlfn.iferror(VLOOKUP(D1390,Cadastros!$M$1:$N$12,2,0),0)*C1390</f>
        <v>160.6</v>
      </c>
      <c r="H1390" s="103" t="n">
        <f aca="false">SUMIF(A:A,A1390,G:G)</f>
        <v>2421.35</v>
      </c>
      <c r="I1390" s="8"/>
    </row>
    <row r="1391" customFormat="false" ht="15" hidden="true" customHeight="true" outlineLevel="0" collapsed="false">
      <c r="A1391" s="92" t="s">
        <v>1201</v>
      </c>
      <c r="B1391" s="105" t="n">
        <v>44743</v>
      </c>
      <c r="C1391" s="100" t="n">
        <v>346.91</v>
      </c>
      <c r="D1391" s="92" t="s">
        <v>1017</v>
      </c>
      <c r="E1391" s="101" t="e">
        <f aca="false">_xlfn.iferror(VLOOKUP($A1391,Clientes!$A:$F,6,0),"")</f>
        <v>#N/A</v>
      </c>
      <c r="F1391" s="102" t="n">
        <f aca="false">IF(B1391="","",EOMONTH(B1391,-1)+1)</f>
        <v>44743</v>
      </c>
      <c r="G1391" s="103" t="n">
        <f aca="false">_xlfn.iferror(VLOOKUP(D1391,Cadastros!$M$1:$N$12,2,0),0)*C1391</f>
        <v>346.91</v>
      </c>
      <c r="H1391" s="103" t="n">
        <f aca="false">SUMIF(A:A,A1391,G:G)</f>
        <v>3264.53</v>
      </c>
      <c r="I1391" s="8"/>
    </row>
    <row r="1392" customFormat="false" ht="15" hidden="true" customHeight="true" outlineLevel="0" collapsed="false">
      <c r="A1392" s="92" t="s">
        <v>1205</v>
      </c>
      <c r="B1392" s="105" t="n">
        <v>44743</v>
      </c>
      <c r="C1392" s="100" t="n">
        <v>359.75</v>
      </c>
      <c r="D1392" s="92" t="s">
        <v>1017</v>
      </c>
      <c r="E1392" s="101" t="e">
        <f aca="false">_xlfn.iferror(VLOOKUP($A1392,Clientes!$A:$F,6,0),"")</f>
        <v>#N/A</v>
      </c>
      <c r="F1392" s="102" t="n">
        <f aca="false">IF(B1392="","",EOMONTH(B1392,-1)+1)</f>
        <v>44743</v>
      </c>
      <c r="G1392" s="103" t="n">
        <f aca="false">_xlfn.iferror(VLOOKUP(D1392,Cadastros!$M$1:$N$12,2,0),0)*C1392</f>
        <v>359.75</v>
      </c>
      <c r="H1392" s="103" t="n">
        <f aca="false">SUMIF(A:A,A1392,G:G)</f>
        <v>3385.43</v>
      </c>
      <c r="I1392" s="8"/>
    </row>
    <row r="1393" customFormat="false" ht="15" hidden="true" customHeight="true" outlineLevel="0" collapsed="false">
      <c r="A1393" s="92" t="s">
        <v>1220</v>
      </c>
      <c r="B1393" s="105" t="n">
        <v>44743</v>
      </c>
      <c r="C1393" s="100" t="n">
        <v>96.36</v>
      </c>
      <c r="D1393" s="92" t="s">
        <v>1017</v>
      </c>
      <c r="E1393" s="101" t="e">
        <f aca="false">_xlfn.iferror(VLOOKUP($A1393,Clientes!$A:$F,6,0),"")</f>
        <v>#N/A</v>
      </c>
      <c r="F1393" s="102" t="n">
        <f aca="false">IF(B1393="","",EOMONTH(B1393,-1)+1)</f>
        <v>44743</v>
      </c>
      <c r="G1393" s="103" t="n">
        <f aca="false">_xlfn.iferror(VLOOKUP(D1393,Cadastros!$M$1:$N$12,2,0),0)*C1393</f>
        <v>96.36</v>
      </c>
      <c r="H1393" s="103" t="n">
        <f aca="false">SUMIF(A:A,A1393,G:G)</f>
        <v>906.81</v>
      </c>
      <c r="I1393" s="8"/>
    </row>
    <row r="1394" customFormat="false" ht="15" hidden="true" customHeight="true" outlineLevel="0" collapsed="false">
      <c r="A1394" s="92" t="s">
        <v>1269</v>
      </c>
      <c r="B1394" s="105" t="n">
        <v>44743</v>
      </c>
      <c r="C1394" s="100" t="n">
        <v>269.82</v>
      </c>
      <c r="D1394" s="92" t="s">
        <v>1017</v>
      </c>
      <c r="E1394" s="101" t="e">
        <f aca="false">_xlfn.iferror(VLOOKUP($A1394,Clientes!$A:$F,6,0),"")</f>
        <v>#N/A</v>
      </c>
      <c r="F1394" s="102" t="n">
        <f aca="false">IF(B1394="","",EOMONTH(B1394,-1)+1)</f>
        <v>44743</v>
      </c>
      <c r="G1394" s="103" t="n">
        <f aca="false">_xlfn.iferror(VLOOKUP(D1394,Cadastros!$M$1:$N$12,2,0),0)*C1394</f>
        <v>269.82</v>
      </c>
      <c r="H1394" s="103" t="n">
        <f aca="false">SUMIF(A:A,A1394,G:G)</f>
        <v>4.54747350886464E-013</v>
      </c>
      <c r="I1394" s="8"/>
    </row>
    <row r="1395" customFormat="false" ht="15" hidden="true" customHeight="true" outlineLevel="0" collapsed="false">
      <c r="A1395" s="92" t="s">
        <v>1343</v>
      </c>
      <c r="B1395" s="105" t="n">
        <v>44743</v>
      </c>
      <c r="C1395" s="100" t="n">
        <v>1807.28</v>
      </c>
      <c r="D1395" s="92" t="s">
        <v>1017</v>
      </c>
      <c r="E1395" s="101" t="e">
        <f aca="false">_xlfn.iferror(VLOOKUP($A1395,Clientes!$A:$F,6,0),"")</f>
        <v>#N/A</v>
      </c>
      <c r="F1395" s="102" t="n">
        <f aca="false">IF(B1395="","",EOMONTH(B1395,-1)+1)</f>
        <v>44743</v>
      </c>
      <c r="G1395" s="103" t="n">
        <f aca="false">_xlfn.iferror(VLOOKUP(D1395,Cadastros!$M$1:$N$12,2,0),0)*C1395</f>
        <v>1807.28</v>
      </c>
      <c r="H1395" s="103" t="n">
        <f aca="false">SUMIF(A:A,A1395,G:G)</f>
        <v>17007.28</v>
      </c>
      <c r="I1395" s="8"/>
    </row>
    <row r="1396" customFormat="false" ht="15" hidden="true" customHeight="true" outlineLevel="0" collapsed="false">
      <c r="A1396" s="92" t="s">
        <v>1387</v>
      </c>
      <c r="B1396" s="105" t="n">
        <v>44743</v>
      </c>
      <c r="C1396" s="100" t="n">
        <v>891.75</v>
      </c>
      <c r="D1396" s="92" t="s">
        <v>1017</v>
      </c>
      <c r="E1396" s="101" t="e">
        <f aca="false">_xlfn.iferror(VLOOKUP($A1396,Clientes!$A:$F,6,0),"")</f>
        <v>#N/A</v>
      </c>
      <c r="F1396" s="102" t="n">
        <f aca="false">IF(B1396="","",EOMONTH(B1396,-1)+1)</f>
        <v>44743</v>
      </c>
      <c r="G1396" s="103" t="n">
        <f aca="false">_xlfn.iferror(VLOOKUP(D1396,Cadastros!$M$1:$N$12,2,0),0)*C1396</f>
        <v>891.75</v>
      </c>
      <c r="H1396" s="103" t="n">
        <f aca="false">SUMIF(A:A,A1396,G:G)</f>
        <v>0</v>
      </c>
      <c r="I1396" s="8"/>
    </row>
    <row r="1397" customFormat="false" ht="15" hidden="true" customHeight="true" outlineLevel="0" collapsed="false">
      <c r="A1397" s="92" t="s">
        <v>1427</v>
      </c>
      <c r="B1397" s="105" t="n">
        <v>44743</v>
      </c>
      <c r="C1397" s="100" t="n">
        <v>356.7</v>
      </c>
      <c r="D1397" s="92" t="s">
        <v>1017</v>
      </c>
      <c r="E1397" s="101" t="e">
        <f aca="false">_xlfn.iferror(VLOOKUP($A1397,Clientes!$A:$F,6,0),"")</f>
        <v>#N/A</v>
      </c>
      <c r="F1397" s="102" t="n">
        <f aca="false">IF(B1397="","",EOMONTH(B1397,-1)+1)</f>
        <v>44743</v>
      </c>
      <c r="G1397" s="103" t="n">
        <f aca="false">_xlfn.iferror(VLOOKUP(D1397,Cadastros!$M$1:$N$12,2,0),0)*C1397</f>
        <v>356.7</v>
      </c>
      <c r="H1397" s="103" t="n">
        <f aca="false">SUMIF(A:A,A1397,G:G)</f>
        <v>3356.7</v>
      </c>
      <c r="I1397" s="8"/>
    </row>
    <row r="1398" customFormat="false" ht="15" hidden="true" customHeight="true" outlineLevel="0" collapsed="false">
      <c r="A1398" s="92" t="s">
        <v>1442</v>
      </c>
      <c r="B1398" s="105" t="n">
        <v>44743</v>
      </c>
      <c r="C1398" s="100" t="n">
        <v>535.05</v>
      </c>
      <c r="D1398" s="92" t="s">
        <v>1017</v>
      </c>
      <c r="E1398" s="101" t="e">
        <f aca="false">_xlfn.iferror(VLOOKUP($A1398,Clientes!$A:$F,6,0),"")</f>
        <v>#N/A</v>
      </c>
      <c r="F1398" s="102" t="n">
        <f aca="false">IF(B1398="","",EOMONTH(B1398,-1)+1)</f>
        <v>44743</v>
      </c>
      <c r="G1398" s="103" t="n">
        <f aca="false">_xlfn.iferror(VLOOKUP(D1398,Cadastros!$M$1:$N$12,2,0),0)*C1398</f>
        <v>535.05</v>
      </c>
      <c r="H1398" s="103" t="n">
        <f aca="false">SUMIF(A:A,A1398,G:G)</f>
        <v>5035.05</v>
      </c>
      <c r="I1398" s="8"/>
    </row>
    <row r="1399" customFormat="false" ht="15" hidden="true" customHeight="true" outlineLevel="0" collapsed="false">
      <c r="A1399" s="92" t="s">
        <v>1445</v>
      </c>
      <c r="B1399" s="105" t="n">
        <v>44743</v>
      </c>
      <c r="C1399" s="100" t="n">
        <v>535</v>
      </c>
      <c r="D1399" s="92" t="s">
        <v>1017</v>
      </c>
      <c r="E1399" s="101" t="e">
        <f aca="false">_xlfn.iferror(VLOOKUP($A1399,Clientes!$A:$F,6,0),"")</f>
        <v>#N/A</v>
      </c>
      <c r="F1399" s="102" t="n">
        <f aca="false">IF(B1399="","",EOMONTH(B1399,-1)+1)</f>
        <v>44743</v>
      </c>
      <c r="G1399" s="103" t="n">
        <f aca="false">_xlfn.iferror(VLOOKUP(D1399,Cadastros!$M$1:$N$12,2,0),0)*C1399</f>
        <v>535</v>
      </c>
      <c r="H1399" s="103" t="n">
        <f aca="false">SUMIF(A:A,A1399,G:G)</f>
        <v>5535</v>
      </c>
      <c r="I1399" s="8"/>
    </row>
    <row r="1400" customFormat="false" ht="15" hidden="true" customHeight="true" outlineLevel="0" collapsed="false">
      <c r="A1400" s="92" t="s">
        <v>1448</v>
      </c>
      <c r="B1400" s="105" t="n">
        <v>44743</v>
      </c>
      <c r="C1400" s="100" t="n">
        <v>535.05</v>
      </c>
      <c r="D1400" s="92" t="s">
        <v>1017</v>
      </c>
      <c r="E1400" s="101" t="e">
        <f aca="false">_xlfn.iferror(VLOOKUP($A1400,Clientes!$A:$F,6,0),"")</f>
        <v>#N/A</v>
      </c>
      <c r="F1400" s="102" t="n">
        <f aca="false">IF(B1400="","",EOMONTH(B1400,-1)+1)</f>
        <v>44743</v>
      </c>
      <c r="G1400" s="103" t="n">
        <f aca="false">_xlfn.iferror(VLOOKUP(D1400,Cadastros!$M$1:$N$12,2,0),0)*C1400</f>
        <v>535.05</v>
      </c>
      <c r="H1400" s="103" t="n">
        <f aca="false">SUMIF(A:A,A1400,G:G)</f>
        <v>5035.05</v>
      </c>
      <c r="I1400" s="8"/>
    </row>
    <row r="1401" customFormat="false" ht="15" hidden="true" customHeight="true" outlineLevel="0" collapsed="false">
      <c r="A1401" s="92" t="s">
        <v>1449</v>
      </c>
      <c r="B1401" s="105" t="n">
        <v>44743</v>
      </c>
      <c r="C1401" s="100" t="n">
        <v>356.7</v>
      </c>
      <c r="D1401" s="92" t="s">
        <v>1017</v>
      </c>
      <c r="E1401" s="101" t="e">
        <f aca="false">_xlfn.iferror(VLOOKUP($A1401,Clientes!$A:$F,6,0),"")</f>
        <v>#N/A</v>
      </c>
      <c r="F1401" s="102" t="n">
        <f aca="false">IF(B1401="","",EOMONTH(B1401,-1)+1)</f>
        <v>44743</v>
      </c>
      <c r="G1401" s="103" t="n">
        <f aca="false">_xlfn.iferror(VLOOKUP(D1401,Cadastros!$M$1:$N$12,2,0),0)*C1401</f>
        <v>356.7</v>
      </c>
      <c r="H1401" s="103" t="n">
        <f aca="false">SUMIF(A:A,A1401,G:G)</f>
        <v>3356.7</v>
      </c>
      <c r="I1401" s="8"/>
    </row>
    <row r="1402" customFormat="false" ht="15" hidden="true" customHeight="true" outlineLevel="0" collapsed="false">
      <c r="A1402" s="92" t="s">
        <v>1622</v>
      </c>
      <c r="B1402" s="105" t="n">
        <v>44774</v>
      </c>
      <c r="C1402" s="100" t="n">
        <v>16380</v>
      </c>
      <c r="D1402" s="92" t="s">
        <v>34</v>
      </c>
      <c r="E1402" s="101" t="e">
        <f aca="false">_xlfn.iferror(VLOOKUP($A1402,Clientes!$A:$F,6,0),"")</f>
        <v>#N/A</v>
      </c>
      <c r="F1402" s="102" t="n">
        <f aca="false">IF(B1402="","",EOMONTH(B1402,-1)+1)</f>
        <v>44774</v>
      </c>
      <c r="G1402" s="103" t="n">
        <f aca="false">_xlfn.iferror(VLOOKUP(D1402,Cadastros!$M$1:$N$12,2,0),0)*C1402</f>
        <v>16380</v>
      </c>
      <c r="H1402" s="103" t="n">
        <f aca="false">SUMIF(A:A,A1402,G:G)</f>
        <v>16380</v>
      </c>
      <c r="I1402" s="8"/>
    </row>
    <row r="1403" customFormat="false" ht="15" hidden="true" customHeight="true" outlineLevel="0" collapsed="false">
      <c r="A1403" s="92" t="s">
        <v>1623</v>
      </c>
      <c r="B1403" s="105" t="n">
        <v>44774</v>
      </c>
      <c r="C1403" s="100" t="n">
        <v>15500</v>
      </c>
      <c r="D1403" s="92" t="s">
        <v>34</v>
      </c>
      <c r="E1403" s="101" t="e">
        <f aca="false">_xlfn.iferror(VLOOKUP($A1403,Clientes!$A:$F,6,0),"")</f>
        <v>#N/A</v>
      </c>
      <c r="F1403" s="102" t="n">
        <f aca="false">IF(B1403="","",EOMONTH(B1403,-1)+1)</f>
        <v>44774</v>
      </c>
      <c r="G1403" s="103" t="n">
        <f aca="false">_xlfn.iferror(VLOOKUP(D1403,Cadastros!$M$1:$N$12,2,0),0)*C1403</f>
        <v>15500</v>
      </c>
      <c r="H1403" s="103" t="n">
        <f aca="false">SUMIF(A:A,A1403,G:G)</f>
        <v>15500</v>
      </c>
      <c r="I1403" s="8"/>
    </row>
    <row r="1404" customFormat="false" ht="15" hidden="true" customHeight="true" outlineLevel="0" collapsed="false">
      <c r="A1404" s="92" t="s">
        <v>1624</v>
      </c>
      <c r="B1404" s="105" t="n">
        <v>44774</v>
      </c>
      <c r="C1404" s="100" t="n">
        <v>4200</v>
      </c>
      <c r="D1404" s="92" t="s">
        <v>34</v>
      </c>
      <c r="E1404" s="101" t="e">
        <f aca="false">_xlfn.iferror(VLOOKUP($A1404,Clientes!$A:$F,6,0),"")</f>
        <v>#N/A</v>
      </c>
      <c r="F1404" s="102" t="n">
        <f aca="false">IF(B1404="","",EOMONTH(B1404,-1)+1)</f>
        <v>44774</v>
      </c>
      <c r="G1404" s="103" t="n">
        <f aca="false">_xlfn.iferror(VLOOKUP(D1404,Cadastros!$M$1:$N$12,2,0),0)*C1404</f>
        <v>4200</v>
      </c>
      <c r="H1404" s="103" t="n">
        <f aca="false">SUMIF(A:A,A1404,G:G)</f>
        <v>4200</v>
      </c>
      <c r="I1404" s="8"/>
    </row>
    <row r="1405" customFormat="false" ht="15" hidden="true" customHeight="true" outlineLevel="0" collapsed="false">
      <c r="A1405" s="92" t="s">
        <v>1030</v>
      </c>
      <c r="B1405" s="105" t="n">
        <v>44774</v>
      </c>
      <c r="C1405" s="100" t="n">
        <v>193.48</v>
      </c>
      <c r="D1405" s="92" t="s">
        <v>1625</v>
      </c>
      <c r="E1405" s="101" t="e">
        <f aca="false">_xlfn.iferror(VLOOKUP($A1405,Clientes!$A:$F,6,0),"")</f>
        <v>#N/A</v>
      </c>
      <c r="F1405" s="102" t="n">
        <f aca="false">IF(B1405="","",EOMONTH(B1405,-1)+1)</f>
        <v>44774</v>
      </c>
      <c r="G1405" s="103" t="n">
        <f aca="false">_xlfn.iferror(VLOOKUP(D1405,Cadastros!$M$1:$N$12,2,0),0)*C1405</f>
        <v>193.48</v>
      </c>
      <c r="H1405" s="103" t="n">
        <f aca="false">SUMIF(A:A,A1405,G:G)</f>
        <v>0</v>
      </c>
      <c r="I1405" s="8"/>
    </row>
    <row r="1406" customFormat="false" ht="15" hidden="true" customHeight="true" outlineLevel="0" collapsed="false">
      <c r="A1406" s="92" t="s">
        <v>1030</v>
      </c>
      <c r="B1406" s="105" t="n">
        <v>44774</v>
      </c>
      <c r="C1406" s="100" t="n">
        <v>2843.48</v>
      </c>
      <c r="D1406" s="92" t="s">
        <v>44</v>
      </c>
      <c r="E1406" s="101" t="e">
        <f aca="false">_xlfn.iferror(VLOOKUP($A1406,Clientes!$A:$F,6,0),"")</f>
        <v>#N/A</v>
      </c>
      <c r="F1406" s="102" t="n">
        <f aca="false">IF(B1406="","",EOMONTH(B1406,-1)+1)</f>
        <v>44774</v>
      </c>
      <c r="G1406" s="103" t="n">
        <f aca="false">_xlfn.iferror(VLOOKUP(D1406,Cadastros!$M$1:$N$12,2,0),0)*C1406</f>
        <v>-2843.48</v>
      </c>
      <c r="H1406" s="103" t="n">
        <f aca="false">SUMIF(A:A,A1406,G:G)</f>
        <v>0</v>
      </c>
      <c r="I1406" s="8"/>
    </row>
    <row r="1407" customFormat="false" ht="15" hidden="true" customHeight="true" outlineLevel="0" collapsed="false">
      <c r="A1407" s="92" t="s">
        <v>1101</v>
      </c>
      <c r="B1407" s="105" t="n">
        <v>44774</v>
      </c>
      <c r="C1407" s="100" t="n">
        <v>1072.11</v>
      </c>
      <c r="D1407" s="92" t="s">
        <v>44</v>
      </c>
      <c r="E1407" s="101" t="e">
        <f aca="false">_xlfn.iferror(VLOOKUP($A1407,Clientes!$A:$F,6,0),"")</f>
        <v>#N/A</v>
      </c>
      <c r="F1407" s="102" t="n">
        <f aca="false">IF(B1407="","",EOMONTH(B1407,-1)+1)</f>
        <v>44774</v>
      </c>
      <c r="G1407" s="103" t="n">
        <f aca="false">_xlfn.iferror(VLOOKUP(D1407,Cadastros!$M$1:$N$12,2,0),0)*C1407</f>
        <v>-1072.11</v>
      </c>
      <c r="H1407" s="103" t="n">
        <f aca="false">SUMIF(A:A,A1407,G:G)</f>
        <v>2.27373675443232E-013</v>
      </c>
      <c r="I1407" s="8"/>
    </row>
    <row r="1408" customFormat="false" ht="15" hidden="true" customHeight="true" outlineLevel="0" collapsed="false">
      <c r="A1408" s="92" t="s">
        <v>1171</v>
      </c>
      <c r="B1408" s="105" t="n">
        <v>44774</v>
      </c>
      <c r="C1408" s="100" t="n">
        <v>2381</v>
      </c>
      <c r="D1408" s="92" t="s">
        <v>44</v>
      </c>
      <c r="E1408" s="101" t="e">
        <f aca="false">_xlfn.iferror(VLOOKUP($A1408,Clientes!$A:$F,6,0),"")</f>
        <v>#N/A</v>
      </c>
      <c r="F1408" s="102" t="n">
        <f aca="false">IF(B1408="","",EOMONTH(B1408,-1)+1)</f>
        <v>44774</v>
      </c>
      <c r="G1408" s="103" t="n">
        <f aca="false">_xlfn.iferror(VLOOKUP(D1408,Cadastros!$M$1:$N$12,2,0),0)*C1408</f>
        <v>-2381</v>
      </c>
      <c r="H1408" s="103" t="n">
        <f aca="false">SUMIF(A:A,A1408,G:G)</f>
        <v>0</v>
      </c>
      <c r="I1408" s="8"/>
    </row>
    <row r="1409" customFormat="false" ht="15" hidden="true" customHeight="true" outlineLevel="0" collapsed="false">
      <c r="A1409" s="92" t="s">
        <v>1238</v>
      </c>
      <c r="B1409" s="105" t="n">
        <v>44774</v>
      </c>
      <c r="C1409" s="100" t="n">
        <v>1081</v>
      </c>
      <c r="D1409" s="92" t="s">
        <v>44</v>
      </c>
      <c r="E1409" s="101" t="e">
        <f aca="false">_xlfn.iferror(VLOOKUP($A1409,Clientes!$A:$F,6,0),"")</f>
        <v>#N/A</v>
      </c>
      <c r="F1409" s="102" t="n">
        <f aca="false">IF(B1409="","",EOMONTH(B1409,-1)+1)</f>
        <v>44774</v>
      </c>
      <c r="G1409" s="103" t="n">
        <f aca="false">_xlfn.iferror(VLOOKUP(D1409,Cadastros!$M$1:$N$12,2,0),0)*C1409</f>
        <v>-1081</v>
      </c>
      <c r="H1409" s="103" t="n">
        <f aca="false">SUMIF(A:A,A1409,G:G)</f>
        <v>0</v>
      </c>
      <c r="I1409" s="8"/>
    </row>
    <row r="1410" customFormat="false" ht="15" hidden="true" customHeight="true" outlineLevel="0" collapsed="false">
      <c r="A1410" s="92" t="s">
        <v>1243</v>
      </c>
      <c r="B1410" s="105" t="n">
        <v>44774</v>
      </c>
      <c r="C1410" s="100" t="n">
        <v>1081</v>
      </c>
      <c r="D1410" s="92" t="s">
        <v>44</v>
      </c>
      <c r="E1410" s="101" t="e">
        <f aca="false">_xlfn.iferror(VLOOKUP($A1410,Clientes!$A:$F,6,0),"")</f>
        <v>#N/A</v>
      </c>
      <c r="F1410" s="102" t="n">
        <f aca="false">IF(B1410="","",EOMONTH(B1410,-1)+1)</f>
        <v>44774</v>
      </c>
      <c r="G1410" s="103" t="n">
        <f aca="false">_xlfn.iferror(VLOOKUP(D1410,Cadastros!$M$1:$N$12,2,0),0)*C1410</f>
        <v>-1081</v>
      </c>
      <c r="H1410" s="103" t="n">
        <f aca="false">SUMIF(A:A,A1410,G:G)</f>
        <v>0</v>
      </c>
      <c r="I1410" s="8"/>
    </row>
    <row r="1411" customFormat="false" ht="15" hidden="true" customHeight="true" outlineLevel="0" collapsed="false">
      <c r="A1411" s="92" t="s">
        <v>1294</v>
      </c>
      <c r="B1411" s="105" t="n">
        <v>44774</v>
      </c>
      <c r="C1411" s="100" t="n">
        <v>1974</v>
      </c>
      <c r="D1411" s="92" t="s">
        <v>44</v>
      </c>
      <c r="E1411" s="101" t="e">
        <f aca="false">_xlfn.iferror(VLOOKUP($A1411,Clientes!$A:$F,6,0),"")</f>
        <v>#N/A</v>
      </c>
      <c r="F1411" s="102" t="n">
        <f aca="false">IF(B1411="","",EOMONTH(B1411,-1)+1)</f>
        <v>44774</v>
      </c>
      <c r="G1411" s="103" t="n">
        <f aca="false">_xlfn.iferror(VLOOKUP(D1411,Cadastros!$M$1:$N$12,2,0),0)*C1411</f>
        <v>-1974</v>
      </c>
      <c r="H1411" s="103" t="n">
        <f aca="false">SUMIF(A:A,A1411,G:G)</f>
        <v>0</v>
      </c>
      <c r="I1411" s="8"/>
    </row>
    <row r="1412" customFormat="false" ht="15" hidden="true" customHeight="true" outlineLevel="0" collapsed="false">
      <c r="A1412" s="92" t="s">
        <v>1360</v>
      </c>
      <c r="B1412" s="105" t="n">
        <v>44774</v>
      </c>
      <c r="C1412" s="100" t="n">
        <v>3200</v>
      </c>
      <c r="D1412" s="92" t="s">
        <v>44</v>
      </c>
      <c r="E1412" s="101" t="e">
        <f aca="false">_xlfn.iferror(VLOOKUP($A1412,Clientes!$A:$F,6,0),"")</f>
        <v>#N/A</v>
      </c>
      <c r="F1412" s="102" t="n">
        <f aca="false">IF(B1412="","",EOMONTH(B1412,-1)+1)</f>
        <v>44774</v>
      </c>
      <c r="G1412" s="103" t="n">
        <f aca="false">_xlfn.iferror(VLOOKUP(D1412,Cadastros!$M$1:$N$12,2,0),0)*C1412</f>
        <v>-3200</v>
      </c>
      <c r="H1412" s="103" t="n">
        <f aca="false">SUMIF(A:A,A1412,G:G)</f>
        <v>0</v>
      </c>
      <c r="I1412" s="8"/>
    </row>
    <row r="1413" customFormat="false" ht="15" hidden="true" customHeight="true" outlineLevel="0" collapsed="false">
      <c r="A1413" s="92" t="s">
        <v>1393</v>
      </c>
      <c r="B1413" s="105" t="n">
        <v>44774</v>
      </c>
      <c r="C1413" s="100" t="n">
        <v>3100</v>
      </c>
      <c r="D1413" s="92" t="s">
        <v>44</v>
      </c>
      <c r="E1413" s="101" t="e">
        <f aca="false">_xlfn.iferror(VLOOKUP($A1413,Clientes!$A:$F,6,0),"")</f>
        <v>#N/A</v>
      </c>
      <c r="F1413" s="102" t="n">
        <f aca="false">IF(B1413="","",EOMONTH(B1413,-1)+1)</f>
        <v>44774</v>
      </c>
      <c r="G1413" s="103" t="n">
        <f aca="false">_xlfn.iferror(VLOOKUP(D1413,Cadastros!$M$1:$N$12,2,0),0)*C1413</f>
        <v>-3100</v>
      </c>
      <c r="H1413" s="103" t="n">
        <f aca="false">SUMIF(A:A,A1413,G:G)</f>
        <v>0</v>
      </c>
      <c r="I1413" s="8"/>
    </row>
    <row r="1414" customFormat="false" ht="15" hidden="true" customHeight="true" outlineLevel="0" collapsed="false">
      <c r="A1414" s="92" t="s">
        <v>1422</v>
      </c>
      <c r="B1414" s="105" t="n">
        <v>44774</v>
      </c>
      <c r="C1414" s="100" t="n">
        <v>14800</v>
      </c>
      <c r="D1414" s="92" t="s">
        <v>44</v>
      </c>
      <c r="E1414" s="101" t="e">
        <f aca="false">_xlfn.iferror(VLOOKUP($A1414,Clientes!$A:$F,6,0),"")</f>
        <v>#N/A</v>
      </c>
      <c r="F1414" s="102" t="n">
        <f aca="false">IF(B1414="","",EOMONTH(B1414,-1)+1)</f>
        <v>44774</v>
      </c>
      <c r="G1414" s="103" t="n">
        <f aca="false">_xlfn.iferror(VLOOKUP(D1414,Cadastros!$M$1:$N$12,2,0),0)*C1414</f>
        <v>-14800</v>
      </c>
      <c r="H1414" s="103" t="n">
        <f aca="false">SUMIF(A:A,A1414,G:G)</f>
        <v>0</v>
      </c>
      <c r="I1414" s="8"/>
    </row>
    <row r="1415" customFormat="false" ht="15" hidden="true" customHeight="true" outlineLevel="0" collapsed="false">
      <c r="A1415" s="92" t="s">
        <v>1439</v>
      </c>
      <c r="B1415" s="105" t="n">
        <v>44774</v>
      </c>
      <c r="C1415" s="100" t="n">
        <v>8500</v>
      </c>
      <c r="D1415" s="92" t="s">
        <v>44</v>
      </c>
      <c r="E1415" s="101" t="e">
        <f aca="false">_xlfn.iferror(VLOOKUP($A1415,Clientes!$A:$F,6,0),"")</f>
        <v>#N/A</v>
      </c>
      <c r="F1415" s="102" t="n">
        <f aca="false">IF(B1415="","",EOMONTH(B1415,-1)+1)</f>
        <v>44774</v>
      </c>
      <c r="G1415" s="103" t="n">
        <f aca="false">_xlfn.iferror(VLOOKUP(D1415,Cadastros!$M$1:$N$12,2,0),0)*C1415</f>
        <v>-8500</v>
      </c>
      <c r="H1415" s="103" t="n">
        <f aca="false">SUMIF(A:A,A1415,G:G)</f>
        <v>0</v>
      </c>
      <c r="I1415" s="8"/>
    </row>
    <row r="1416" customFormat="false" ht="15" hidden="true" customHeight="true" outlineLevel="0" collapsed="false">
      <c r="A1416" s="92" t="s">
        <v>1443</v>
      </c>
      <c r="B1416" s="105" t="n">
        <v>44774</v>
      </c>
      <c r="C1416" s="100" t="n">
        <v>26000</v>
      </c>
      <c r="D1416" s="92" t="s">
        <v>44</v>
      </c>
      <c r="E1416" s="101" t="e">
        <f aca="false">_xlfn.iferror(VLOOKUP($A1416,Clientes!$A:$F,6,0),"")</f>
        <v>#N/A</v>
      </c>
      <c r="F1416" s="102" t="n">
        <f aca="false">IF(B1416="","",EOMONTH(B1416,-1)+1)</f>
        <v>44774</v>
      </c>
      <c r="G1416" s="103" t="n">
        <f aca="false">_xlfn.iferror(VLOOKUP(D1416,Cadastros!$M$1:$N$12,2,0),0)*C1416</f>
        <v>-26000</v>
      </c>
      <c r="H1416" s="103" t="n">
        <f aca="false">SUMIF(A:A,A1416,G:G)</f>
        <v>0</v>
      </c>
      <c r="I1416" s="8"/>
    </row>
    <row r="1417" customFormat="false" ht="15" hidden="true" customHeight="true" outlineLevel="0" collapsed="false">
      <c r="A1417" s="92" t="s">
        <v>1452</v>
      </c>
      <c r="B1417" s="105" t="n">
        <v>44774</v>
      </c>
      <c r="C1417" s="100" t="n">
        <v>2400</v>
      </c>
      <c r="D1417" s="92" t="s">
        <v>44</v>
      </c>
      <c r="E1417" s="101" t="e">
        <f aca="false">_xlfn.iferror(VLOOKUP($A1417,Clientes!$A:$F,6,0),"")</f>
        <v>#N/A</v>
      </c>
      <c r="F1417" s="102" t="n">
        <f aca="false">IF(B1417="","",EOMONTH(B1417,-1)+1)</f>
        <v>44774</v>
      </c>
      <c r="G1417" s="103" t="n">
        <f aca="false">_xlfn.iferror(VLOOKUP(D1417,Cadastros!$M$1:$N$12,2,0),0)*C1417</f>
        <v>-2400</v>
      </c>
      <c r="H1417" s="103" t="n">
        <f aca="false">SUMIF(A:A,A1417,G:G)</f>
        <v>0</v>
      </c>
      <c r="I1417" s="8"/>
    </row>
    <row r="1418" customFormat="false" ht="15" hidden="true" customHeight="true" outlineLevel="0" collapsed="false">
      <c r="A1418" s="92" t="s">
        <v>1471</v>
      </c>
      <c r="B1418" s="105" t="n">
        <v>44774</v>
      </c>
      <c r="C1418" s="100" t="n">
        <v>11200</v>
      </c>
      <c r="D1418" s="92" t="s">
        <v>44</v>
      </c>
      <c r="E1418" s="101" t="e">
        <f aca="false">_xlfn.iferror(VLOOKUP($A1418,Clientes!$A:$F,6,0),"")</f>
        <v>#N/A</v>
      </c>
      <c r="F1418" s="102" t="n">
        <f aca="false">IF(B1418="","",EOMONTH(B1418,-1)+1)</f>
        <v>44774</v>
      </c>
      <c r="G1418" s="103" t="n">
        <f aca="false">_xlfn.iferror(VLOOKUP(D1418,Cadastros!$M$1:$N$12,2,0),0)*C1418</f>
        <v>-11200</v>
      </c>
      <c r="H1418" s="103" t="n">
        <f aca="false">SUMIF(A:A,A1418,G:G)</f>
        <v>0</v>
      </c>
      <c r="I1418" s="8"/>
    </row>
    <row r="1419" customFormat="false" ht="15" hidden="true" customHeight="true" outlineLevel="0" collapsed="false">
      <c r="A1419" s="92" t="s">
        <v>1476</v>
      </c>
      <c r="B1419" s="105" t="n">
        <v>44774</v>
      </c>
      <c r="C1419" s="100" t="n">
        <v>5200</v>
      </c>
      <c r="D1419" s="92" t="s">
        <v>44</v>
      </c>
      <c r="E1419" s="101" t="e">
        <f aca="false">_xlfn.iferror(VLOOKUP($A1419,Clientes!$A:$F,6,0),"")</f>
        <v>#N/A</v>
      </c>
      <c r="F1419" s="102" t="n">
        <f aca="false">IF(B1419="","",EOMONTH(B1419,-1)+1)</f>
        <v>44774</v>
      </c>
      <c r="G1419" s="103" t="n">
        <f aca="false">_xlfn.iferror(VLOOKUP(D1419,Cadastros!$M$1:$N$12,2,0),0)*C1419</f>
        <v>-5200</v>
      </c>
      <c r="H1419" s="103" t="n">
        <f aca="false">SUMIF(A:A,A1419,G:G)</f>
        <v>0</v>
      </c>
      <c r="I1419" s="8"/>
    </row>
    <row r="1420" customFormat="false" ht="15" hidden="true" customHeight="true" outlineLevel="0" collapsed="false">
      <c r="A1420" s="92" t="s">
        <v>1495</v>
      </c>
      <c r="B1420" s="105" t="n">
        <v>44774</v>
      </c>
      <c r="C1420" s="100" t="n">
        <v>3800</v>
      </c>
      <c r="D1420" s="92" t="s">
        <v>44</v>
      </c>
      <c r="E1420" s="101" t="e">
        <f aca="false">_xlfn.iferror(VLOOKUP($A1420,Clientes!$A:$F,6,0),"")</f>
        <v>#N/A</v>
      </c>
      <c r="F1420" s="102" t="n">
        <f aca="false">IF(B1420="","",EOMONTH(B1420,-1)+1)</f>
        <v>44774</v>
      </c>
      <c r="G1420" s="103" t="n">
        <f aca="false">_xlfn.iferror(VLOOKUP(D1420,Cadastros!$M$1:$N$12,2,0),0)*C1420</f>
        <v>-3800</v>
      </c>
      <c r="H1420" s="103" t="n">
        <f aca="false">SUMIF(A:A,A1420,G:G)</f>
        <v>0</v>
      </c>
      <c r="I1420" s="8"/>
    </row>
    <row r="1421" customFormat="false" ht="15" hidden="true" customHeight="true" outlineLevel="0" collapsed="false">
      <c r="A1421" s="92" t="s">
        <v>1580</v>
      </c>
      <c r="B1421" s="105" t="n">
        <v>44774</v>
      </c>
      <c r="C1421" s="100" t="n">
        <v>6000</v>
      </c>
      <c r="D1421" s="92" t="s">
        <v>44</v>
      </c>
      <c r="E1421" s="101" t="e">
        <f aca="false">_xlfn.iferror(VLOOKUP($A1421,Clientes!$A:$F,6,0),"")</f>
        <v>#N/A</v>
      </c>
      <c r="F1421" s="102" t="n">
        <f aca="false">IF(B1421="","",EOMONTH(B1421,-1)+1)</f>
        <v>44774</v>
      </c>
      <c r="G1421" s="103" t="n">
        <f aca="false">_xlfn.iferror(VLOOKUP(D1421,Cadastros!$M$1:$N$12,2,0),0)*C1421</f>
        <v>-6000</v>
      </c>
      <c r="H1421" s="103" t="n">
        <f aca="false">SUMIF(A:A,A1421,G:G)</f>
        <v>0</v>
      </c>
      <c r="I1421" s="8"/>
    </row>
    <row r="1422" customFormat="false" ht="15" hidden="true" customHeight="true" outlineLevel="0" collapsed="false">
      <c r="A1422" s="92" t="s">
        <v>1214</v>
      </c>
      <c r="B1422" s="105" t="n">
        <v>44774</v>
      </c>
      <c r="C1422" s="100" t="n">
        <v>3500</v>
      </c>
      <c r="D1422" s="92" t="s">
        <v>36</v>
      </c>
      <c r="E1422" s="101" t="e">
        <f aca="false">_xlfn.iferror(VLOOKUP($A1422,Clientes!$A:$F,6,0),"")</f>
        <v>#N/A</v>
      </c>
      <c r="F1422" s="102" t="n">
        <f aca="false">IF(B1422="","",EOMONTH(B1422,-1)+1)</f>
        <v>44774</v>
      </c>
      <c r="G1422" s="103" t="n">
        <f aca="false">_xlfn.iferror(VLOOKUP(D1422,Cadastros!$M$1:$N$12,2,0),0)*C1422</f>
        <v>3500</v>
      </c>
      <c r="H1422" s="103" t="n">
        <f aca="false">SUMIF(A:A,A1422,G:G)</f>
        <v>0</v>
      </c>
      <c r="I1422" s="8"/>
    </row>
    <row r="1423" customFormat="false" ht="15" hidden="true" customHeight="true" outlineLevel="0" collapsed="false">
      <c r="A1423" s="92" t="s">
        <v>1450</v>
      </c>
      <c r="B1423" s="105" t="n">
        <v>44774</v>
      </c>
      <c r="C1423" s="100" t="n">
        <v>600</v>
      </c>
      <c r="D1423" s="92" t="s">
        <v>36</v>
      </c>
      <c r="E1423" s="101" t="e">
        <f aca="false">_xlfn.iferror(VLOOKUP($A1423,Clientes!$A:$F,6,0),"")</f>
        <v>#N/A</v>
      </c>
      <c r="F1423" s="102" t="n">
        <f aca="false">IF(B1423="","",EOMONTH(B1423,-1)+1)</f>
        <v>44774</v>
      </c>
      <c r="G1423" s="103" t="n">
        <f aca="false">_xlfn.iferror(VLOOKUP(D1423,Cadastros!$M$1:$N$12,2,0),0)*C1423</f>
        <v>600</v>
      </c>
      <c r="H1423" s="103" t="n">
        <f aca="false">SUMIF(A:A,A1423,G:G)</f>
        <v>3600</v>
      </c>
      <c r="I1423" s="8"/>
    </row>
    <row r="1424" customFormat="false" ht="15" hidden="true" customHeight="true" outlineLevel="0" collapsed="false">
      <c r="A1424" s="92" t="s">
        <v>1608</v>
      </c>
      <c r="B1424" s="105" t="n">
        <v>44774</v>
      </c>
      <c r="C1424" s="100" t="n">
        <v>1000</v>
      </c>
      <c r="D1424" s="92" t="s">
        <v>46</v>
      </c>
      <c r="E1424" s="101" t="e">
        <f aca="false">_xlfn.iferror(VLOOKUP($A1424,Clientes!$A:$F,6,0),"")</f>
        <v>#N/A</v>
      </c>
      <c r="F1424" s="102" t="n">
        <f aca="false">IF(B1424="","",EOMONTH(B1424,-1)+1)</f>
        <v>44774</v>
      </c>
      <c r="G1424" s="103" t="n">
        <f aca="false">_xlfn.iferror(VLOOKUP(D1424,Cadastros!$M$1:$N$12,2,0),0)*C1424</f>
        <v>-1000</v>
      </c>
      <c r="H1424" s="103" t="n">
        <f aca="false">SUMIF(A:A,A1424,G:G)</f>
        <v>0</v>
      </c>
      <c r="I1424" s="8"/>
    </row>
    <row r="1425" customFormat="false" ht="15" hidden="true" customHeight="true" outlineLevel="0" collapsed="false">
      <c r="A1425" s="92" t="s">
        <v>1609</v>
      </c>
      <c r="B1425" s="105" t="n">
        <v>44774</v>
      </c>
      <c r="C1425" s="100" t="n">
        <v>1000</v>
      </c>
      <c r="D1425" s="92" t="s">
        <v>46</v>
      </c>
      <c r="E1425" s="101" t="e">
        <f aca="false">_xlfn.iferror(VLOOKUP($A1425,Clientes!$A:$F,6,0),"")</f>
        <v>#N/A</v>
      </c>
      <c r="F1425" s="102" t="n">
        <f aca="false">IF(B1425="","",EOMONTH(B1425,-1)+1)</f>
        <v>44774</v>
      </c>
      <c r="G1425" s="103" t="n">
        <f aca="false">_xlfn.iferror(VLOOKUP(D1425,Cadastros!$M$1:$N$12,2,0),0)*C1425</f>
        <v>-1000</v>
      </c>
      <c r="H1425" s="103" t="n">
        <f aca="false">SUMIF(A:A,A1425,G:G)</f>
        <v>0</v>
      </c>
      <c r="I1425" s="8"/>
    </row>
    <row r="1426" customFormat="false" ht="15" hidden="true" customHeight="true" outlineLevel="0" collapsed="false">
      <c r="A1426" s="92" t="s">
        <v>1355</v>
      </c>
      <c r="B1426" s="105" t="n">
        <v>44774</v>
      </c>
      <c r="C1426" s="100" t="n">
        <v>72.17</v>
      </c>
      <c r="D1426" s="92" t="s">
        <v>42</v>
      </c>
      <c r="E1426" s="101" t="e">
        <f aca="false">_xlfn.iferror(VLOOKUP($A1426,Clientes!$A:$F,6,0),"")</f>
        <v>#N/A</v>
      </c>
      <c r="F1426" s="102" t="n">
        <f aca="false">IF(B1426="","",EOMONTH(B1426,-1)+1)</f>
        <v>44774</v>
      </c>
      <c r="G1426" s="103" t="n">
        <f aca="false">_xlfn.iferror(VLOOKUP(D1426,Cadastros!$M$1:$N$12,2,0),0)*C1426</f>
        <v>72.17</v>
      </c>
      <c r="H1426" s="103" t="n">
        <f aca="false">SUMIF(A:A,A1426,G:G)</f>
        <v>785.17</v>
      </c>
      <c r="I1426" s="8"/>
    </row>
    <row r="1427" customFormat="false" ht="15" hidden="true" customHeight="true" outlineLevel="0" collapsed="false">
      <c r="A1427" s="92" t="s">
        <v>1461</v>
      </c>
      <c r="B1427" s="105" t="n">
        <v>44774</v>
      </c>
      <c r="C1427" s="100" t="n">
        <v>684.76</v>
      </c>
      <c r="D1427" s="92" t="s">
        <v>42</v>
      </c>
      <c r="E1427" s="101" t="e">
        <f aca="false">_xlfn.iferror(VLOOKUP($A1427,Clientes!$A:$F,6,0),"")</f>
        <v>#N/A</v>
      </c>
      <c r="F1427" s="102" t="n">
        <f aca="false">IF(B1427="","",EOMONTH(B1427,-1)+1)</f>
        <v>44774</v>
      </c>
      <c r="G1427" s="103" t="n">
        <f aca="false">_xlfn.iferror(VLOOKUP(D1427,Cadastros!$M$1:$N$12,2,0),0)*C1427</f>
        <v>684.76</v>
      </c>
      <c r="H1427" s="103" t="n">
        <f aca="false">SUMIF(A:A,A1427,G:G)</f>
        <v>7484.76</v>
      </c>
      <c r="I1427" s="8"/>
    </row>
    <row r="1428" customFormat="false" ht="15" hidden="true" customHeight="true" outlineLevel="0" collapsed="false">
      <c r="A1428" s="92" t="s">
        <v>1466</v>
      </c>
      <c r="B1428" s="105" t="n">
        <v>44774</v>
      </c>
      <c r="C1428" s="100" t="n">
        <v>302.1</v>
      </c>
      <c r="D1428" s="92" t="s">
        <v>42</v>
      </c>
      <c r="E1428" s="101" t="e">
        <f aca="false">_xlfn.iferror(VLOOKUP($A1428,Clientes!$A:$F,6,0),"")</f>
        <v>#N/A</v>
      </c>
      <c r="F1428" s="102" t="n">
        <f aca="false">IF(B1428="","",EOMONTH(B1428,-1)+1)</f>
        <v>44774</v>
      </c>
      <c r="G1428" s="103" t="n">
        <f aca="false">_xlfn.iferror(VLOOKUP(D1428,Cadastros!$M$1:$N$12,2,0),0)*C1428</f>
        <v>302.1</v>
      </c>
      <c r="H1428" s="103" t="n">
        <f aca="false">SUMIF(A:A,A1428,G:G)</f>
        <v>3302.1</v>
      </c>
      <c r="I1428" s="8"/>
    </row>
    <row r="1429" customFormat="false" ht="15" hidden="true" customHeight="true" outlineLevel="0" collapsed="false">
      <c r="A1429" s="92" t="s">
        <v>1473</v>
      </c>
      <c r="B1429" s="105" t="n">
        <v>44774</v>
      </c>
      <c r="C1429" s="100" t="n">
        <v>942.86</v>
      </c>
      <c r="D1429" s="92" t="s">
        <v>42</v>
      </c>
      <c r="E1429" s="101" t="e">
        <f aca="false">_xlfn.iferror(VLOOKUP($A1429,Clientes!$A:$F,6,0),"")</f>
        <v>#N/A</v>
      </c>
      <c r="F1429" s="102" t="n">
        <f aca="false">IF(B1429="","",EOMONTH(B1429,-1)+1)</f>
        <v>44774</v>
      </c>
      <c r="G1429" s="103" t="n">
        <f aca="false">_xlfn.iferror(VLOOKUP(D1429,Cadastros!$M$1:$N$12,2,0),0)*C1429</f>
        <v>942.86</v>
      </c>
      <c r="H1429" s="103" t="n">
        <f aca="false">SUMIF(A:A,A1429,G:G)</f>
        <v>18955.04</v>
      </c>
      <c r="I1429" s="8"/>
    </row>
    <row r="1430" customFormat="false" ht="15" hidden="true" customHeight="true" outlineLevel="0" collapsed="false">
      <c r="A1430" s="92" t="s">
        <v>1024</v>
      </c>
      <c r="B1430" s="105" t="n">
        <v>44774</v>
      </c>
      <c r="C1430" s="100" t="n">
        <v>522</v>
      </c>
      <c r="D1430" s="92" t="s">
        <v>46</v>
      </c>
      <c r="E1430" s="101" t="e">
        <f aca="false">_xlfn.iferror(VLOOKUP($A1430,Clientes!$A:$F,6,0),"")</f>
        <v>#N/A</v>
      </c>
      <c r="F1430" s="102" t="n">
        <f aca="false">IF(B1430="","",EOMONTH(B1430,-1)+1)</f>
        <v>44774</v>
      </c>
      <c r="G1430" s="103" t="n">
        <f aca="false">_xlfn.iferror(VLOOKUP(D1430,Cadastros!$M$1:$N$12,2,0),0)*C1430</f>
        <v>-522</v>
      </c>
      <c r="H1430" s="103" t="n">
        <f aca="false">SUMIF(A:A,A1430,G:G)</f>
        <v>1510.9</v>
      </c>
      <c r="I1430" s="8"/>
    </row>
    <row r="1431" customFormat="false" ht="15" hidden="true" customHeight="true" outlineLevel="0" collapsed="false">
      <c r="A1431" s="92" t="s">
        <v>1022</v>
      </c>
      <c r="B1431" s="105" t="n">
        <v>44774</v>
      </c>
      <c r="C1431" s="100" t="n">
        <v>40.28</v>
      </c>
      <c r="D1431" s="92" t="s">
        <v>1017</v>
      </c>
      <c r="E1431" s="101" t="e">
        <f aca="false">_xlfn.iferror(VLOOKUP($A1431,Clientes!$A:$F,6,0),"")</f>
        <v>#N/A</v>
      </c>
      <c r="F1431" s="102" t="n">
        <f aca="false">IF(B1431="","",EOMONTH(B1431,-1)+1)</f>
        <v>44774</v>
      </c>
      <c r="G1431" s="103" t="n">
        <f aca="false">_xlfn.iferror(VLOOKUP(D1431,Cadastros!$M$1:$N$12,2,0),0)*C1431</f>
        <v>40.28</v>
      </c>
      <c r="H1431" s="103" t="n">
        <f aca="false">SUMIF(A:A,A1431,G:G)</f>
        <v>440.28</v>
      </c>
      <c r="I1431" s="8"/>
    </row>
    <row r="1432" customFormat="false" ht="15" hidden="true" customHeight="true" outlineLevel="0" collapsed="false">
      <c r="A1432" s="92" t="s">
        <v>1027</v>
      </c>
      <c r="B1432" s="105" t="n">
        <v>44774</v>
      </c>
      <c r="C1432" s="100" t="n">
        <v>142.7</v>
      </c>
      <c r="D1432" s="92" t="s">
        <v>1017</v>
      </c>
      <c r="E1432" s="101" t="e">
        <f aca="false">_xlfn.iferror(VLOOKUP($A1432,Clientes!$A:$F,6,0),"")</f>
        <v>#N/A</v>
      </c>
      <c r="F1432" s="102" t="n">
        <f aca="false">IF(B1432="","",EOMONTH(B1432,-1)+1)</f>
        <v>44774</v>
      </c>
      <c r="G1432" s="103" t="n">
        <f aca="false">_xlfn.iferror(VLOOKUP(D1432,Cadastros!$M$1:$N$12,2,0),0)*C1432</f>
        <v>142.7</v>
      </c>
      <c r="H1432" s="103" t="n">
        <f aca="false">SUMIF(A:A,A1432,G:G)</f>
        <v>1329.6</v>
      </c>
      <c r="I1432" s="8"/>
    </row>
    <row r="1433" customFormat="false" ht="15" hidden="true" customHeight="true" outlineLevel="0" collapsed="false">
      <c r="A1433" s="92" t="s">
        <v>1423</v>
      </c>
      <c r="B1433" s="105" t="n">
        <v>44774</v>
      </c>
      <c r="C1433" s="100" t="n">
        <v>834.44</v>
      </c>
      <c r="D1433" s="92" t="s">
        <v>1017</v>
      </c>
      <c r="E1433" s="101" t="e">
        <f aca="false">_xlfn.iferror(VLOOKUP($A1433,Clientes!$A:$F,6,0),"")</f>
        <v>#N/A</v>
      </c>
      <c r="F1433" s="102" t="n">
        <f aca="false">IF(B1433="","",EOMONTH(B1433,-1)+1)</f>
        <v>44774</v>
      </c>
      <c r="G1433" s="103" t="n">
        <f aca="false">_xlfn.iferror(VLOOKUP(D1433,Cadastros!$M$1:$N$12,2,0),0)*C1433</f>
        <v>834.44</v>
      </c>
      <c r="H1433" s="103" t="n">
        <f aca="false">SUMIF(A:A,A1433,G:G)</f>
        <v>7620.9</v>
      </c>
      <c r="I1433" s="8"/>
    </row>
    <row r="1434" customFormat="false" ht="15" hidden="true" customHeight="true" outlineLevel="0" collapsed="false">
      <c r="A1434" s="92" t="s">
        <v>1626</v>
      </c>
      <c r="B1434" s="105" t="n">
        <v>44805</v>
      </c>
      <c r="C1434" s="100" t="n">
        <v>3700</v>
      </c>
      <c r="D1434" s="92" t="s">
        <v>34</v>
      </c>
      <c r="E1434" s="101" t="e">
        <f aca="false">_xlfn.iferror(VLOOKUP($A1434,Clientes!$A:$F,6,0),"")</f>
        <v>#N/A</v>
      </c>
      <c r="F1434" s="102" t="n">
        <f aca="false">IF(B1434="","",EOMONTH(B1434,-1)+1)</f>
        <v>44805</v>
      </c>
      <c r="G1434" s="103" t="n">
        <f aca="false">_xlfn.iferror(VLOOKUP(D1434,Cadastros!$M$1:$N$12,2,0),0)*C1434</f>
        <v>3700</v>
      </c>
      <c r="H1434" s="103" t="n">
        <f aca="false">SUMIF(A:A,A1434,G:G)</f>
        <v>3700</v>
      </c>
      <c r="I1434" s="8"/>
    </row>
    <row r="1435" customFormat="false" ht="15" hidden="true" customHeight="true" outlineLevel="0" collapsed="false">
      <c r="A1435" s="92" t="s">
        <v>1627</v>
      </c>
      <c r="B1435" s="105" t="n">
        <v>44805</v>
      </c>
      <c r="C1435" s="100" t="n">
        <v>6800</v>
      </c>
      <c r="D1435" s="92" t="s">
        <v>34</v>
      </c>
      <c r="E1435" s="101" t="e">
        <f aca="false">_xlfn.iferror(VLOOKUP($A1435,Clientes!$A:$F,6,0),"")</f>
        <v>#N/A</v>
      </c>
      <c r="F1435" s="102" t="n">
        <f aca="false">IF(B1435="","",EOMONTH(B1435,-1)+1)</f>
        <v>44805</v>
      </c>
      <c r="G1435" s="103" t="n">
        <f aca="false">_xlfn.iferror(VLOOKUP(D1435,Cadastros!$M$1:$N$12,2,0),0)*C1435</f>
        <v>6800</v>
      </c>
      <c r="H1435" s="103" t="n">
        <f aca="false">SUMIF(A:A,A1435,G:G)</f>
        <v>6800</v>
      </c>
      <c r="I1435" s="8"/>
    </row>
    <row r="1436" customFormat="false" ht="15" hidden="true" customHeight="true" outlineLevel="0" collapsed="false">
      <c r="A1436" s="92" t="s">
        <v>1628</v>
      </c>
      <c r="B1436" s="105" t="n">
        <v>44805</v>
      </c>
      <c r="C1436" s="100" t="n">
        <v>4770</v>
      </c>
      <c r="D1436" s="92" t="s">
        <v>34</v>
      </c>
      <c r="E1436" s="101" t="e">
        <f aca="false">_xlfn.iferror(VLOOKUP($A1436,Clientes!$A:$F,6,0),"")</f>
        <v>#N/A</v>
      </c>
      <c r="F1436" s="102" t="n">
        <f aca="false">IF(B1436="","",EOMONTH(B1436,-1)+1)</f>
        <v>44805</v>
      </c>
      <c r="G1436" s="103" t="n">
        <f aca="false">_xlfn.iferror(VLOOKUP(D1436,Cadastros!$M$1:$N$12,2,0),0)*C1436</f>
        <v>4770</v>
      </c>
      <c r="H1436" s="103" t="n">
        <f aca="false">SUMIF(A:A,A1436,G:G)</f>
        <v>4770</v>
      </c>
      <c r="I1436" s="8"/>
    </row>
    <row r="1437" customFormat="false" ht="15" hidden="true" customHeight="true" outlineLevel="0" collapsed="false">
      <c r="A1437" s="92" t="s">
        <v>1629</v>
      </c>
      <c r="B1437" s="105" t="n">
        <v>44805</v>
      </c>
      <c r="C1437" s="100" t="n">
        <v>2000</v>
      </c>
      <c r="D1437" s="92" t="s">
        <v>34</v>
      </c>
      <c r="E1437" s="101" t="e">
        <f aca="false">_xlfn.iferror(VLOOKUP($A1437,Clientes!$A:$F,6,0),"")</f>
        <v>#N/A</v>
      </c>
      <c r="F1437" s="102" t="n">
        <f aca="false">IF(B1437="","",EOMONTH(B1437,-1)+1)</f>
        <v>44805</v>
      </c>
      <c r="G1437" s="103" t="n">
        <f aca="false">_xlfn.iferror(VLOOKUP(D1437,Cadastros!$M$1:$N$12,2,0),0)*C1437</f>
        <v>2000</v>
      </c>
      <c r="H1437" s="103" t="n">
        <f aca="false">SUMIF(A:A,A1437,G:G)</f>
        <v>2000</v>
      </c>
      <c r="I1437" s="8"/>
    </row>
    <row r="1438" customFormat="false" ht="15" hidden="true" customHeight="true" outlineLevel="0" collapsed="false">
      <c r="A1438" s="92" t="s">
        <v>1630</v>
      </c>
      <c r="B1438" s="105" t="n">
        <v>44805</v>
      </c>
      <c r="C1438" s="100" t="n">
        <v>21000</v>
      </c>
      <c r="D1438" s="92" t="s">
        <v>34</v>
      </c>
      <c r="E1438" s="101" t="e">
        <f aca="false">_xlfn.iferror(VLOOKUP($A1438,Clientes!$A:$F,6,0),"")</f>
        <v>#N/A</v>
      </c>
      <c r="F1438" s="102" t="n">
        <f aca="false">IF(B1438="","",EOMONTH(B1438,-1)+1)</f>
        <v>44805</v>
      </c>
      <c r="G1438" s="103" t="n">
        <f aca="false">_xlfn.iferror(VLOOKUP(D1438,Cadastros!$M$1:$N$12,2,0),0)*C1438</f>
        <v>21000</v>
      </c>
      <c r="H1438" s="103" t="n">
        <f aca="false">SUMIF(A:A,A1438,G:G)</f>
        <v>21000</v>
      </c>
      <c r="I1438" s="8"/>
    </row>
    <row r="1439" customFormat="false" ht="15" hidden="true" customHeight="true" outlineLevel="0" collapsed="false">
      <c r="A1439" s="92" t="s">
        <v>1631</v>
      </c>
      <c r="B1439" s="105" t="n">
        <v>44805</v>
      </c>
      <c r="C1439" s="100" t="n">
        <v>7900</v>
      </c>
      <c r="D1439" s="92" t="s">
        <v>34</v>
      </c>
      <c r="E1439" s="101" t="e">
        <f aca="false">_xlfn.iferror(VLOOKUP($A1439,Clientes!$A:$F,6,0),"")</f>
        <v>#N/A</v>
      </c>
      <c r="F1439" s="102" t="n">
        <f aca="false">IF(B1439="","",EOMONTH(B1439,-1)+1)</f>
        <v>44805</v>
      </c>
      <c r="G1439" s="103" t="n">
        <f aca="false">_xlfn.iferror(VLOOKUP(D1439,Cadastros!$M$1:$N$12,2,0),0)*C1439</f>
        <v>7900</v>
      </c>
      <c r="H1439" s="103" t="n">
        <f aca="false">SUMIF(A:A,A1439,G:G)</f>
        <v>7900</v>
      </c>
      <c r="I1439" s="8"/>
    </row>
    <row r="1440" customFormat="false" ht="15" hidden="true" customHeight="true" outlineLevel="0" collapsed="false">
      <c r="A1440" s="92" t="s">
        <v>1632</v>
      </c>
      <c r="B1440" s="105" t="n">
        <v>44805</v>
      </c>
      <c r="C1440" s="100" t="n">
        <v>8160</v>
      </c>
      <c r="D1440" s="92" t="s">
        <v>34</v>
      </c>
      <c r="E1440" s="101" t="e">
        <f aca="false">_xlfn.iferror(VLOOKUP($A1440,Clientes!$A:$F,6,0),"")</f>
        <v>#N/A</v>
      </c>
      <c r="F1440" s="102" t="n">
        <f aca="false">IF(B1440="","",EOMONTH(B1440,-1)+1)</f>
        <v>44805</v>
      </c>
      <c r="G1440" s="103" t="n">
        <f aca="false">_xlfn.iferror(VLOOKUP(D1440,Cadastros!$M$1:$N$12,2,0),0)*C1440</f>
        <v>8160</v>
      </c>
      <c r="H1440" s="103" t="n">
        <f aca="false">SUMIF(A:A,A1440,G:G)</f>
        <v>8160</v>
      </c>
      <c r="I1440" s="8"/>
    </row>
    <row r="1441" customFormat="false" ht="15" hidden="true" customHeight="true" outlineLevel="0" collapsed="false">
      <c r="A1441" s="92" t="s">
        <v>1029</v>
      </c>
      <c r="B1441" s="105" t="n">
        <v>44805</v>
      </c>
      <c r="C1441" s="100" t="n">
        <v>2868</v>
      </c>
      <c r="D1441" s="92" t="s">
        <v>44</v>
      </c>
      <c r="E1441" s="101" t="e">
        <f aca="false">_xlfn.iferror(VLOOKUP($A1441,Clientes!$A:$F,6,0),"")</f>
        <v>#N/A</v>
      </c>
      <c r="F1441" s="102" t="n">
        <f aca="false">IF(B1441="","",EOMONTH(B1441,-1)+1)</f>
        <v>44805</v>
      </c>
      <c r="G1441" s="103" t="n">
        <f aca="false">_xlfn.iferror(VLOOKUP(D1441,Cadastros!$M$1:$N$12,2,0),0)*C1441</f>
        <v>-2868</v>
      </c>
      <c r="H1441" s="103" t="n">
        <f aca="false">SUMIF(A:A,A1441,G:G)</f>
        <v>0</v>
      </c>
      <c r="I1441" s="8"/>
    </row>
    <row r="1442" customFormat="false" ht="15" hidden="true" customHeight="true" outlineLevel="0" collapsed="false">
      <c r="A1442" s="92" t="s">
        <v>1156</v>
      </c>
      <c r="B1442" s="105" t="n">
        <v>44805</v>
      </c>
      <c r="C1442" s="100" t="n">
        <v>1685</v>
      </c>
      <c r="D1442" s="92" t="s">
        <v>44</v>
      </c>
      <c r="E1442" s="101" t="e">
        <f aca="false">_xlfn.iferror(VLOOKUP($A1442,Clientes!$A:$F,6,0),"")</f>
        <v>#N/A</v>
      </c>
      <c r="F1442" s="102" t="n">
        <f aca="false">IF(B1442="","",EOMONTH(B1442,-1)+1)</f>
        <v>44805</v>
      </c>
      <c r="G1442" s="103" t="n">
        <f aca="false">_xlfn.iferror(VLOOKUP(D1442,Cadastros!$M$1:$N$12,2,0),0)*C1442</f>
        <v>-1685</v>
      </c>
      <c r="H1442" s="103" t="n">
        <f aca="false">SUMIF(A:A,A1442,G:G)</f>
        <v>0</v>
      </c>
      <c r="I1442" s="8"/>
    </row>
    <row r="1443" customFormat="false" ht="15" hidden="true" customHeight="true" outlineLevel="0" collapsed="false">
      <c r="A1443" s="92" t="s">
        <v>1180</v>
      </c>
      <c r="B1443" s="105" t="n">
        <v>44805</v>
      </c>
      <c r="C1443" s="100" t="n">
        <v>2400</v>
      </c>
      <c r="D1443" s="92" t="s">
        <v>44</v>
      </c>
      <c r="E1443" s="101" t="e">
        <f aca="false">_xlfn.iferror(VLOOKUP($A1443,Clientes!$A:$F,6,0),"")</f>
        <v>#N/A</v>
      </c>
      <c r="F1443" s="102" t="n">
        <f aca="false">IF(B1443="","",EOMONTH(B1443,-1)+1)</f>
        <v>44805</v>
      </c>
      <c r="G1443" s="103" t="n">
        <f aca="false">_xlfn.iferror(VLOOKUP(D1443,Cadastros!$M$1:$N$12,2,0),0)*C1443</f>
        <v>-2400</v>
      </c>
      <c r="H1443" s="103" t="n">
        <f aca="false">SUMIF(A:A,A1443,G:G)</f>
        <v>0</v>
      </c>
      <c r="I1443" s="8"/>
    </row>
    <row r="1444" customFormat="false" ht="15" hidden="true" customHeight="true" outlineLevel="0" collapsed="false">
      <c r="A1444" s="92" t="s">
        <v>1336</v>
      </c>
      <c r="B1444" s="105" t="n">
        <v>44805</v>
      </c>
      <c r="C1444" s="100" t="n">
        <v>3947</v>
      </c>
      <c r="D1444" s="92" t="s">
        <v>44</v>
      </c>
      <c r="E1444" s="101" t="e">
        <f aca="false">_xlfn.iferror(VLOOKUP($A1444,Clientes!$A:$F,6,0),"")</f>
        <v>#N/A</v>
      </c>
      <c r="F1444" s="102" t="n">
        <f aca="false">IF(B1444="","",EOMONTH(B1444,-1)+1)</f>
        <v>44805</v>
      </c>
      <c r="G1444" s="103" t="n">
        <f aca="false">_xlfn.iferror(VLOOKUP(D1444,Cadastros!$M$1:$N$12,2,0),0)*C1444</f>
        <v>-3947</v>
      </c>
      <c r="H1444" s="103" t="n">
        <f aca="false">SUMIF(A:A,A1444,G:G)</f>
        <v>0</v>
      </c>
      <c r="I1444" s="8"/>
    </row>
    <row r="1445" customFormat="false" ht="15" hidden="true" customHeight="true" outlineLevel="0" collapsed="false">
      <c r="A1445" s="92" t="s">
        <v>1352</v>
      </c>
      <c r="B1445" s="105" t="n">
        <v>44805</v>
      </c>
      <c r="C1445" s="100" t="n">
        <v>11000</v>
      </c>
      <c r="D1445" s="92" t="s">
        <v>44</v>
      </c>
      <c r="E1445" s="101" t="e">
        <f aca="false">_xlfn.iferror(VLOOKUP($A1445,Clientes!$A:$F,6,0),"")</f>
        <v>#N/A</v>
      </c>
      <c r="F1445" s="102" t="n">
        <f aca="false">IF(B1445="","",EOMONTH(B1445,-1)+1)</f>
        <v>44805</v>
      </c>
      <c r="G1445" s="103" t="n">
        <f aca="false">_xlfn.iferror(VLOOKUP(D1445,Cadastros!$M$1:$N$12,2,0),0)*C1445</f>
        <v>-11000</v>
      </c>
      <c r="H1445" s="103" t="n">
        <f aca="false">SUMIF(A:A,A1445,G:G)</f>
        <v>0</v>
      </c>
      <c r="I1445" s="8"/>
    </row>
    <row r="1446" customFormat="false" ht="15" hidden="true" customHeight="true" outlineLevel="0" collapsed="false">
      <c r="A1446" s="92" t="s">
        <v>1441</v>
      </c>
      <c r="B1446" s="105" t="n">
        <v>44805</v>
      </c>
      <c r="C1446" s="100" t="n">
        <v>6000</v>
      </c>
      <c r="D1446" s="92" t="s">
        <v>44</v>
      </c>
      <c r="E1446" s="101" t="e">
        <f aca="false">_xlfn.iferror(VLOOKUP($A1446,Clientes!$A:$F,6,0),"")</f>
        <v>#N/A</v>
      </c>
      <c r="F1446" s="102" t="n">
        <f aca="false">IF(B1446="","",EOMONTH(B1446,-1)+1)</f>
        <v>44805</v>
      </c>
      <c r="G1446" s="103" t="n">
        <f aca="false">_xlfn.iferror(VLOOKUP(D1446,Cadastros!$M$1:$N$12,2,0),0)*C1446</f>
        <v>-6000</v>
      </c>
      <c r="H1446" s="103" t="n">
        <f aca="false">SUMIF(A:A,A1446,G:G)</f>
        <v>0</v>
      </c>
      <c r="I1446" s="8"/>
    </row>
    <row r="1447" customFormat="false" ht="15" hidden="true" customHeight="true" outlineLevel="0" collapsed="false">
      <c r="A1447" s="92" t="s">
        <v>1459</v>
      </c>
      <c r="B1447" s="105" t="n">
        <v>44805</v>
      </c>
      <c r="C1447" s="100" t="n">
        <v>7600</v>
      </c>
      <c r="D1447" s="92" t="s">
        <v>44</v>
      </c>
      <c r="E1447" s="101" t="e">
        <f aca="false">_xlfn.iferror(VLOOKUP($A1447,Clientes!$A:$F,6,0),"")</f>
        <v>#N/A</v>
      </c>
      <c r="F1447" s="102" t="n">
        <f aca="false">IF(B1447="","",EOMONTH(B1447,-1)+1)</f>
        <v>44805</v>
      </c>
      <c r="G1447" s="103" t="n">
        <f aca="false">_xlfn.iferror(VLOOKUP(D1447,Cadastros!$M$1:$N$12,2,0),0)*C1447</f>
        <v>-7600</v>
      </c>
      <c r="H1447" s="103" t="n">
        <f aca="false">SUMIF(A:A,A1447,G:G)</f>
        <v>0</v>
      </c>
      <c r="I1447" s="8"/>
    </row>
    <row r="1448" customFormat="false" ht="15" hidden="true" customHeight="true" outlineLevel="0" collapsed="false">
      <c r="A1448" s="92" t="s">
        <v>1504</v>
      </c>
      <c r="B1448" s="105" t="n">
        <v>44805</v>
      </c>
      <c r="C1448" s="100" t="n">
        <v>6500</v>
      </c>
      <c r="D1448" s="92" t="s">
        <v>44</v>
      </c>
      <c r="E1448" s="101" t="e">
        <f aca="false">_xlfn.iferror(VLOOKUP($A1448,Clientes!$A:$F,6,0),"")</f>
        <v>#N/A</v>
      </c>
      <c r="F1448" s="102" t="n">
        <f aca="false">IF(B1448="","",EOMONTH(B1448,-1)+1)</f>
        <v>44805</v>
      </c>
      <c r="G1448" s="103" t="n">
        <f aca="false">_xlfn.iferror(VLOOKUP(D1448,Cadastros!$M$1:$N$12,2,0),0)*C1448</f>
        <v>-6500</v>
      </c>
      <c r="H1448" s="103" t="n">
        <f aca="false">SUMIF(A:A,A1448,G:G)</f>
        <v>0</v>
      </c>
      <c r="I1448" s="8"/>
    </row>
    <row r="1449" customFormat="false" ht="15" hidden="true" customHeight="true" outlineLevel="0" collapsed="false">
      <c r="A1449" s="92" t="s">
        <v>1549</v>
      </c>
      <c r="B1449" s="105" t="n">
        <v>44805</v>
      </c>
      <c r="C1449" s="100" t="n">
        <v>3000</v>
      </c>
      <c r="D1449" s="92" t="s">
        <v>44</v>
      </c>
      <c r="E1449" s="101" t="e">
        <f aca="false">_xlfn.iferror(VLOOKUP($A1449,Clientes!$A:$F,6,0),"")</f>
        <v>#N/A</v>
      </c>
      <c r="F1449" s="102" t="n">
        <f aca="false">IF(B1449="","",EOMONTH(B1449,-1)+1)</f>
        <v>44805</v>
      </c>
      <c r="G1449" s="103" t="n">
        <f aca="false">_xlfn.iferror(VLOOKUP(D1449,Cadastros!$M$1:$N$12,2,0),0)*C1449</f>
        <v>-3000</v>
      </c>
      <c r="H1449" s="103" t="n">
        <f aca="false">SUMIF(A:A,A1449,G:G)</f>
        <v>0</v>
      </c>
      <c r="I1449" s="8"/>
    </row>
    <row r="1450" customFormat="false" ht="15" hidden="true" customHeight="true" outlineLevel="0" collapsed="false">
      <c r="A1450" s="92" t="s">
        <v>1100</v>
      </c>
      <c r="B1450" s="105" t="n">
        <v>44805</v>
      </c>
      <c r="C1450" s="100" t="n">
        <v>400</v>
      </c>
      <c r="D1450" s="92" t="s">
        <v>36</v>
      </c>
      <c r="E1450" s="101" t="e">
        <f aca="false">_xlfn.iferror(VLOOKUP($A1450,Clientes!$A:$F,6,0),"")</f>
        <v>#N/A</v>
      </c>
      <c r="F1450" s="102" t="n">
        <f aca="false">IF(B1450="","",EOMONTH(B1450,-1)+1)</f>
        <v>44805</v>
      </c>
      <c r="G1450" s="103" t="n">
        <f aca="false">_xlfn.iferror(VLOOKUP(D1450,Cadastros!$M$1:$N$12,2,0),0)*C1450</f>
        <v>400</v>
      </c>
      <c r="H1450" s="103" t="n">
        <f aca="false">SUMIF(A:A,A1450,G:G)</f>
        <v>881.05</v>
      </c>
      <c r="I1450" s="8"/>
    </row>
    <row r="1451" customFormat="false" ht="15" hidden="true" customHeight="true" outlineLevel="0" collapsed="false">
      <c r="A1451" s="92" t="s">
        <v>1516</v>
      </c>
      <c r="B1451" s="105" t="n">
        <v>44805</v>
      </c>
      <c r="C1451" s="100" t="n">
        <v>1424</v>
      </c>
      <c r="D1451" s="92" t="s">
        <v>36</v>
      </c>
      <c r="E1451" s="101" t="e">
        <f aca="false">_xlfn.iferror(VLOOKUP($A1451,Clientes!$A:$F,6,0),"")</f>
        <v>#N/A</v>
      </c>
      <c r="F1451" s="102" t="n">
        <f aca="false">IF(B1451="","",EOMONTH(B1451,-1)+1)</f>
        <v>44805</v>
      </c>
      <c r="G1451" s="103" t="n">
        <f aca="false">_xlfn.iferror(VLOOKUP(D1451,Cadastros!$M$1:$N$12,2,0),0)*C1451</f>
        <v>1424</v>
      </c>
      <c r="H1451" s="103" t="n">
        <f aca="false">SUMIF(A:A,A1451,G:G)</f>
        <v>3924</v>
      </c>
      <c r="I1451" s="8"/>
    </row>
    <row r="1452" customFormat="false" ht="15" hidden="true" customHeight="true" outlineLevel="0" collapsed="false">
      <c r="A1452" s="92" t="s">
        <v>1568</v>
      </c>
      <c r="B1452" s="105" t="n">
        <v>44805</v>
      </c>
      <c r="C1452" s="100" t="n">
        <v>250</v>
      </c>
      <c r="D1452" s="92" t="s">
        <v>36</v>
      </c>
      <c r="E1452" s="101" t="e">
        <f aca="false">_xlfn.iferror(VLOOKUP($A1452,Clientes!$A:$F,6,0),"")</f>
        <v>#N/A</v>
      </c>
      <c r="F1452" s="102" t="n">
        <f aca="false">IF(B1452="","",EOMONTH(B1452,-1)+1)</f>
        <v>44805</v>
      </c>
      <c r="G1452" s="103" t="n">
        <f aca="false">_xlfn.iferror(VLOOKUP(D1452,Cadastros!$M$1:$N$12,2,0),0)*C1452</f>
        <v>250</v>
      </c>
      <c r="H1452" s="103" t="n">
        <f aca="false">SUMIF(A:A,A1452,G:G)</f>
        <v>3350</v>
      </c>
      <c r="I1452" s="8"/>
    </row>
    <row r="1453" customFormat="false" ht="15" hidden="true" customHeight="true" outlineLevel="0" collapsed="false">
      <c r="A1453" s="92" t="s">
        <v>1209</v>
      </c>
      <c r="B1453" s="105" t="n">
        <v>44805</v>
      </c>
      <c r="C1453" s="100" t="n">
        <v>1920.6</v>
      </c>
      <c r="D1453" s="92" t="s">
        <v>42</v>
      </c>
      <c r="E1453" s="101" t="e">
        <f aca="false">_xlfn.iferror(VLOOKUP($A1453,Clientes!$A:$F,6,0),"")</f>
        <v>#N/A</v>
      </c>
      <c r="F1453" s="102" t="n">
        <f aca="false">IF(B1453="","",EOMONTH(B1453,-1)+1)</f>
        <v>44805</v>
      </c>
      <c r="G1453" s="103" t="n">
        <f aca="false">_xlfn.iferror(VLOOKUP(D1453,Cadastros!$M$1:$N$12,2,0),0)*C1453</f>
        <v>1920.6</v>
      </c>
      <c r="H1453" s="103" t="n">
        <f aca="false">SUMIF(A:A,A1453,G:G)</f>
        <v>23920.6</v>
      </c>
      <c r="I1453" s="8"/>
    </row>
    <row r="1454" customFormat="false" ht="15" hidden="true" customHeight="true" outlineLevel="0" collapsed="false">
      <c r="A1454" s="92" t="s">
        <v>1366</v>
      </c>
      <c r="B1454" s="105" t="n">
        <v>44805</v>
      </c>
      <c r="C1454" s="100" t="n">
        <v>515.4</v>
      </c>
      <c r="D1454" s="92" t="s">
        <v>42</v>
      </c>
      <c r="E1454" s="101" t="e">
        <f aca="false">_xlfn.iferror(VLOOKUP($A1454,Clientes!$A:$F,6,0),"")</f>
        <v>#N/A</v>
      </c>
      <c r="F1454" s="102" t="n">
        <f aca="false">IF(B1454="","",EOMONTH(B1454,-1)+1)</f>
        <v>44805</v>
      </c>
      <c r="G1454" s="103" t="n">
        <f aca="false">_xlfn.iferror(VLOOKUP(D1454,Cadastros!$M$1:$N$12,2,0),0)*C1454</f>
        <v>515.4</v>
      </c>
      <c r="H1454" s="103" t="n">
        <f aca="false">SUMIF(A:A,A1454,G:G)</f>
        <v>6515.4</v>
      </c>
      <c r="I1454" s="8"/>
    </row>
    <row r="1455" customFormat="false" ht="15" hidden="true" customHeight="true" outlineLevel="0" collapsed="false">
      <c r="A1455" s="92" t="s">
        <v>1400</v>
      </c>
      <c r="B1455" s="105" t="n">
        <v>44805</v>
      </c>
      <c r="C1455" s="100" t="n">
        <v>498.22</v>
      </c>
      <c r="D1455" s="92" t="s">
        <v>42</v>
      </c>
      <c r="E1455" s="101" t="e">
        <f aca="false">_xlfn.iferror(VLOOKUP($A1455,Clientes!$A:$F,6,0),"")</f>
        <v>#N/A</v>
      </c>
      <c r="F1455" s="102" t="n">
        <f aca="false">IF(B1455="","",EOMONTH(B1455,-1)+1)</f>
        <v>44805</v>
      </c>
      <c r="G1455" s="103" t="n">
        <f aca="false">_xlfn.iferror(VLOOKUP(D1455,Cadastros!$M$1:$N$12,2,0),0)*C1455</f>
        <v>498.22</v>
      </c>
      <c r="H1455" s="103" t="n">
        <f aca="false">SUMIF(A:A,A1455,G:G)</f>
        <v>6298.22</v>
      </c>
      <c r="I1455" s="8"/>
    </row>
    <row r="1456" customFormat="false" ht="15" hidden="true" customHeight="true" outlineLevel="0" collapsed="false">
      <c r="A1456" s="92" t="s">
        <v>1447</v>
      </c>
      <c r="B1456" s="105" t="n">
        <v>44805</v>
      </c>
      <c r="C1456" s="100" t="n">
        <v>377.14</v>
      </c>
      <c r="D1456" s="92" t="s">
        <v>42</v>
      </c>
      <c r="E1456" s="101" t="e">
        <f aca="false">_xlfn.iferror(VLOOKUP($A1456,Clientes!$A:$F,6,0),"")</f>
        <v>#N/A</v>
      </c>
      <c r="F1456" s="102" t="n">
        <f aca="false">IF(B1456="","",EOMONTH(B1456,-1)+1)</f>
        <v>44805</v>
      </c>
      <c r="G1456" s="103" t="n">
        <f aca="false">_xlfn.iferror(VLOOKUP(D1456,Cadastros!$M$1:$N$12,2,0),0)*C1456</f>
        <v>377.14</v>
      </c>
      <c r="H1456" s="103" t="n">
        <f aca="false">SUMIF(A:A,A1456,G:G)</f>
        <v>4697.14</v>
      </c>
      <c r="I1456" s="8"/>
    </row>
    <row r="1457" customFormat="false" ht="15" hidden="true" customHeight="true" outlineLevel="0" collapsed="false">
      <c r="A1457" s="92" t="s">
        <v>1470</v>
      </c>
      <c r="B1457" s="105" t="n">
        <v>44805</v>
      </c>
      <c r="C1457" s="100" t="n">
        <v>-1008.33</v>
      </c>
      <c r="D1457" s="92" t="s">
        <v>42</v>
      </c>
      <c r="E1457" s="101" t="e">
        <f aca="false">_xlfn.iferror(VLOOKUP($A1457,Clientes!$A:$F,6,0),"")</f>
        <v>#N/A</v>
      </c>
      <c r="F1457" s="102" t="n">
        <f aca="false">IF(B1457="","",EOMONTH(B1457,-1)+1)</f>
        <v>44805</v>
      </c>
      <c r="G1457" s="103" t="n">
        <f aca="false">_xlfn.iferror(VLOOKUP(D1457,Cadastros!$M$1:$N$12,2,0),0)*C1457</f>
        <v>-1008.33</v>
      </c>
      <c r="H1457" s="103" t="n">
        <f aca="false">SUMIF(A:A,A1457,G:G)</f>
        <v>11091.67</v>
      </c>
      <c r="I1457" s="8"/>
    </row>
    <row r="1458" customFormat="false" ht="15" hidden="true" customHeight="true" outlineLevel="0" collapsed="false">
      <c r="A1458" s="92" t="s">
        <v>1477</v>
      </c>
      <c r="B1458" s="105" t="n">
        <v>44805</v>
      </c>
      <c r="C1458" s="100" t="n">
        <v>436.5</v>
      </c>
      <c r="D1458" s="92" t="s">
        <v>42</v>
      </c>
      <c r="E1458" s="101" t="e">
        <f aca="false">_xlfn.iferror(VLOOKUP($A1458,Clientes!$A:$F,6,0),"")</f>
        <v>#N/A</v>
      </c>
      <c r="F1458" s="102" t="n">
        <f aca="false">IF(B1458="","",EOMONTH(B1458,-1)+1)</f>
        <v>44805</v>
      </c>
      <c r="G1458" s="103" t="n">
        <f aca="false">_xlfn.iferror(VLOOKUP(D1458,Cadastros!$M$1:$N$12,2,0),0)*C1458</f>
        <v>436.5</v>
      </c>
      <c r="H1458" s="103" t="n">
        <f aca="false">SUMIF(A:A,A1458,G:G)</f>
        <v>5436.5</v>
      </c>
      <c r="I1458" s="8"/>
    </row>
    <row r="1459" customFormat="false" ht="15" hidden="true" customHeight="true" outlineLevel="0" collapsed="false">
      <c r="A1459" s="92" t="s">
        <v>1484</v>
      </c>
      <c r="B1459" s="105" t="n">
        <v>44805</v>
      </c>
      <c r="C1459" s="100" t="n">
        <v>174.6</v>
      </c>
      <c r="D1459" s="92" t="s">
        <v>42</v>
      </c>
      <c r="E1459" s="101" t="e">
        <f aca="false">_xlfn.iferror(VLOOKUP($A1459,Clientes!$A:$F,6,0),"")</f>
        <v>#N/A</v>
      </c>
      <c r="F1459" s="102" t="n">
        <f aca="false">IF(B1459="","",EOMONTH(B1459,-1)+1)</f>
        <v>44805</v>
      </c>
      <c r="G1459" s="103" t="n">
        <f aca="false">_xlfn.iferror(VLOOKUP(D1459,Cadastros!$M$1:$N$12,2,0),0)*C1459</f>
        <v>174.6</v>
      </c>
      <c r="H1459" s="103" t="n">
        <f aca="false">SUMIF(A:A,A1459,G:G)</f>
        <v>2174.6</v>
      </c>
      <c r="I1459" s="8"/>
    </row>
    <row r="1460" customFormat="false" ht="15" hidden="true" customHeight="true" outlineLevel="0" collapsed="false">
      <c r="A1460" s="92" t="s">
        <v>1485</v>
      </c>
      <c r="B1460" s="105" t="n">
        <v>44805</v>
      </c>
      <c r="C1460" s="100" t="n">
        <v>318.65</v>
      </c>
      <c r="D1460" s="92" t="s">
        <v>42</v>
      </c>
      <c r="E1460" s="101" t="e">
        <f aca="false">_xlfn.iferror(VLOOKUP($A1460,Clientes!$A:$F,6,0),"")</f>
        <v>#N/A</v>
      </c>
      <c r="F1460" s="102" t="n">
        <f aca="false">IF(B1460="","",EOMONTH(B1460,-1)+1)</f>
        <v>44805</v>
      </c>
      <c r="G1460" s="103" t="n">
        <f aca="false">_xlfn.iferror(VLOOKUP(D1460,Cadastros!$M$1:$N$12,2,0),0)*C1460</f>
        <v>318.65</v>
      </c>
      <c r="H1460" s="103" t="n">
        <f aca="false">SUMIF(A:A,A1460,G:G)</f>
        <v>3968.65</v>
      </c>
      <c r="I1460" s="8"/>
    </row>
    <row r="1461" customFormat="false" ht="15" hidden="true" customHeight="true" outlineLevel="0" collapsed="false">
      <c r="A1461" s="92" t="s">
        <v>1473</v>
      </c>
      <c r="B1461" s="105" t="n">
        <v>44805</v>
      </c>
      <c r="C1461" s="100" t="n">
        <v>713.33</v>
      </c>
      <c r="D1461" s="92" t="s">
        <v>36</v>
      </c>
      <c r="E1461" s="101" t="e">
        <f aca="false">_xlfn.iferror(VLOOKUP($A1461,Clientes!$A:$F,6,0),"")</f>
        <v>#N/A</v>
      </c>
      <c r="F1461" s="102" t="n">
        <f aca="false">IF(B1461="","",EOMONTH(B1461,-1)+1)</f>
        <v>44805</v>
      </c>
      <c r="G1461" s="103" t="n">
        <f aca="false">_xlfn.iferror(VLOOKUP(D1461,Cadastros!$M$1:$N$12,2,0),0)*C1461</f>
        <v>713.33</v>
      </c>
      <c r="H1461" s="103" t="n">
        <f aca="false">SUMIF(A:A,A1461,G:G)</f>
        <v>18955.04</v>
      </c>
      <c r="I1461" s="8"/>
    </row>
    <row r="1462" customFormat="false" ht="15" hidden="true" customHeight="true" outlineLevel="0" collapsed="false">
      <c r="A1462" s="92" t="s">
        <v>954</v>
      </c>
      <c r="B1462" s="105" t="n">
        <v>44805</v>
      </c>
      <c r="C1462" s="100" t="n">
        <v>188.43</v>
      </c>
      <c r="D1462" s="92" t="s">
        <v>1017</v>
      </c>
      <c r="E1462" s="101" t="e">
        <f aca="false">_xlfn.iferror(VLOOKUP($A1462,Clientes!$A:$F,6,0),"")</f>
        <v>#N/A</v>
      </c>
      <c r="F1462" s="102" t="n">
        <f aca="false">IF(B1462="","",EOMONTH(B1462,-1)+1)</f>
        <v>44805</v>
      </c>
      <c r="G1462" s="103" t="n">
        <f aca="false">_xlfn.iferror(VLOOKUP(D1462,Cadastros!$M$1:$N$12,2,0),0)*C1462</f>
        <v>188.43</v>
      </c>
      <c r="H1462" s="103" t="n">
        <f aca="false">SUMIF(A:A,A1462,G:G)</f>
        <v>2382.03</v>
      </c>
      <c r="I1462" s="8"/>
    </row>
    <row r="1463" customFormat="false" ht="15" hidden="true" customHeight="true" outlineLevel="0" collapsed="false">
      <c r="A1463" s="92" t="s">
        <v>984</v>
      </c>
      <c r="B1463" s="105" t="n">
        <v>44805</v>
      </c>
      <c r="C1463" s="100" t="n">
        <v>105.33</v>
      </c>
      <c r="D1463" s="92" t="s">
        <v>1017</v>
      </c>
      <c r="E1463" s="101" t="e">
        <f aca="false">_xlfn.iferror(VLOOKUP($A1463,Clientes!$A:$F,6,0),"")</f>
        <v>#N/A</v>
      </c>
      <c r="F1463" s="102" t="n">
        <f aca="false">IF(B1463="","",EOMONTH(B1463,-1)+1)</f>
        <v>44805</v>
      </c>
      <c r="G1463" s="103" t="n">
        <f aca="false">_xlfn.iferror(VLOOKUP(D1463,Cadastros!$M$1:$N$12,2,0),0)*C1463</f>
        <v>105.33</v>
      </c>
      <c r="H1463" s="103" t="n">
        <f aca="false">SUMIF(A:A,A1463,G:G)</f>
        <v>1311.81</v>
      </c>
      <c r="I1463" s="8"/>
    </row>
    <row r="1464" customFormat="false" ht="15" hidden="true" customHeight="true" outlineLevel="0" collapsed="false">
      <c r="A1464" s="92" t="s">
        <v>1027</v>
      </c>
      <c r="B1464" s="105" t="n">
        <v>44805</v>
      </c>
      <c r="C1464" s="100" t="n">
        <v>-13.1</v>
      </c>
      <c r="D1464" s="92" t="s">
        <v>1017</v>
      </c>
      <c r="E1464" s="101" t="e">
        <f aca="false">_xlfn.iferror(VLOOKUP($A1464,Clientes!$A:$F,6,0),"")</f>
        <v>#N/A</v>
      </c>
      <c r="F1464" s="102" t="n">
        <f aca="false">IF(B1464="","",EOMONTH(B1464,-1)+1)</f>
        <v>44805</v>
      </c>
      <c r="G1464" s="103" t="n">
        <f aca="false">_xlfn.iferror(VLOOKUP(D1464,Cadastros!$M$1:$N$12,2,0),0)*C1464</f>
        <v>-13.1</v>
      </c>
      <c r="H1464" s="103" t="n">
        <f aca="false">SUMIF(A:A,A1464,G:G)</f>
        <v>1329.6</v>
      </c>
      <c r="I1464" s="8"/>
    </row>
    <row r="1465" customFormat="false" ht="15" hidden="true" customHeight="true" outlineLevel="0" collapsed="false">
      <c r="A1465" s="92" t="s">
        <v>1055</v>
      </c>
      <c r="B1465" s="105" t="n">
        <v>44805</v>
      </c>
      <c r="C1465" s="100" t="n">
        <v>40.44</v>
      </c>
      <c r="D1465" s="92" t="s">
        <v>1017</v>
      </c>
      <c r="E1465" s="101" t="e">
        <f aca="false">_xlfn.iferror(VLOOKUP($A1465,Clientes!$A:$F,6,0),"")</f>
        <v>#N/A</v>
      </c>
      <c r="F1465" s="102" t="n">
        <f aca="false">IF(B1465="","",EOMONTH(B1465,-1)+1)</f>
        <v>44805</v>
      </c>
      <c r="G1465" s="103" t="n">
        <f aca="false">_xlfn.iferror(VLOOKUP(D1465,Cadastros!$M$1:$N$12,2,0),0)*C1465</f>
        <v>40.44</v>
      </c>
      <c r="H1465" s="103" t="n">
        <f aca="false">SUMIF(A:A,A1465,G:G)</f>
        <v>511.19</v>
      </c>
      <c r="I1465" s="8"/>
    </row>
    <row r="1466" customFormat="false" ht="15" hidden="true" customHeight="true" outlineLevel="0" collapsed="false">
      <c r="A1466" s="92" t="s">
        <v>1065</v>
      </c>
      <c r="B1466" s="105" t="n">
        <v>44805</v>
      </c>
      <c r="C1466" s="100" t="n">
        <v>37.73</v>
      </c>
      <c r="D1466" s="92" t="s">
        <v>1017</v>
      </c>
      <c r="E1466" s="101" t="e">
        <f aca="false">_xlfn.iferror(VLOOKUP($A1466,Clientes!$A:$F,6,0),"")</f>
        <v>#N/A</v>
      </c>
      <c r="F1466" s="102" t="n">
        <f aca="false">IF(B1466="","",EOMONTH(B1466,-1)+1)</f>
        <v>44805</v>
      </c>
      <c r="G1466" s="103" t="n">
        <f aca="false">_xlfn.iferror(VLOOKUP(D1466,Cadastros!$M$1:$N$12,2,0),0)*C1466</f>
        <v>37.73</v>
      </c>
      <c r="H1466" s="103" t="n">
        <f aca="false">SUMIF(A:A,A1466,G:G)</f>
        <v>469.97</v>
      </c>
      <c r="I1466" s="8"/>
    </row>
    <row r="1467" customFormat="false" ht="15" hidden="true" customHeight="true" outlineLevel="0" collapsed="false">
      <c r="A1467" s="92" t="s">
        <v>1102</v>
      </c>
      <c r="B1467" s="105" t="n">
        <v>44805</v>
      </c>
      <c r="C1467" s="100" t="n">
        <v>41.54</v>
      </c>
      <c r="D1467" s="92" t="s">
        <v>1017</v>
      </c>
      <c r="E1467" s="101" t="e">
        <f aca="false">_xlfn.iferror(VLOOKUP($A1467,Clientes!$A:$F,6,0),"")</f>
        <v>#N/A</v>
      </c>
      <c r="F1467" s="102" t="n">
        <f aca="false">IF(B1467="","",EOMONTH(B1467,-1)+1)</f>
        <v>44805</v>
      </c>
      <c r="G1467" s="103" t="n">
        <f aca="false">_xlfn.iferror(VLOOKUP(D1467,Cadastros!$M$1:$N$12,2,0),0)*C1467</f>
        <v>41.54</v>
      </c>
      <c r="H1467" s="103" t="n">
        <f aca="false">SUMIF(A:A,A1467,G:G)</f>
        <v>525.1</v>
      </c>
      <c r="I1467" s="8"/>
    </row>
    <row r="1468" customFormat="false" ht="15" hidden="true" customHeight="true" outlineLevel="0" collapsed="false">
      <c r="A1468" s="92" t="s">
        <v>1227</v>
      </c>
      <c r="B1468" s="105" t="n">
        <v>44805</v>
      </c>
      <c r="C1468" s="100" t="n">
        <v>140.25</v>
      </c>
      <c r="D1468" s="92" t="s">
        <v>1017</v>
      </c>
      <c r="E1468" s="101" t="e">
        <f aca="false">_xlfn.iferror(VLOOKUP($A1468,Clientes!$A:$F,6,0),"")</f>
        <v>#N/A</v>
      </c>
      <c r="F1468" s="102" t="n">
        <f aca="false">IF(B1468="","",EOMONTH(B1468,-1)+1)</f>
        <v>44805</v>
      </c>
      <c r="G1468" s="103" t="n">
        <f aca="false">_xlfn.iferror(VLOOKUP(D1468,Cadastros!$M$1:$N$12,2,0),0)*C1468</f>
        <v>140.25</v>
      </c>
      <c r="H1468" s="103" t="n">
        <f aca="false">SUMIF(A:A,A1468,G:G)</f>
        <v>1746.73</v>
      </c>
      <c r="I1468" s="8"/>
    </row>
    <row r="1469" customFormat="false" ht="15" hidden="true" customHeight="true" outlineLevel="0" collapsed="false">
      <c r="A1469" s="92" t="s">
        <v>1228</v>
      </c>
      <c r="B1469" s="105" t="n">
        <v>44805</v>
      </c>
      <c r="C1469" s="100" t="n">
        <v>47.88</v>
      </c>
      <c r="D1469" s="92" t="s">
        <v>1017</v>
      </c>
      <c r="E1469" s="101" t="e">
        <f aca="false">_xlfn.iferror(VLOOKUP($A1469,Clientes!$A:$F,6,0),"")</f>
        <v>#N/A</v>
      </c>
      <c r="F1469" s="102" t="n">
        <f aca="false">IF(B1469="","",EOMONTH(B1469,-1)+1)</f>
        <v>44805</v>
      </c>
      <c r="G1469" s="103" t="n">
        <f aca="false">_xlfn.iferror(VLOOKUP(D1469,Cadastros!$M$1:$N$12,2,0),0)*C1469</f>
        <v>47.88</v>
      </c>
      <c r="H1469" s="103" t="n">
        <f aca="false">SUMIF(A:A,A1469,G:G)</f>
        <v>596.28</v>
      </c>
      <c r="I1469" s="8"/>
    </row>
    <row r="1470" customFormat="false" ht="15" hidden="true" customHeight="true" outlineLevel="0" collapsed="false">
      <c r="A1470" s="92" t="s">
        <v>1254</v>
      </c>
      <c r="B1470" s="105" t="n">
        <v>44805</v>
      </c>
      <c r="C1470" s="100" t="n">
        <v>42.4</v>
      </c>
      <c r="D1470" s="92" t="s">
        <v>1017</v>
      </c>
      <c r="E1470" s="101" t="e">
        <f aca="false">_xlfn.iferror(VLOOKUP($A1470,Clientes!$A:$F,6,0),"")</f>
        <v>#N/A</v>
      </c>
      <c r="F1470" s="102" t="n">
        <f aca="false">IF(B1470="","",EOMONTH(B1470,-1)+1)</f>
        <v>44805</v>
      </c>
      <c r="G1470" s="103" t="n">
        <f aca="false">_xlfn.iferror(VLOOKUP(D1470,Cadastros!$M$1:$N$12,2,0),0)*C1470</f>
        <v>42.4</v>
      </c>
      <c r="H1470" s="103" t="n">
        <f aca="false">SUMIF(A:A,A1470,G:G)</f>
        <v>535.96</v>
      </c>
      <c r="I1470" s="8"/>
    </row>
    <row r="1471" customFormat="false" ht="15" hidden="true" customHeight="true" outlineLevel="0" collapsed="false">
      <c r="A1471" s="92" t="s">
        <v>1266</v>
      </c>
      <c r="B1471" s="105" t="n">
        <v>44805</v>
      </c>
      <c r="C1471" s="100" t="n">
        <v>197.85</v>
      </c>
      <c r="D1471" s="92" t="s">
        <v>1017</v>
      </c>
      <c r="E1471" s="101" t="e">
        <f aca="false">_xlfn.iferror(VLOOKUP($A1471,Clientes!$A:$F,6,0),"")</f>
        <v>#N/A</v>
      </c>
      <c r="F1471" s="102" t="n">
        <f aca="false">IF(B1471="","",EOMONTH(B1471,-1)+1)</f>
        <v>44805</v>
      </c>
      <c r="G1471" s="103" t="n">
        <f aca="false">_xlfn.iferror(VLOOKUP(D1471,Cadastros!$M$1:$N$12,2,0),0)*C1471</f>
        <v>197.85</v>
      </c>
      <c r="H1471" s="103" t="n">
        <f aca="false">SUMIF(A:A,A1471,G:G)</f>
        <v>2501.13</v>
      </c>
      <c r="I1471" s="8"/>
    </row>
    <row r="1472" customFormat="false" ht="15" hidden="true" customHeight="true" outlineLevel="0" collapsed="false">
      <c r="A1472" s="92" t="s">
        <v>1268</v>
      </c>
      <c r="B1472" s="105" t="n">
        <v>44805</v>
      </c>
      <c r="C1472" s="100" t="n">
        <v>343.6</v>
      </c>
      <c r="D1472" s="92" t="s">
        <v>1017</v>
      </c>
      <c r="E1472" s="101" t="e">
        <f aca="false">_xlfn.iferror(VLOOKUP($A1472,Clientes!$A:$F,6,0),"")</f>
        <v>#N/A</v>
      </c>
      <c r="F1472" s="102" t="n">
        <f aca="false">IF(B1472="","",EOMONTH(B1472,-1)+1)</f>
        <v>44805</v>
      </c>
      <c r="G1472" s="103" t="n">
        <f aca="false">_xlfn.iferror(VLOOKUP(D1472,Cadastros!$M$1:$N$12,2,0),0)*C1472</f>
        <v>343.6</v>
      </c>
      <c r="H1472" s="103" t="n">
        <f aca="false">SUMIF(A:A,A1472,G:G)</f>
        <v>4343.6</v>
      </c>
      <c r="I1472" s="8"/>
    </row>
    <row r="1473" customFormat="false" ht="15" hidden="true" customHeight="true" outlineLevel="0" collapsed="false">
      <c r="A1473" s="92" t="s">
        <v>1291</v>
      </c>
      <c r="B1473" s="105" t="n">
        <v>44805</v>
      </c>
      <c r="C1473" s="100" t="n">
        <v>221.41</v>
      </c>
      <c r="D1473" s="92" t="s">
        <v>1017</v>
      </c>
      <c r="E1473" s="101" t="e">
        <f aca="false">_xlfn.iferror(VLOOKUP($A1473,Clientes!$A:$F,6,0),"")</f>
        <v>#N/A</v>
      </c>
      <c r="F1473" s="102" t="n">
        <f aca="false">IF(B1473="","",EOMONTH(B1473,-1)+1)</f>
        <v>44805</v>
      </c>
      <c r="G1473" s="103" t="n">
        <f aca="false">_xlfn.iferror(VLOOKUP(D1473,Cadastros!$M$1:$N$12,2,0),0)*C1473</f>
        <v>221.41</v>
      </c>
      <c r="H1473" s="103" t="n">
        <f aca="false">SUMIF(A:A,A1473,G:G)</f>
        <v>2798.89</v>
      </c>
      <c r="I1473" s="8"/>
    </row>
    <row r="1474" customFormat="false" ht="15" hidden="true" customHeight="true" outlineLevel="0" collapsed="false">
      <c r="A1474" s="92" t="s">
        <v>1293</v>
      </c>
      <c r="B1474" s="105" t="n">
        <v>44805</v>
      </c>
      <c r="C1474" s="100" t="n">
        <v>137.23</v>
      </c>
      <c r="D1474" s="92" t="s">
        <v>1017</v>
      </c>
      <c r="E1474" s="101" t="e">
        <f aca="false">_xlfn.iferror(VLOOKUP($A1474,Clientes!$A:$F,6,0),"")</f>
        <v>#N/A</v>
      </c>
      <c r="F1474" s="102" t="n">
        <f aca="false">IF(B1474="","",EOMONTH(B1474,-1)+1)</f>
        <v>44805</v>
      </c>
      <c r="G1474" s="103" t="n">
        <f aca="false">_xlfn.iferror(VLOOKUP(D1474,Cadastros!$M$1:$N$12,2,0),0)*C1474</f>
        <v>137.23</v>
      </c>
      <c r="H1474" s="103" t="n">
        <f aca="false">SUMIF(A:A,A1474,G:G)</f>
        <v>3263.11</v>
      </c>
      <c r="I1474" s="8"/>
    </row>
    <row r="1475" customFormat="false" ht="15" hidden="true" customHeight="true" outlineLevel="0" collapsed="false">
      <c r="A1475" s="92" t="s">
        <v>1297</v>
      </c>
      <c r="B1475" s="105" t="n">
        <v>44805</v>
      </c>
      <c r="C1475" s="100" t="n">
        <v>329.75</v>
      </c>
      <c r="D1475" s="92" t="s">
        <v>1017</v>
      </c>
      <c r="E1475" s="101" t="e">
        <f aca="false">_xlfn.iferror(VLOOKUP($A1475,Clientes!$A:$F,6,0),"")</f>
        <v>#N/A</v>
      </c>
      <c r="F1475" s="102" t="n">
        <f aca="false">IF(B1475="","",EOMONTH(B1475,-1)+1)</f>
        <v>44805</v>
      </c>
      <c r="G1475" s="103" t="n">
        <f aca="false">_xlfn.iferror(VLOOKUP(D1475,Cadastros!$M$1:$N$12,2,0),0)*C1475</f>
        <v>329.75</v>
      </c>
      <c r="H1475" s="103" t="n">
        <f aca="false">SUMIF(A:A,A1475,G:G)</f>
        <v>4168.55</v>
      </c>
      <c r="I1475" s="8"/>
    </row>
    <row r="1476" customFormat="false" ht="15" hidden="true" customHeight="true" outlineLevel="0" collapsed="false">
      <c r="A1476" s="92" t="s">
        <v>1301</v>
      </c>
      <c r="B1476" s="105" t="n">
        <v>44805</v>
      </c>
      <c r="C1476" s="100" t="n">
        <v>178.91</v>
      </c>
      <c r="D1476" s="92" t="s">
        <v>1017</v>
      </c>
      <c r="E1476" s="101" t="e">
        <f aca="false">_xlfn.iferror(VLOOKUP($A1476,Clientes!$A:$F,6,0),"")</f>
        <v>#N/A</v>
      </c>
      <c r="F1476" s="102" t="n">
        <f aca="false">IF(B1476="","",EOMONTH(B1476,-1)+1)</f>
        <v>44805</v>
      </c>
      <c r="G1476" s="103" t="n">
        <f aca="false">_xlfn.iferror(VLOOKUP(D1476,Cadastros!$M$1:$N$12,2,0),0)*C1476</f>
        <v>178.91</v>
      </c>
      <c r="H1476" s="103" t="n">
        <f aca="false">SUMIF(A:A,A1476,G:G)</f>
        <v>2261.73</v>
      </c>
      <c r="I1476" s="8"/>
    </row>
    <row r="1477" customFormat="false" ht="15" hidden="true" customHeight="true" outlineLevel="0" collapsed="false">
      <c r="A1477" s="92" t="s">
        <v>1306</v>
      </c>
      <c r="B1477" s="105" t="n">
        <v>44805</v>
      </c>
      <c r="C1477" s="100" t="n">
        <v>352.15</v>
      </c>
      <c r="D1477" s="92" t="s">
        <v>1017</v>
      </c>
      <c r="E1477" s="101" t="e">
        <f aca="false">_xlfn.iferror(VLOOKUP($A1477,Clientes!$A:$F,6,0),"")</f>
        <v>#N/A</v>
      </c>
      <c r="F1477" s="102" t="n">
        <f aca="false">IF(B1477="","",EOMONTH(B1477,-1)+1)</f>
        <v>44805</v>
      </c>
      <c r="G1477" s="103" t="n">
        <f aca="false">_xlfn.iferror(VLOOKUP(D1477,Cadastros!$M$1:$N$12,2,0),0)*C1477</f>
        <v>352.15</v>
      </c>
      <c r="H1477" s="103" t="n">
        <f aca="false">SUMIF(A:A,A1477,G:G)</f>
        <v>4340.23</v>
      </c>
      <c r="I1477" s="8"/>
    </row>
    <row r="1478" customFormat="false" ht="15" hidden="true" customHeight="true" outlineLevel="0" collapsed="false">
      <c r="A1478" s="92" t="s">
        <v>1308</v>
      </c>
      <c r="B1478" s="105" t="n">
        <v>44805</v>
      </c>
      <c r="C1478" s="100" t="n">
        <v>640.66</v>
      </c>
      <c r="D1478" s="92" t="s">
        <v>1017</v>
      </c>
      <c r="E1478" s="101" t="e">
        <f aca="false">_xlfn.iferror(VLOOKUP($A1478,Clientes!$A:$F,6,0),"")</f>
        <v>#N/A</v>
      </c>
      <c r="F1478" s="102" t="n">
        <f aca="false">IF(B1478="","",EOMONTH(B1478,-1)+1)</f>
        <v>44805</v>
      </c>
      <c r="G1478" s="103" t="n">
        <f aca="false">_xlfn.iferror(VLOOKUP(D1478,Cadastros!$M$1:$N$12,2,0),0)*C1478</f>
        <v>640.66</v>
      </c>
      <c r="H1478" s="103" t="n">
        <f aca="false">SUMIF(A:A,A1478,G:G)</f>
        <v>8098.9</v>
      </c>
      <c r="I1478" s="8"/>
    </row>
    <row r="1479" customFormat="false" ht="15" hidden="true" customHeight="true" outlineLevel="0" collapsed="false">
      <c r="A1479" s="92" t="s">
        <v>1423</v>
      </c>
      <c r="B1479" s="105" t="n">
        <v>44805</v>
      </c>
      <c r="C1479" s="100" t="n">
        <v>-231.54</v>
      </c>
      <c r="D1479" s="92" t="s">
        <v>1017</v>
      </c>
      <c r="E1479" s="101" t="e">
        <f aca="false">_xlfn.iferror(VLOOKUP($A1479,Clientes!$A:$F,6,0),"")</f>
        <v>#N/A</v>
      </c>
      <c r="F1479" s="102" t="n">
        <f aca="false">IF(B1479="","",EOMONTH(B1479,-1)+1)</f>
        <v>44805</v>
      </c>
      <c r="G1479" s="103" t="n">
        <f aca="false">_xlfn.iferror(VLOOKUP(D1479,Cadastros!$M$1:$N$12,2,0),0)*C1479</f>
        <v>-231.54</v>
      </c>
      <c r="H1479" s="103" t="n">
        <f aca="false">SUMIF(A:A,A1479,G:G)</f>
        <v>7620.9</v>
      </c>
      <c r="I1479" s="8"/>
    </row>
    <row r="1480" customFormat="false" ht="15" hidden="true" customHeight="true" outlineLevel="0" collapsed="false">
      <c r="A1480" s="92" t="s">
        <v>1472</v>
      </c>
      <c r="B1480" s="105" t="n">
        <v>44805</v>
      </c>
      <c r="C1480" s="100" t="n">
        <v>738.56</v>
      </c>
      <c r="D1480" s="92" t="s">
        <v>1017</v>
      </c>
      <c r="E1480" s="101" t="e">
        <f aca="false">_xlfn.iferror(VLOOKUP($A1480,Clientes!$A:$F,6,0),"")</f>
        <v>#N/A</v>
      </c>
      <c r="F1480" s="102" t="n">
        <f aca="false">IF(B1480="","",EOMONTH(B1480,-1)+1)</f>
        <v>44805</v>
      </c>
      <c r="G1480" s="103" t="n">
        <f aca="false">_xlfn.iferror(VLOOKUP(D1480,Cadastros!$M$1:$N$12,2,0),0)*C1480</f>
        <v>738.56</v>
      </c>
      <c r="H1480" s="103" t="n">
        <f aca="false">SUMIF(A:A,A1480,G:G)</f>
        <v>10277.02</v>
      </c>
      <c r="I1480" s="8"/>
    </row>
    <row r="1481" customFormat="false" ht="15" hidden="true" customHeight="true" outlineLevel="0" collapsed="false">
      <c r="A1481" s="92" t="s">
        <v>1633</v>
      </c>
      <c r="B1481" s="105" t="n">
        <v>44835</v>
      </c>
      <c r="C1481" s="100" t="n">
        <v>5000</v>
      </c>
      <c r="D1481" s="92" t="s">
        <v>34</v>
      </c>
      <c r="E1481" s="101" t="e">
        <f aca="false">_xlfn.iferror(VLOOKUP($A1481,Clientes!$A:$F,6,0),"")</f>
        <v>#N/A</v>
      </c>
      <c r="F1481" s="102" t="n">
        <f aca="false">IF(B1481="","",EOMONTH(B1481,-1)+1)</f>
        <v>44835</v>
      </c>
      <c r="G1481" s="103" t="n">
        <f aca="false">_xlfn.iferror(VLOOKUP(D1481,Cadastros!$M$1:$N$12,2,0),0)*C1481</f>
        <v>5000</v>
      </c>
      <c r="H1481" s="103" t="n">
        <f aca="false">SUMIF(A:A,A1481,G:G)</f>
        <v>5000</v>
      </c>
      <c r="I1481" s="8"/>
    </row>
    <row r="1482" customFormat="false" ht="15" hidden="true" customHeight="true" outlineLevel="0" collapsed="false">
      <c r="A1482" s="92" t="s">
        <v>1634</v>
      </c>
      <c r="B1482" s="105" t="n">
        <v>44835</v>
      </c>
      <c r="C1482" s="100" t="n">
        <v>3000</v>
      </c>
      <c r="D1482" s="92" t="s">
        <v>34</v>
      </c>
      <c r="E1482" s="101" t="e">
        <f aca="false">_xlfn.iferror(VLOOKUP($A1482,Clientes!$A:$F,6,0),"")</f>
        <v>#N/A</v>
      </c>
      <c r="F1482" s="102" t="n">
        <f aca="false">IF(B1482="","",EOMONTH(B1482,-1)+1)</f>
        <v>44835</v>
      </c>
      <c r="G1482" s="103" t="n">
        <f aca="false">_xlfn.iferror(VLOOKUP(D1482,Cadastros!$M$1:$N$12,2,0),0)*C1482</f>
        <v>3000</v>
      </c>
      <c r="H1482" s="103" t="n">
        <f aca="false">SUMIF(A:A,A1482,G:G)</f>
        <v>3000</v>
      </c>
      <c r="I1482" s="8"/>
    </row>
    <row r="1483" customFormat="false" ht="15" hidden="true" customHeight="true" outlineLevel="0" collapsed="false">
      <c r="A1483" s="92" t="s">
        <v>1635</v>
      </c>
      <c r="B1483" s="105" t="n">
        <v>44835</v>
      </c>
      <c r="C1483" s="100" t="n">
        <v>6890</v>
      </c>
      <c r="D1483" s="92" t="s">
        <v>34</v>
      </c>
      <c r="E1483" s="101" t="e">
        <f aca="false">_xlfn.iferror(VLOOKUP($A1483,Clientes!$A:$F,6,0),"")</f>
        <v>#N/A</v>
      </c>
      <c r="F1483" s="102" t="n">
        <f aca="false">IF(B1483="","",EOMONTH(B1483,-1)+1)</f>
        <v>44835</v>
      </c>
      <c r="G1483" s="103" t="n">
        <f aca="false">_xlfn.iferror(VLOOKUP(D1483,Cadastros!$M$1:$N$12,2,0),0)*C1483</f>
        <v>6890</v>
      </c>
      <c r="H1483" s="103" t="n">
        <f aca="false">SUMIF(A:A,A1483,G:G)</f>
        <v>6890</v>
      </c>
      <c r="I1483" s="8"/>
    </row>
    <row r="1484" customFormat="false" ht="15" hidden="true" customHeight="true" outlineLevel="0" collapsed="false">
      <c r="A1484" s="92" t="s">
        <v>1636</v>
      </c>
      <c r="B1484" s="105" t="n">
        <v>44835</v>
      </c>
      <c r="C1484" s="100" t="n">
        <v>4200</v>
      </c>
      <c r="D1484" s="92" t="s">
        <v>34</v>
      </c>
      <c r="E1484" s="101" t="e">
        <f aca="false">_xlfn.iferror(VLOOKUP($A1484,Clientes!$A:$F,6,0),"")</f>
        <v>#N/A</v>
      </c>
      <c r="F1484" s="102" t="n">
        <f aca="false">IF(B1484="","",EOMONTH(B1484,-1)+1)</f>
        <v>44835</v>
      </c>
      <c r="G1484" s="103" t="n">
        <f aca="false">_xlfn.iferror(VLOOKUP(D1484,Cadastros!$M$1:$N$12,2,0),0)*C1484</f>
        <v>4200</v>
      </c>
      <c r="H1484" s="103" t="n">
        <f aca="false">SUMIF(A:A,A1484,G:G)</f>
        <v>4200</v>
      </c>
      <c r="I1484" s="8"/>
    </row>
    <row r="1485" customFormat="false" ht="15" hidden="true" customHeight="true" outlineLevel="0" collapsed="false">
      <c r="A1485" s="92" t="s">
        <v>1637</v>
      </c>
      <c r="B1485" s="105" t="n">
        <v>44835</v>
      </c>
      <c r="C1485" s="100" t="n">
        <v>7330</v>
      </c>
      <c r="D1485" s="92" t="s">
        <v>34</v>
      </c>
      <c r="E1485" s="101" t="e">
        <f aca="false">_xlfn.iferror(VLOOKUP($A1485,Clientes!$A:$F,6,0),"")</f>
        <v>#N/A</v>
      </c>
      <c r="F1485" s="102" t="n">
        <f aca="false">IF(B1485="","",EOMONTH(B1485,-1)+1)</f>
        <v>44835</v>
      </c>
      <c r="G1485" s="103" t="n">
        <f aca="false">_xlfn.iferror(VLOOKUP(D1485,Cadastros!$M$1:$N$12,2,0),0)*C1485</f>
        <v>7330</v>
      </c>
      <c r="H1485" s="103" t="n">
        <f aca="false">SUMIF(A:A,A1485,G:G)</f>
        <v>7330</v>
      </c>
      <c r="I1485" s="8"/>
    </row>
    <row r="1486" customFormat="false" ht="15" hidden="true" customHeight="true" outlineLevel="0" collapsed="false">
      <c r="A1486" s="92" t="s">
        <v>1638</v>
      </c>
      <c r="B1486" s="105" t="n">
        <v>44835</v>
      </c>
      <c r="C1486" s="100" t="n">
        <v>7072</v>
      </c>
      <c r="D1486" s="92" t="s">
        <v>34</v>
      </c>
      <c r="E1486" s="101" t="e">
        <f aca="false">_xlfn.iferror(VLOOKUP($A1486,Clientes!$A:$F,6,0),"")</f>
        <v>#N/A</v>
      </c>
      <c r="F1486" s="102" t="n">
        <f aca="false">IF(B1486="","",EOMONTH(B1486,-1)+1)</f>
        <v>44835</v>
      </c>
      <c r="G1486" s="103" t="n">
        <f aca="false">_xlfn.iferror(VLOOKUP(D1486,Cadastros!$M$1:$N$12,2,0),0)*C1486</f>
        <v>7072</v>
      </c>
      <c r="H1486" s="103" t="n">
        <f aca="false">SUMIF(A:A,A1486,G:G)</f>
        <v>7072</v>
      </c>
      <c r="I1486" s="8"/>
    </row>
    <row r="1487" customFormat="false" ht="15" hidden="true" customHeight="true" outlineLevel="0" collapsed="false">
      <c r="A1487" s="92" t="s">
        <v>1639</v>
      </c>
      <c r="B1487" s="105" t="n">
        <v>44835</v>
      </c>
      <c r="C1487" s="100" t="n">
        <v>5100</v>
      </c>
      <c r="D1487" s="92" t="s">
        <v>34</v>
      </c>
      <c r="E1487" s="101" t="e">
        <f aca="false">_xlfn.iferror(VLOOKUP($A1487,Clientes!$A:$F,6,0),"")</f>
        <v>#N/A</v>
      </c>
      <c r="F1487" s="102" t="n">
        <f aca="false">IF(B1487="","",EOMONTH(B1487,-1)+1)</f>
        <v>44835</v>
      </c>
      <c r="G1487" s="103" t="n">
        <f aca="false">_xlfn.iferror(VLOOKUP(D1487,Cadastros!$M$1:$N$12,2,0),0)*C1487</f>
        <v>5100</v>
      </c>
      <c r="H1487" s="103" t="n">
        <f aca="false">SUMIF(A:A,A1487,G:G)</f>
        <v>5100</v>
      </c>
      <c r="I1487" s="8"/>
    </row>
    <row r="1488" customFormat="false" ht="15" hidden="true" customHeight="true" outlineLevel="0" collapsed="false">
      <c r="A1488" s="92" t="s">
        <v>1640</v>
      </c>
      <c r="B1488" s="105" t="n">
        <v>44835</v>
      </c>
      <c r="C1488" s="100" t="n">
        <v>4200</v>
      </c>
      <c r="D1488" s="92" t="s">
        <v>34</v>
      </c>
      <c r="E1488" s="101" t="e">
        <f aca="false">_xlfn.iferror(VLOOKUP($A1488,Clientes!$A:$F,6,0),"")</f>
        <v>#N/A</v>
      </c>
      <c r="F1488" s="102" t="n">
        <f aca="false">IF(B1488="","",EOMONTH(B1488,-1)+1)</f>
        <v>44835</v>
      </c>
      <c r="G1488" s="103" t="n">
        <f aca="false">_xlfn.iferror(VLOOKUP(D1488,Cadastros!$M$1:$N$12,2,0),0)*C1488</f>
        <v>4200</v>
      </c>
      <c r="H1488" s="103" t="n">
        <f aca="false">SUMIF(A:A,A1488,G:G)</f>
        <v>4200</v>
      </c>
      <c r="I1488" s="8"/>
    </row>
    <row r="1489" customFormat="false" ht="15" hidden="true" customHeight="true" outlineLevel="0" collapsed="false">
      <c r="A1489" s="92" t="s">
        <v>1641</v>
      </c>
      <c r="B1489" s="105" t="n">
        <v>44835</v>
      </c>
      <c r="C1489" s="100" t="n">
        <v>3500</v>
      </c>
      <c r="D1489" s="92" t="s">
        <v>34</v>
      </c>
      <c r="E1489" s="101" t="e">
        <f aca="false">_xlfn.iferror(VLOOKUP($A1489,Clientes!$A:$F,6,0),"")</f>
        <v>#N/A</v>
      </c>
      <c r="F1489" s="102" t="n">
        <f aca="false">IF(B1489="","",EOMONTH(B1489,-1)+1)</f>
        <v>44835</v>
      </c>
      <c r="G1489" s="103" t="n">
        <f aca="false">_xlfn.iferror(VLOOKUP(D1489,Cadastros!$M$1:$N$12,2,0),0)*C1489</f>
        <v>3500</v>
      </c>
      <c r="H1489" s="103" t="n">
        <f aca="false">SUMIF(A:A,A1489,G:G)</f>
        <v>3500</v>
      </c>
      <c r="I1489" s="8"/>
    </row>
    <row r="1490" customFormat="false" ht="15" hidden="true" customHeight="true" outlineLevel="0" collapsed="false">
      <c r="A1490" s="92" t="s">
        <v>1642</v>
      </c>
      <c r="B1490" s="105" t="n">
        <v>44835</v>
      </c>
      <c r="C1490" s="100" t="n">
        <v>2500</v>
      </c>
      <c r="D1490" s="92" t="s">
        <v>34</v>
      </c>
      <c r="E1490" s="101" t="e">
        <f aca="false">_xlfn.iferror(VLOOKUP($A1490,Clientes!$A:$F,6,0),"")</f>
        <v>#N/A</v>
      </c>
      <c r="F1490" s="102" t="n">
        <f aca="false">IF(B1490="","",EOMONTH(B1490,-1)+1)</f>
        <v>44835</v>
      </c>
      <c r="G1490" s="103" t="n">
        <f aca="false">_xlfn.iferror(VLOOKUP(D1490,Cadastros!$M$1:$N$12,2,0),0)*C1490</f>
        <v>2500</v>
      </c>
      <c r="H1490" s="103" t="n">
        <f aca="false">SUMIF(A:A,A1490,G:G)</f>
        <v>2500</v>
      </c>
      <c r="I1490" s="8"/>
    </row>
    <row r="1491" customFormat="false" ht="15" hidden="true" customHeight="true" outlineLevel="0" collapsed="false">
      <c r="A1491" s="92" t="s">
        <v>1643</v>
      </c>
      <c r="B1491" s="105" t="n">
        <v>44835</v>
      </c>
      <c r="C1491" s="100" t="n">
        <v>1500</v>
      </c>
      <c r="D1491" s="92" t="s">
        <v>34</v>
      </c>
      <c r="E1491" s="101" t="e">
        <f aca="false">_xlfn.iferror(VLOOKUP($A1491,Clientes!$A:$F,6,0),"")</f>
        <v>#N/A</v>
      </c>
      <c r="F1491" s="102" t="n">
        <f aca="false">IF(B1491="","",EOMONTH(B1491,-1)+1)</f>
        <v>44835</v>
      </c>
      <c r="G1491" s="103" t="n">
        <f aca="false">_xlfn.iferror(VLOOKUP(D1491,Cadastros!$M$1:$N$12,2,0),0)*C1491</f>
        <v>1500</v>
      </c>
      <c r="H1491" s="103" t="n">
        <f aca="false">SUMIF(A:A,A1491,G:G)</f>
        <v>1545</v>
      </c>
      <c r="I1491" s="8"/>
    </row>
    <row r="1492" customFormat="false" ht="15" hidden="true" customHeight="true" outlineLevel="0" collapsed="false">
      <c r="A1492" s="92" t="s">
        <v>1269</v>
      </c>
      <c r="B1492" s="105" t="n">
        <v>44835</v>
      </c>
      <c r="C1492" s="100" t="n">
        <v>2539.08</v>
      </c>
      <c r="D1492" s="92" t="s">
        <v>44</v>
      </c>
      <c r="E1492" s="101" t="e">
        <f aca="false">_xlfn.iferror(VLOOKUP($A1492,Clientes!$A:$F,6,0),"")</f>
        <v>#N/A</v>
      </c>
      <c r="F1492" s="102" t="n">
        <f aca="false">IF(B1492="","",EOMONTH(B1492,-1)+1)</f>
        <v>44835</v>
      </c>
      <c r="G1492" s="103" t="n">
        <f aca="false">_xlfn.iferror(VLOOKUP(D1492,Cadastros!$M$1:$N$12,2,0),0)*C1492</f>
        <v>-2539.08</v>
      </c>
      <c r="H1492" s="103" t="n">
        <f aca="false">SUMIF(A:A,A1492,G:G)</f>
        <v>4.54747350886464E-013</v>
      </c>
      <c r="I1492" s="8"/>
    </row>
    <row r="1493" customFormat="false" ht="15" hidden="true" customHeight="true" outlineLevel="0" collapsed="false">
      <c r="A1493" s="92" t="s">
        <v>1303</v>
      </c>
      <c r="B1493" s="105" t="n">
        <v>44835</v>
      </c>
      <c r="C1493" s="100" t="n">
        <v>2756</v>
      </c>
      <c r="D1493" s="92" t="s">
        <v>44</v>
      </c>
      <c r="E1493" s="101" t="e">
        <f aca="false">_xlfn.iferror(VLOOKUP($A1493,Clientes!$A:$F,6,0),"")</f>
        <v>#N/A</v>
      </c>
      <c r="F1493" s="102" t="n">
        <f aca="false">IF(B1493="","",EOMONTH(B1493,-1)+1)</f>
        <v>44835</v>
      </c>
      <c r="G1493" s="103" t="n">
        <f aca="false">_xlfn.iferror(VLOOKUP(D1493,Cadastros!$M$1:$N$12,2,0),0)*C1493</f>
        <v>-2756</v>
      </c>
      <c r="H1493" s="103" t="n">
        <f aca="false">SUMIF(A:A,A1493,G:G)</f>
        <v>0</v>
      </c>
      <c r="I1493" s="8"/>
    </row>
    <row r="1494" customFormat="false" ht="15" hidden="true" customHeight="true" outlineLevel="0" collapsed="false">
      <c r="A1494" s="92" t="s">
        <v>1371</v>
      </c>
      <c r="B1494" s="105" t="n">
        <v>44835</v>
      </c>
      <c r="C1494" s="100" t="n">
        <v>19440</v>
      </c>
      <c r="D1494" s="92" t="s">
        <v>44</v>
      </c>
      <c r="E1494" s="101" t="e">
        <f aca="false">_xlfn.iferror(VLOOKUP($A1494,Clientes!$A:$F,6,0),"")</f>
        <v>#N/A</v>
      </c>
      <c r="F1494" s="102" t="n">
        <f aca="false">IF(B1494="","",EOMONTH(B1494,-1)+1)</f>
        <v>44835</v>
      </c>
      <c r="G1494" s="103" t="n">
        <f aca="false">_xlfn.iferror(VLOOKUP(D1494,Cadastros!$M$1:$N$12,2,0),0)*C1494</f>
        <v>-19440</v>
      </c>
      <c r="H1494" s="103" t="n">
        <f aca="false">SUMIF(A:A,A1494,G:G)</f>
        <v>0</v>
      </c>
      <c r="I1494" s="8"/>
    </row>
    <row r="1495" customFormat="false" ht="15" hidden="true" customHeight="true" outlineLevel="0" collapsed="false">
      <c r="A1495" s="92" t="s">
        <v>1386</v>
      </c>
      <c r="B1495" s="105" t="n">
        <v>44835</v>
      </c>
      <c r="C1495" s="100" t="n">
        <v>10000</v>
      </c>
      <c r="D1495" s="92" t="s">
        <v>44</v>
      </c>
      <c r="E1495" s="101" t="e">
        <f aca="false">_xlfn.iferror(VLOOKUP($A1495,Clientes!$A:$F,6,0),"")</f>
        <v>#N/A</v>
      </c>
      <c r="F1495" s="102" t="n">
        <f aca="false">IF(B1495="","",EOMONTH(B1495,-1)+1)</f>
        <v>44835</v>
      </c>
      <c r="G1495" s="103" t="n">
        <f aca="false">_xlfn.iferror(VLOOKUP(D1495,Cadastros!$M$1:$N$12,2,0),0)*C1495</f>
        <v>-10000</v>
      </c>
      <c r="H1495" s="103" t="n">
        <f aca="false">SUMIF(A:A,A1495,G:G)</f>
        <v>0</v>
      </c>
      <c r="I1495" s="8"/>
    </row>
    <row r="1496" customFormat="false" ht="15" hidden="true" customHeight="true" outlineLevel="0" collapsed="false">
      <c r="A1496" s="92" t="s">
        <v>1387</v>
      </c>
      <c r="B1496" s="105" t="n">
        <v>44835</v>
      </c>
      <c r="C1496" s="100" t="n">
        <v>8391.75</v>
      </c>
      <c r="D1496" s="92" t="s">
        <v>44</v>
      </c>
      <c r="E1496" s="101" t="e">
        <f aca="false">_xlfn.iferror(VLOOKUP($A1496,Clientes!$A:$F,6,0),"")</f>
        <v>#N/A</v>
      </c>
      <c r="F1496" s="102" t="n">
        <f aca="false">IF(B1496="","",EOMONTH(B1496,-1)+1)</f>
        <v>44835</v>
      </c>
      <c r="G1496" s="103" t="n">
        <f aca="false">_xlfn.iferror(VLOOKUP(D1496,Cadastros!$M$1:$N$12,2,0),0)*C1496</f>
        <v>-8391.75</v>
      </c>
      <c r="H1496" s="103" t="n">
        <f aca="false">SUMIF(A:A,A1496,G:G)</f>
        <v>0</v>
      </c>
      <c r="I1496" s="8"/>
    </row>
    <row r="1497" customFormat="false" ht="15" hidden="true" customHeight="true" outlineLevel="0" collapsed="false">
      <c r="A1497" s="92" t="s">
        <v>1391</v>
      </c>
      <c r="B1497" s="105" t="n">
        <v>44835</v>
      </c>
      <c r="C1497" s="100" t="n">
        <v>3647.82</v>
      </c>
      <c r="D1497" s="92" t="s">
        <v>44</v>
      </c>
      <c r="E1497" s="101" t="e">
        <f aca="false">_xlfn.iferror(VLOOKUP($A1497,Clientes!$A:$F,6,0),"")</f>
        <v>#N/A</v>
      </c>
      <c r="F1497" s="102" t="n">
        <f aca="false">IF(B1497="","",EOMONTH(B1497,-1)+1)</f>
        <v>44835</v>
      </c>
      <c r="G1497" s="103" t="n">
        <f aca="false">_xlfn.iferror(VLOOKUP(D1497,Cadastros!$M$1:$N$12,2,0),0)*C1497</f>
        <v>-3647.82</v>
      </c>
      <c r="H1497" s="103" t="n">
        <f aca="false">SUMIF(A:A,A1497,G:G)</f>
        <v>0</v>
      </c>
      <c r="I1497" s="8"/>
    </row>
    <row r="1498" customFormat="false" ht="15" hidden="true" customHeight="true" outlineLevel="0" collapsed="false">
      <c r="A1498" s="92" t="s">
        <v>1408</v>
      </c>
      <c r="B1498" s="105" t="n">
        <v>44835</v>
      </c>
      <c r="C1498" s="100" t="n">
        <v>3500</v>
      </c>
      <c r="D1498" s="92" t="s">
        <v>44</v>
      </c>
      <c r="E1498" s="101" t="e">
        <f aca="false">_xlfn.iferror(VLOOKUP($A1498,Clientes!$A:$F,6,0),"")</f>
        <v>#N/A</v>
      </c>
      <c r="F1498" s="102" t="n">
        <f aca="false">IF(B1498="","",EOMONTH(B1498,-1)+1)</f>
        <v>44835</v>
      </c>
      <c r="G1498" s="103" t="n">
        <f aca="false">_xlfn.iferror(VLOOKUP(D1498,Cadastros!$M$1:$N$12,2,0),0)*C1498</f>
        <v>-3500</v>
      </c>
      <c r="H1498" s="103" t="n">
        <f aca="false">SUMIF(A:A,A1498,G:G)</f>
        <v>0</v>
      </c>
      <c r="I1498" s="8"/>
    </row>
    <row r="1499" customFormat="false" ht="15" hidden="true" customHeight="true" outlineLevel="0" collapsed="false">
      <c r="A1499" s="92" t="s">
        <v>1474</v>
      </c>
      <c r="B1499" s="105" t="n">
        <v>44835</v>
      </c>
      <c r="C1499" s="100" t="n">
        <v>5400</v>
      </c>
      <c r="D1499" s="92" t="s">
        <v>44</v>
      </c>
      <c r="E1499" s="101" t="e">
        <f aca="false">_xlfn.iferror(VLOOKUP($A1499,Clientes!$A:$F,6,0),"")</f>
        <v>#N/A</v>
      </c>
      <c r="F1499" s="102" t="n">
        <f aca="false">IF(B1499="","",EOMONTH(B1499,-1)+1)</f>
        <v>44835</v>
      </c>
      <c r="G1499" s="103" t="n">
        <f aca="false">_xlfn.iferror(VLOOKUP(D1499,Cadastros!$M$1:$N$12,2,0),0)*C1499</f>
        <v>-5400</v>
      </c>
      <c r="H1499" s="103" t="n">
        <f aca="false">SUMIF(A:A,A1499,G:G)</f>
        <v>0</v>
      </c>
      <c r="I1499" s="8"/>
    </row>
    <row r="1500" customFormat="false" ht="15" hidden="true" customHeight="true" outlineLevel="0" collapsed="false">
      <c r="A1500" s="92" t="s">
        <v>1479</v>
      </c>
      <c r="B1500" s="105" t="n">
        <v>44835</v>
      </c>
      <c r="C1500" s="100" t="n">
        <v>3500</v>
      </c>
      <c r="D1500" s="92" t="s">
        <v>44</v>
      </c>
      <c r="E1500" s="101" t="e">
        <f aca="false">_xlfn.iferror(VLOOKUP($A1500,Clientes!$A:$F,6,0),"")</f>
        <v>#N/A</v>
      </c>
      <c r="F1500" s="102" t="n">
        <f aca="false">IF(B1500="","",EOMONTH(B1500,-1)+1)</f>
        <v>44835</v>
      </c>
      <c r="G1500" s="103" t="n">
        <f aca="false">_xlfn.iferror(VLOOKUP(D1500,Cadastros!$M$1:$N$12,2,0),0)*C1500</f>
        <v>-3500</v>
      </c>
      <c r="H1500" s="103" t="n">
        <f aca="false">SUMIF(A:A,A1500,G:G)</f>
        <v>0</v>
      </c>
      <c r="I1500" s="8"/>
    </row>
    <row r="1501" customFormat="false" ht="15" hidden="true" customHeight="true" outlineLevel="0" collapsed="false">
      <c r="A1501" s="92" t="s">
        <v>1482</v>
      </c>
      <c r="B1501" s="105" t="n">
        <v>44835</v>
      </c>
      <c r="C1501" s="100" t="n">
        <v>2784</v>
      </c>
      <c r="D1501" s="92" t="s">
        <v>44</v>
      </c>
      <c r="E1501" s="101" t="e">
        <f aca="false">_xlfn.iferror(VLOOKUP($A1501,Clientes!$A:$F,6,0),"")</f>
        <v>#N/A</v>
      </c>
      <c r="F1501" s="102" t="n">
        <f aca="false">IF(B1501="","",EOMONTH(B1501,-1)+1)</f>
        <v>44835</v>
      </c>
      <c r="G1501" s="103" t="n">
        <f aca="false">_xlfn.iferror(VLOOKUP(D1501,Cadastros!$M$1:$N$12,2,0),0)*C1501</f>
        <v>-2784</v>
      </c>
      <c r="H1501" s="103" t="n">
        <f aca="false">SUMIF(A:A,A1501,G:G)</f>
        <v>0</v>
      </c>
      <c r="I1501" s="8"/>
    </row>
    <row r="1502" customFormat="false" ht="15" hidden="true" customHeight="true" outlineLevel="0" collapsed="false">
      <c r="A1502" s="92" t="s">
        <v>1496</v>
      </c>
      <c r="B1502" s="105" t="n">
        <v>44835</v>
      </c>
      <c r="C1502" s="100" t="n">
        <v>3500</v>
      </c>
      <c r="D1502" s="92" t="s">
        <v>44</v>
      </c>
      <c r="E1502" s="101" t="e">
        <f aca="false">_xlfn.iferror(VLOOKUP($A1502,Clientes!$A:$F,6,0),"")</f>
        <v>#N/A</v>
      </c>
      <c r="F1502" s="102" t="n">
        <f aca="false">IF(B1502="","",EOMONTH(B1502,-1)+1)</f>
        <v>44835</v>
      </c>
      <c r="G1502" s="103" t="n">
        <f aca="false">_xlfn.iferror(VLOOKUP(D1502,Cadastros!$M$1:$N$12,2,0),0)*C1502</f>
        <v>-3500</v>
      </c>
      <c r="H1502" s="103" t="n">
        <f aca="false">SUMIF(A:A,A1502,G:G)</f>
        <v>0</v>
      </c>
      <c r="I1502" s="8"/>
    </row>
    <row r="1503" customFormat="false" ht="15" hidden="true" customHeight="true" outlineLevel="0" collapsed="false">
      <c r="A1503" s="92" t="s">
        <v>1585</v>
      </c>
      <c r="B1503" s="105" t="n">
        <v>44835</v>
      </c>
      <c r="C1503" s="100" t="n">
        <v>4000</v>
      </c>
      <c r="D1503" s="92" t="s">
        <v>44</v>
      </c>
      <c r="E1503" s="101" t="e">
        <f aca="false">_xlfn.iferror(VLOOKUP($A1503,Clientes!$A:$F,6,0),"")</f>
        <v>#N/A</v>
      </c>
      <c r="F1503" s="102" t="n">
        <f aca="false">IF(B1503="","",EOMONTH(B1503,-1)+1)</f>
        <v>44835</v>
      </c>
      <c r="G1503" s="103" t="n">
        <f aca="false">_xlfn.iferror(VLOOKUP(D1503,Cadastros!$M$1:$N$12,2,0),0)*C1503</f>
        <v>-4000</v>
      </c>
      <c r="H1503" s="103" t="n">
        <f aca="false">SUMIF(A:A,A1503,G:G)</f>
        <v>0</v>
      </c>
      <c r="I1503" s="8"/>
    </row>
    <row r="1504" customFormat="false" ht="15" hidden="true" customHeight="true" outlineLevel="0" collapsed="false">
      <c r="A1504" s="92" t="s">
        <v>1586</v>
      </c>
      <c r="B1504" s="105" t="n">
        <v>44835</v>
      </c>
      <c r="C1504" s="100" t="n">
        <v>600</v>
      </c>
      <c r="D1504" s="92" t="s">
        <v>36</v>
      </c>
      <c r="E1504" s="101" t="e">
        <f aca="false">_xlfn.iferror(VLOOKUP($A1504,Clientes!$A:$F,6,0),"")</f>
        <v>#N/A</v>
      </c>
      <c r="F1504" s="102" t="n">
        <f aca="false">IF(B1504="","",EOMONTH(B1504,-1)+1)</f>
        <v>44835</v>
      </c>
      <c r="G1504" s="103" t="n">
        <f aca="false">_xlfn.iferror(VLOOKUP(D1504,Cadastros!$M$1:$N$12,2,0),0)*C1504</f>
        <v>600</v>
      </c>
      <c r="H1504" s="103" t="n">
        <f aca="false">SUMIF(A:A,A1504,G:G)</f>
        <v>4400</v>
      </c>
      <c r="I1504" s="8"/>
    </row>
    <row r="1505" customFormat="false" ht="15" hidden="true" customHeight="true" outlineLevel="0" collapsed="false">
      <c r="A1505" s="92" t="s">
        <v>1310</v>
      </c>
      <c r="B1505" s="105" t="n">
        <v>44835</v>
      </c>
      <c r="C1505" s="100" t="n">
        <v>1500</v>
      </c>
      <c r="D1505" s="92" t="s">
        <v>46</v>
      </c>
      <c r="E1505" s="101" t="e">
        <f aca="false">_xlfn.iferror(VLOOKUP($A1505,Clientes!$A:$F,6,0),"")</f>
        <v>#N/A</v>
      </c>
      <c r="F1505" s="102" t="n">
        <f aca="false">IF(B1505="","",EOMONTH(B1505,-1)+1)</f>
        <v>44835</v>
      </c>
      <c r="G1505" s="103" t="n">
        <f aca="false">_xlfn.iferror(VLOOKUP(D1505,Cadastros!$M$1:$N$12,2,0),0)*C1505</f>
        <v>-1500</v>
      </c>
      <c r="H1505" s="103" t="n">
        <f aca="false">SUMIF(A:A,A1505,G:G)</f>
        <v>5200</v>
      </c>
      <c r="I1505" s="8"/>
    </row>
    <row r="1506" customFormat="false" ht="15" hidden="true" customHeight="true" outlineLevel="0" collapsed="false">
      <c r="A1506" s="92" t="s">
        <v>1010</v>
      </c>
      <c r="B1506" s="105" t="n">
        <v>44835</v>
      </c>
      <c r="C1506" s="100" t="n">
        <v>521.34</v>
      </c>
      <c r="D1506" s="92" t="s">
        <v>42</v>
      </c>
      <c r="E1506" s="101" t="e">
        <f aca="false">_xlfn.iferror(VLOOKUP($A1506,Clientes!$A:$F,6,0),"")</f>
        <v>#N/A</v>
      </c>
      <c r="F1506" s="102" t="n">
        <f aca="false">IF(B1506="","",EOMONTH(B1506,-1)+1)</f>
        <v>44835</v>
      </c>
      <c r="G1506" s="103" t="n">
        <f aca="false">_xlfn.iferror(VLOOKUP(D1506,Cadastros!$M$1:$N$12,2,0),0)*C1506</f>
        <v>521.34</v>
      </c>
      <c r="H1506" s="103" t="n">
        <f aca="false">SUMIF(A:A,A1506,G:G)</f>
        <v>9090.61</v>
      </c>
      <c r="I1506" s="8"/>
    </row>
    <row r="1507" customFormat="false" ht="15" hidden="true" customHeight="true" outlineLevel="0" collapsed="false">
      <c r="A1507" s="92" t="s">
        <v>1024</v>
      </c>
      <c r="B1507" s="105" t="n">
        <v>44835</v>
      </c>
      <c r="C1507" s="100" t="n">
        <v>119.9</v>
      </c>
      <c r="D1507" s="92" t="s">
        <v>42</v>
      </c>
      <c r="E1507" s="101" t="e">
        <f aca="false">_xlfn.iferror(VLOOKUP($A1507,Clientes!$A:$F,6,0),"")</f>
        <v>#N/A</v>
      </c>
      <c r="F1507" s="102" t="n">
        <f aca="false">IF(B1507="","",EOMONTH(B1507,-1)+1)</f>
        <v>44835</v>
      </c>
      <c r="G1507" s="103" t="n">
        <f aca="false">_xlfn.iferror(VLOOKUP(D1507,Cadastros!$M$1:$N$12,2,0),0)*C1507</f>
        <v>119.9</v>
      </c>
      <c r="H1507" s="103" t="n">
        <f aca="false">SUMIF(A:A,A1507,G:G)</f>
        <v>1510.9</v>
      </c>
      <c r="I1507" s="8"/>
    </row>
    <row r="1508" customFormat="false" ht="15" hidden="true" customHeight="true" outlineLevel="0" collapsed="false">
      <c r="A1508" s="92" t="s">
        <v>1305</v>
      </c>
      <c r="B1508" s="105" t="n">
        <v>44835</v>
      </c>
      <c r="C1508" s="100" t="n">
        <v>575.53</v>
      </c>
      <c r="D1508" s="92" t="s">
        <v>42</v>
      </c>
      <c r="E1508" s="101" t="e">
        <f aca="false">_xlfn.iferror(VLOOKUP($A1508,Clientes!$A:$F,6,0),"")</f>
        <v>#N/A</v>
      </c>
      <c r="F1508" s="102" t="n">
        <f aca="false">IF(B1508="","",EOMONTH(B1508,-1)+1)</f>
        <v>44835</v>
      </c>
      <c r="G1508" s="103" t="n">
        <f aca="false">_xlfn.iferror(VLOOKUP(D1508,Cadastros!$M$1:$N$12,2,0),0)*C1508</f>
        <v>575.53</v>
      </c>
      <c r="H1508" s="103" t="n">
        <f aca="false">SUMIF(A:A,A1508,G:G)</f>
        <v>7275.53</v>
      </c>
      <c r="I1508" s="8"/>
    </row>
    <row r="1509" customFormat="false" ht="15" hidden="true" customHeight="true" outlineLevel="0" collapsed="false">
      <c r="A1509" s="92" t="s">
        <v>1334</v>
      </c>
      <c r="B1509" s="105" t="n">
        <v>44835</v>
      </c>
      <c r="C1509" s="100" t="n">
        <v>200.48</v>
      </c>
      <c r="D1509" s="92" t="s">
        <v>42</v>
      </c>
      <c r="E1509" s="101" t="e">
        <f aca="false">_xlfn.iferror(VLOOKUP($A1509,Clientes!$A:$F,6,0),"")</f>
        <v>#N/A</v>
      </c>
      <c r="F1509" s="102" t="n">
        <f aca="false">IF(B1509="","",EOMONTH(B1509,-1)+1)</f>
        <v>44835</v>
      </c>
      <c r="G1509" s="103" t="n">
        <f aca="false">_xlfn.iferror(VLOOKUP(D1509,Cadastros!$M$1:$N$12,2,0),0)*C1509</f>
        <v>200.48</v>
      </c>
      <c r="H1509" s="103" t="n">
        <f aca="false">SUMIF(A:A,A1509,G:G)</f>
        <v>2630.48</v>
      </c>
      <c r="I1509" s="8"/>
    </row>
    <row r="1510" customFormat="false" ht="15" hidden="true" customHeight="true" outlineLevel="0" collapsed="false">
      <c r="A1510" s="92" t="s">
        <v>1444</v>
      </c>
      <c r="B1510" s="105" t="n">
        <v>44835</v>
      </c>
      <c r="C1510" s="100" t="n">
        <v>577.5</v>
      </c>
      <c r="D1510" s="92" t="s">
        <v>42</v>
      </c>
      <c r="E1510" s="101" t="e">
        <f aca="false">_xlfn.iferror(VLOOKUP($A1510,Clientes!$A:$F,6,0),"")</f>
        <v>#N/A</v>
      </c>
      <c r="F1510" s="102" t="n">
        <f aca="false">IF(B1510="","",EOMONTH(B1510,-1)+1)</f>
        <v>44835</v>
      </c>
      <c r="G1510" s="103" t="n">
        <f aca="false">_xlfn.iferror(VLOOKUP(D1510,Cadastros!$M$1:$N$12,2,0),0)*C1510</f>
        <v>577.5</v>
      </c>
      <c r="H1510" s="103" t="n">
        <f aca="false">SUMIF(A:A,A1510,G:G)</f>
        <v>7577.5</v>
      </c>
      <c r="I1510" s="8"/>
    </row>
    <row r="1511" customFormat="false" ht="15" hidden="true" customHeight="true" outlineLevel="0" collapsed="false">
      <c r="A1511" s="92" t="s">
        <v>1467</v>
      </c>
      <c r="B1511" s="105" t="n">
        <v>44835</v>
      </c>
      <c r="C1511" s="100" t="n">
        <v>1000</v>
      </c>
      <c r="D1511" s="92" t="s">
        <v>42</v>
      </c>
      <c r="E1511" s="101" t="e">
        <f aca="false">_xlfn.iferror(VLOOKUP($A1511,Clientes!$A:$F,6,0),"")</f>
        <v>#N/A</v>
      </c>
      <c r="F1511" s="102" t="n">
        <f aca="false">IF(B1511="","",EOMONTH(B1511,-1)+1)</f>
        <v>44835</v>
      </c>
      <c r="G1511" s="103" t="n">
        <f aca="false">_xlfn.iferror(VLOOKUP(D1511,Cadastros!$M$1:$N$12,2,0),0)*C1511</f>
        <v>1000</v>
      </c>
      <c r="H1511" s="103" t="n">
        <f aca="false">SUMIF(A:A,A1511,G:G)</f>
        <v>3500</v>
      </c>
      <c r="I1511" s="8"/>
    </row>
    <row r="1512" customFormat="false" ht="15" hidden="true" customHeight="true" outlineLevel="0" collapsed="false">
      <c r="A1512" s="92" t="s">
        <v>1475</v>
      </c>
      <c r="B1512" s="105" t="n">
        <v>44835</v>
      </c>
      <c r="C1512" s="100" t="n">
        <v>453.96</v>
      </c>
      <c r="D1512" s="92" t="s">
        <v>42</v>
      </c>
      <c r="E1512" s="101" t="e">
        <f aca="false">_xlfn.iferror(VLOOKUP($A1512,Clientes!$A:$F,6,0),"")</f>
        <v>#N/A</v>
      </c>
      <c r="F1512" s="102" t="n">
        <f aca="false">IF(B1512="","",EOMONTH(B1512,-1)+1)</f>
        <v>44835</v>
      </c>
      <c r="G1512" s="103" t="n">
        <f aca="false">_xlfn.iferror(VLOOKUP(D1512,Cadastros!$M$1:$N$12,2,0),0)*C1512</f>
        <v>453.96</v>
      </c>
      <c r="H1512" s="103" t="n">
        <f aca="false">SUMIF(A:A,A1512,G:G)</f>
        <v>5653.96</v>
      </c>
      <c r="I1512" s="8"/>
    </row>
    <row r="1513" customFormat="false" ht="15" hidden="true" customHeight="true" outlineLevel="0" collapsed="false">
      <c r="A1513" s="92" t="s">
        <v>1481</v>
      </c>
      <c r="B1513" s="105" t="n">
        <v>44835</v>
      </c>
      <c r="C1513" s="100" t="n">
        <v>275</v>
      </c>
      <c r="D1513" s="92" t="s">
        <v>42</v>
      </c>
      <c r="E1513" s="101" t="e">
        <f aca="false">_xlfn.iferror(VLOOKUP($A1513,Clientes!$A:$F,6,0),"")</f>
        <v>#N/A</v>
      </c>
      <c r="F1513" s="102" t="n">
        <f aca="false">IF(B1513="","",EOMONTH(B1513,-1)+1)</f>
        <v>44835</v>
      </c>
      <c r="G1513" s="103" t="n">
        <f aca="false">_xlfn.iferror(VLOOKUP(D1513,Cadastros!$M$1:$N$12,2,0),0)*C1513</f>
        <v>275</v>
      </c>
      <c r="H1513" s="103" t="n">
        <f aca="false">SUMIF(A:A,A1513,G:G)</f>
        <v>3425</v>
      </c>
      <c r="I1513" s="8"/>
    </row>
    <row r="1514" customFormat="false" ht="15" hidden="true" customHeight="true" outlineLevel="0" collapsed="false">
      <c r="A1514" s="92" t="s">
        <v>1487</v>
      </c>
      <c r="B1514" s="105" t="n">
        <v>44835</v>
      </c>
      <c r="C1514" s="100" t="n">
        <v>218.25</v>
      </c>
      <c r="D1514" s="92" t="s">
        <v>42</v>
      </c>
      <c r="E1514" s="101" t="e">
        <f aca="false">_xlfn.iferror(VLOOKUP($A1514,Clientes!$A:$F,6,0),"")</f>
        <v>#N/A</v>
      </c>
      <c r="F1514" s="102" t="n">
        <f aca="false">IF(B1514="","",EOMONTH(B1514,-1)+1)</f>
        <v>44835</v>
      </c>
      <c r="G1514" s="103" t="n">
        <f aca="false">_xlfn.iferror(VLOOKUP(D1514,Cadastros!$M$1:$N$12,2,0),0)*C1514</f>
        <v>218.25</v>
      </c>
      <c r="H1514" s="103" t="n">
        <f aca="false">SUMIF(A:A,A1514,G:G)</f>
        <v>2718.25</v>
      </c>
      <c r="I1514" s="8"/>
    </row>
    <row r="1515" customFormat="false" ht="15" hidden="true" customHeight="true" outlineLevel="0" collapsed="false">
      <c r="A1515" s="92" t="s">
        <v>1488</v>
      </c>
      <c r="B1515" s="105" t="n">
        <v>44835</v>
      </c>
      <c r="C1515" s="100" t="n">
        <v>349.2</v>
      </c>
      <c r="D1515" s="92" t="s">
        <v>42</v>
      </c>
      <c r="E1515" s="101" t="e">
        <f aca="false">_xlfn.iferror(VLOOKUP($A1515,Clientes!$A:$F,6,0),"")</f>
        <v>#N/A</v>
      </c>
      <c r="F1515" s="102" t="n">
        <f aca="false">IF(B1515="","",EOMONTH(B1515,-1)+1)</f>
        <v>44835</v>
      </c>
      <c r="G1515" s="103" t="n">
        <f aca="false">_xlfn.iferror(VLOOKUP(D1515,Cadastros!$M$1:$N$12,2,0),0)*C1515</f>
        <v>349.2</v>
      </c>
      <c r="H1515" s="103" t="n">
        <f aca="false">SUMIF(A:A,A1515,G:G)</f>
        <v>4349.2</v>
      </c>
      <c r="I1515" s="8"/>
    </row>
    <row r="1516" customFormat="false" ht="15" hidden="true" customHeight="true" outlineLevel="0" collapsed="false">
      <c r="A1516" s="92" t="s">
        <v>1489</v>
      </c>
      <c r="B1516" s="105" t="n">
        <v>44835</v>
      </c>
      <c r="C1516" s="100" t="n">
        <v>453.96</v>
      </c>
      <c r="D1516" s="92" t="s">
        <v>42</v>
      </c>
      <c r="E1516" s="101" t="e">
        <f aca="false">_xlfn.iferror(VLOOKUP($A1516,Clientes!$A:$F,6,0),"")</f>
        <v>#N/A</v>
      </c>
      <c r="F1516" s="102" t="n">
        <f aca="false">IF(B1516="","",EOMONTH(B1516,-1)+1)</f>
        <v>44835</v>
      </c>
      <c r="G1516" s="103" t="n">
        <f aca="false">_xlfn.iferror(VLOOKUP(D1516,Cadastros!$M$1:$N$12,2,0),0)*C1516</f>
        <v>453.96</v>
      </c>
      <c r="H1516" s="103" t="n">
        <f aca="false">SUMIF(A:A,A1516,G:G)</f>
        <v>5653.96</v>
      </c>
      <c r="I1516" s="8"/>
    </row>
    <row r="1517" customFormat="false" ht="15" hidden="true" customHeight="true" outlineLevel="0" collapsed="false">
      <c r="A1517" s="92" t="s">
        <v>1490</v>
      </c>
      <c r="B1517" s="105" t="n">
        <v>44835</v>
      </c>
      <c r="C1517" s="100" t="n">
        <v>573.12</v>
      </c>
      <c r="D1517" s="92" t="s">
        <v>42</v>
      </c>
      <c r="E1517" s="101" t="e">
        <f aca="false">_xlfn.iferror(VLOOKUP($A1517,Clientes!$A:$F,6,0),"")</f>
        <v>#N/A</v>
      </c>
      <c r="F1517" s="102" t="n">
        <f aca="false">IF(B1517="","",EOMONTH(B1517,-1)+1)</f>
        <v>44835</v>
      </c>
      <c r="G1517" s="103" t="n">
        <f aca="false">_xlfn.iferror(VLOOKUP(D1517,Cadastros!$M$1:$N$12,2,0),0)*C1517</f>
        <v>573.12</v>
      </c>
      <c r="H1517" s="103" t="n">
        <f aca="false">SUMIF(A:A,A1517,G:G)</f>
        <v>7773.12</v>
      </c>
      <c r="I1517" s="8"/>
    </row>
    <row r="1518" customFormat="false" ht="15" hidden="true" customHeight="true" outlineLevel="0" collapsed="false">
      <c r="A1518" s="92" t="s">
        <v>1491</v>
      </c>
      <c r="B1518" s="105" t="n">
        <v>44835</v>
      </c>
      <c r="C1518" s="100" t="n">
        <v>873</v>
      </c>
      <c r="D1518" s="92" t="s">
        <v>42</v>
      </c>
      <c r="E1518" s="101" t="e">
        <f aca="false">_xlfn.iferror(VLOOKUP($A1518,Clientes!$A:$F,6,0),"")</f>
        <v>#N/A</v>
      </c>
      <c r="F1518" s="102" t="n">
        <f aca="false">IF(B1518="","",EOMONTH(B1518,-1)+1)</f>
        <v>44835</v>
      </c>
      <c r="G1518" s="103" t="n">
        <f aca="false">_xlfn.iferror(VLOOKUP(D1518,Cadastros!$M$1:$N$12,2,0),0)*C1518</f>
        <v>873</v>
      </c>
      <c r="H1518" s="103" t="n">
        <f aca="false">SUMIF(A:A,A1518,G:G)</f>
        <v>10873</v>
      </c>
      <c r="I1518" s="8"/>
    </row>
    <row r="1519" customFormat="false" ht="15" hidden="true" customHeight="true" outlineLevel="0" collapsed="false">
      <c r="A1519" s="92" t="s">
        <v>1497</v>
      </c>
      <c r="B1519" s="105" t="n">
        <v>44835</v>
      </c>
      <c r="C1519" s="100" t="n">
        <v>392.85</v>
      </c>
      <c r="D1519" s="92" t="s">
        <v>42</v>
      </c>
      <c r="E1519" s="101" t="e">
        <f aca="false">_xlfn.iferror(VLOOKUP($A1519,Clientes!$A:$F,6,0),"")</f>
        <v>#N/A</v>
      </c>
      <c r="F1519" s="102" t="n">
        <f aca="false">IF(B1519="","",EOMONTH(B1519,-1)+1)</f>
        <v>44835</v>
      </c>
      <c r="G1519" s="103" t="n">
        <f aca="false">_xlfn.iferror(VLOOKUP(D1519,Cadastros!$M$1:$N$12,2,0),0)*C1519</f>
        <v>392.85</v>
      </c>
      <c r="H1519" s="103" t="n">
        <f aca="false">SUMIF(A:A,A1519,G:G)</f>
        <v>4892.85</v>
      </c>
      <c r="I1519" s="8"/>
    </row>
    <row r="1520" customFormat="false" ht="15" hidden="true" customHeight="true" outlineLevel="0" collapsed="false">
      <c r="A1520" s="92" t="s">
        <v>1502</v>
      </c>
      <c r="B1520" s="105" t="n">
        <v>44835</v>
      </c>
      <c r="C1520" s="100" t="n">
        <v>174.6</v>
      </c>
      <c r="D1520" s="92" t="s">
        <v>42</v>
      </c>
      <c r="E1520" s="101" t="e">
        <f aca="false">_xlfn.iferror(VLOOKUP($A1520,Clientes!$A:$F,6,0),"")</f>
        <v>#N/A</v>
      </c>
      <c r="F1520" s="102" t="n">
        <f aca="false">IF(B1520="","",EOMONTH(B1520,-1)+1)</f>
        <v>44835</v>
      </c>
      <c r="G1520" s="103" t="n">
        <f aca="false">_xlfn.iferror(VLOOKUP(D1520,Cadastros!$M$1:$N$12,2,0),0)*C1520</f>
        <v>174.6</v>
      </c>
      <c r="H1520" s="103" t="n">
        <f aca="false">SUMIF(A:A,A1520,G:G)</f>
        <v>2174.6</v>
      </c>
      <c r="I1520" s="8"/>
    </row>
    <row r="1521" customFormat="false" ht="15" hidden="true" customHeight="true" outlineLevel="0" collapsed="false">
      <c r="A1521" s="92" t="s">
        <v>1506</v>
      </c>
      <c r="B1521" s="105" t="n">
        <v>44835</v>
      </c>
      <c r="C1521" s="100" t="n">
        <v>590.15</v>
      </c>
      <c r="D1521" s="92" t="s">
        <v>42</v>
      </c>
      <c r="E1521" s="101" t="e">
        <f aca="false">_xlfn.iferror(VLOOKUP($A1521,Clientes!$A:$F,6,0),"")</f>
        <v>#N/A</v>
      </c>
      <c r="F1521" s="102" t="n">
        <f aca="false">IF(B1521="","",EOMONTH(B1521,-1)+1)</f>
        <v>44835</v>
      </c>
      <c r="G1521" s="103" t="n">
        <f aca="false">_xlfn.iferror(VLOOKUP(D1521,Cadastros!$M$1:$N$12,2,0),0)*C1521</f>
        <v>590.15</v>
      </c>
      <c r="H1521" s="103" t="n">
        <f aca="false">SUMIF(A:A,A1521,G:G)</f>
        <v>7350.15</v>
      </c>
      <c r="I1521" s="8"/>
    </row>
    <row r="1522" customFormat="false" ht="15" hidden="true" customHeight="true" outlineLevel="0" collapsed="false">
      <c r="A1522" s="92" t="s">
        <v>977</v>
      </c>
      <c r="B1522" s="105" t="n">
        <v>44835</v>
      </c>
      <c r="C1522" s="100" t="n">
        <v>104.18</v>
      </c>
      <c r="D1522" s="92" t="s">
        <v>1017</v>
      </c>
      <c r="E1522" s="101" t="e">
        <f aca="false">_xlfn.iferror(VLOOKUP($A1522,Clientes!$A:$F,6,0),"")</f>
        <v>#N/A</v>
      </c>
      <c r="F1522" s="102" t="n">
        <f aca="false">IF(B1522="","",EOMONTH(B1522,-1)+1)</f>
        <v>44835</v>
      </c>
      <c r="G1522" s="103" t="n">
        <f aca="false">_xlfn.iferror(VLOOKUP(D1522,Cadastros!$M$1:$N$12,2,0),0)*C1522</f>
        <v>104.18</v>
      </c>
      <c r="H1522" s="103" t="n">
        <f aca="false">SUMIF(A:A,A1522,G:G)</f>
        <v>1316.93</v>
      </c>
      <c r="I1522" s="8"/>
    </row>
    <row r="1523" customFormat="false" ht="15" hidden="true" customHeight="true" outlineLevel="0" collapsed="false">
      <c r="A1523" s="92" t="s">
        <v>1005</v>
      </c>
      <c r="B1523" s="105" t="n">
        <v>44835</v>
      </c>
      <c r="C1523" s="100" t="n">
        <v>39.84</v>
      </c>
      <c r="D1523" s="92" t="s">
        <v>1017</v>
      </c>
      <c r="E1523" s="101" t="e">
        <f aca="false">_xlfn.iferror(VLOOKUP($A1523,Clientes!$A:$F,6,0),"")</f>
        <v>#N/A</v>
      </c>
      <c r="F1523" s="102" t="n">
        <f aca="false">IF(B1523="","",EOMONTH(B1523,-1)+1)</f>
        <v>44835</v>
      </c>
      <c r="G1523" s="103" t="n">
        <f aca="false">_xlfn.iferror(VLOOKUP(D1523,Cadastros!$M$1:$N$12,2,0),0)*C1523</f>
        <v>39.84</v>
      </c>
      <c r="H1523" s="103" t="n">
        <f aca="false">SUMIF(A:A,A1523,G:G)</f>
        <v>503.63</v>
      </c>
      <c r="I1523" s="8"/>
    </row>
    <row r="1524" customFormat="false" ht="15" hidden="true" customHeight="true" outlineLevel="0" collapsed="false">
      <c r="A1524" s="92" t="s">
        <v>1014</v>
      </c>
      <c r="B1524" s="105" t="n">
        <v>44835</v>
      </c>
      <c r="C1524" s="100" t="n">
        <v>104.18</v>
      </c>
      <c r="D1524" s="92" t="s">
        <v>1017</v>
      </c>
      <c r="E1524" s="101" t="e">
        <f aca="false">_xlfn.iferror(VLOOKUP($A1524,Clientes!$A:$F,6,0),"")</f>
        <v>#N/A</v>
      </c>
      <c r="F1524" s="102" t="n">
        <f aca="false">IF(B1524="","",EOMONTH(B1524,-1)+1)</f>
        <v>44835</v>
      </c>
      <c r="G1524" s="103" t="n">
        <f aca="false">_xlfn.iferror(VLOOKUP(D1524,Cadastros!$M$1:$N$12,2,0),0)*C1524</f>
        <v>104.18</v>
      </c>
      <c r="H1524" s="103" t="n">
        <f aca="false">SUMIF(A:A,A1524,G:G)</f>
        <v>1316.93</v>
      </c>
      <c r="I1524" s="8"/>
    </row>
    <row r="1525" customFormat="false" ht="15" hidden="true" customHeight="true" outlineLevel="0" collapsed="false">
      <c r="A1525" s="92" t="s">
        <v>1016</v>
      </c>
      <c r="B1525" s="105" t="n">
        <v>44835</v>
      </c>
      <c r="C1525" s="100" t="n">
        <v>60.32</v>
      </c>
      <c r="D1525" s="92" t="s">
        <v>1017</v>
      </c>
      <c r="E1525" s="101" t="e">
        <f aca="false">_xlfn.iferror(VLOOKUP($A1525,Clientes!$A:$F,6,0),"")</f>
        <v>#N/A</v>
      </c>
      <c r="F1525" s="102" t="n">
        <f aca="false">IF(B1525="","",EOMONTH(B1525,-1)+1)</f>
        <v>44835</v>
      </c>
      <c r="G1525" s="103" t="n">
        <f aca="false">_xlfn.iferror(VLOOKUP(D1525,Cadastros!$M$1:$N$12,2,0),0)*C1525</f>
        <v>60.32</v>
      </c>
      <c r="H1525" s="103" t="n">
        <f aca="false">SUMIF(A:A,A1525,G:G)</f>
        <v>1266.8</v>
      </c>
      <c r="I1525" s="8"/>
    </row>
    <row r="1526" customFormat="false" ht="15" hidden="true" customHeight="true" outlineLevel="0" collapsed="false">
      <c r="A1526" s="92" t="s">
        <v>1085</v>
      </c>
      <c r="B1526" s="105" t="n">
        <v>44835</v>
      </c>
      <c r="C1526" s="100" t="n">
        <v>175.15</v>
      </c>
      <c r="D1526" s="92" t="s">
        <v>1017</v>
      </c>
      <c r="E1526" s="101" t="e">
        <f aca="false">_xlfn.iferror(VLOOKUP($A1526,Clientes!$A:$F,6,0),"")</f>
        <v>#N/A</v>
      </c>
      <c r="F1526" s="102" t="n">
        <f aca="false">IF(B1526="","",EOMONTH(B1526,-1)+1)</f>
        <v>44835</v>
      </c>
      <c r="G1526" s="103" t="n">
        <f aca="false">_xlfn.iferror(VLOOKUP(D1526,Cadastros!$M$1:$N$12,2,0),0)*C1526</f>
        <v>175.15</v>
      </c>
      <c r="H1526" s="103" t="n">
        <f aca="false">SUMIF(A:A,A1526,G:G)</f>
        <v>2298.15</v>
      </c>
      <c r="I1526" s="8"/>
    </row>
    <row r="1527" customFormat="false" ht="15" hidden="true" customHeight="true" outlineLevel="0" collapsed="false">
      <c r="A1527" s="92" t="s">
        <v>1314</v>
      </c>
      <c r="B1527" s="105" t="n">
        <v>44835</v>
      </c>
      <c r="C1527" s="100" t="n">
        <v>272.87</v>
      </c>
      <c r="D1527" s="92" t="s">
        <v>1017</v>
      </c>
      <c r="E1527" s="101" t="e">
        <f aca="false">_xlfn.iferror(VLOOKUP($A1527,Clientes!$A:$F,6,0),"")</f>
        <v>#N/A</v>
      </c>
      <c r="F1527" s="102" t="n">
        <f aca="false">IF(B1527="","",EOMONTH(B1527,-1)+1)</f>
        <v>44835</v>
      </c>
      <c r="G1527" s="103" t="n">
        <f aca="false">_xlfn.iferror(VLOOKUP(D1527,Cadastros!$M$1:$N$12,2,0),0)*C1527</f>
        <v>272.87</v>
      </c>
      <c r="H1527" s="103" t="n">
        <f aca="false">SUMIF(A:A,A1527,G:G)</f>
        <v>3580.37</v>
      </c>
      <c r="I1527" s="8"/>
    </row>
    <row r="1528" customFormat="false" ht="15" hidden="true" customHeight="true" outlineLevel="0" collapsed="false">
      <c r="A1528" s="92" t="s">
        <v>1325</v>
      </c>
      <c r="B1528" s="105" t="n">
        <v>44835</v>
      </c>
      <c r="C1528" s="100" t="n">
        <v>1791.84</v>
      </c>
      <c r="D1528" s="92" t="s">
        <v>1017</v>
      </c>
      <c r="E1528" s="101" t="e">
        <f aca="false">_xlfn.iferror(VLOOKUP($A1528,Clientes!$A:$F,6,0),"")</f>
        <v>#N/A</v>
      </c>
      <c r="F1528" s="102" t="n">
        <f aca="false">IF(B1528="","",EOMONTH(B1528,-1)+1)</f>
        <v>44835</v>
      </c>
      <c r="G1528" s="103" t="n">
        <f aca="false">_xlfn.iferror(VLOOKUP(D1528,Cadastros!$M$1:$N$12,2,0),0)*C1528</f>
        <v>1791.84</v>
      </c>
      <c r="H1528" s="103" t="n">
        <f aca="false">SUMIF(A:A,A1528,G:G)</f>
        <v>23511.09</v>
      </c>
      <c r="I1528" s="8"/>
    </row>
    <row r="1529" customFormat="false" ht="15" hidden="true" customHeight="true" outlineLevel="0" collapsed="false">
      <c r="A1529" s="92" t="s">
        <v>1329</v>
      </c>
      <c r="B1529" s="105" t="n">
        <v>44835</v>
      </c>
      <c r="C1529" s="100" t="n">
        <v>159.17</v>
      </c>
      <c r="D1529" s="92" t="s">
        <v>1017</v>
      </c>
      <c r="E1529" s="101" t="e">
        <f aca="false">_xlfn.iferror(VLOOKUP($A1529,Clientes!$A:$F,6,0),"")</f>
        <v>#N/A</v>
      </c>
      <c r="F1529" s="102" t="n">
        <f aca="false">IF(B1529="","",EOMONTH(B1529,-1)+1)</f>
        <v>44835</v>
      </c>
      <c r="G1529" s="103" t="n">
        <f aca="false">_xlfn.iferror(VLOOKUP(D1529,Cadastros!$M$1:$N$12,2,0),0)*C1529</f>
        <v>159.17</v>
      </c>
      <c r="H1529" s="103" t="n">
        <f aca="false">SUMIF(A:A,A1529,G:G)</f>
        <v>2088.55</v>
      </c>
      <c r="I1529" s="8"/>
    </row>
    <row r="1530" customFormat="false" ht="15" hidden="true" customHeight="true" outlineLevel="0" collapsed="false">
      <c r="A1530" s="92" t="s">
        <v>1472</v>
      </c>
      <c r="B1530" s="105" t="n">
        <v>44835</v>
      </c>
      <c r="C1530" s="100" t="n">
        <v>1078.46</v>
      </c>
      <c r="D1530" s="92" t="s">
        <v>1017</v>
      </c>
      <c r="E1530" s="101" t="e">
        <f aca="false">_xlfn.iferror(VLOOKUP($A1530,Clientes!$A:$F,6,0),"")</f>
        <v>#N/A</v>
      </c>
      <c r="F1530" s="102" t="n">
        <f aca="false">IF(B1530="","",EOMONTH(B1530,-1)+1)</f>
        <v>44835</v>
      </c>
      <c r="G1530" s="103" t="n">
        <f aca="false">_xlfn.iferror(VLOOKUP(D1530,Cadastros!$M$1:$N$12,2,0),0)*C1530</f>
        <v>1078.46</v>
      </c>
      <c r="H1530" s="103" t="n">
        <f aca="false">SUMIF(A:A,A1530,G:G)</f>
        <v>10277.02</v>
      </c>
      <c r="I1530" s="8"/>
    </row>
    <row r="1531" customFormat="false" ht="15" hidden="true" customHeight="true" outlineLevel="0" collapsed="false">
      <c r="A1531" s="92" t="s">
        <v>1644</v>
      </c>
      <c r="B1531" s="105" t="n">
        <v>44866</v>
      </c>
      <c r="C1531" s="100" t="n">
        <v>3000</v>
      </c>
      <c r="D1531" s="92" t="s">
        <v>34</v>
      </c>
      <c r="E1531" s="101" t="e">
        <f aca="false">_xlfn.iferror(VLOOKUP($A1531,Clientes!$A:$F,6,0),"")</f>
        <v>#N/A</v>
      </c>
      <c r="F1531" s="102" t="n">
        <f aca="false">IF(B1531="","",EOMONTH(B1531,-1)+1)</f>
        <v>44866</v>
      </c>
      <c r="G1531" s="103" t="n">
        <f aca="false">_xlfn.iferror(VLOOKUP(D1531,Cadastros!$M$1:$N$12,2,0),0)*C1531</f>
        <v>3000</v>
      </c>
      <c r="H1531" s="103" t="n">
        <f aca="false">SUMIF(A:A,A1531,G:G)</f>
        <v>3000</v>
      </c>
      <c r="I1531" s="8"/>
    </row>
    <row r="1532" customFormat="false" ht="15" hidden="true" customHeight="true" outlineLevel="0" collapsed="false">
      <c r="A1532" s="92" t="s">
        <v>1645</v>
      </c>
      <c r="B1532" s="105" t="n">
        <v>44866</v>
      </c>
      <c r="C1532" s="100" t="n">
        <v>8500</v>
      </c>
      <c r="D1532" s="92" t="s">
        <v>34</v>
      </c>
      <c r="E1532" s="101" t="e">
        <f aca="false">_xlfn.iferror(VLOOKUP($A1532,Clientes!$A:$F,6,0),"")</f>
        <v>#N/A</v>
      </c>
      <c r="F1532" s="102" t="n">
        <f aca="false">IF(B1532="","",EOMONTH(B1532,-1)+1)</f>
        <v>44866</v>
      </c>
      <c r="G1532" s="103" t="n">
        <f aca="false">_xlfn.iferror(VLOOKUP(D1532,Cadastros!$M$1:$N$12,2,0),0)*C1532</f>
        <v>8500</v>
      </c>
      <c r="H1532" s="103" t="n">
        <f aca="false">SUMIF(A:A,A1532,G:G)</f>
        <v>8500</v>
      </c>
      <c r="I1532" s="8"/>
    </row>
    <row r="1533" customFormat="false" ht="15" hidden="true" customHeight="true" outlineLevel="0" collapsed="false">
      <c r="A1533" s="92" t="s">
        <v>1646</v>
      </c>
      <c r="B1533" s="105" t="n">
        <v>44866</v>
      </c>
      <c r="C1533" s="100" t="n">
        <v>8500</v>
      </c>
      <c r="D1533" s="92" t="s">
        <v>34</v>
      </c>
      <c r="E1533" s="101" t="e">
        <f aca="false">_xlfn.iferror(VLOOKUP($A1533,Clientes!$A:$F,6,0),"")</f>
        <v>#N/A</v>
      </c>
      <c r="F1533" s="102" t="n">
        <f aca="false">IF(B1533="","",EOMONTH(B1533,-1)+1)</f>
        <v>44866</v>
      </c>
      <c r="G1533" s="103" t="n">
        <f aca="false">_xlfn.iferror(VLOOKUP(D1533,Cadastros!$M$1:$N$12,2,0),0)*C1533</f>
        <v>8500</v>
      </c>
      <c r="H1533" s="103" t="n">
        <f aca="false">SUMIF(A:A,A1533,G:G)</f>
        <v>8500</v>
      </c>
      <c r="I1533" s="8"/>
    </row>
    <row r="1534" customFormat="false" ht="15" hidden="true" customHeight="true" outlineLevel="0" collapsed="false">
      <c r="A1534" s="92" t="s">
        <v>1647</v>
      </c>
      <c r="B1534" s="105" t="n">
        <v>44866</v>
      </c>
      <c r="C1534" s="100" t="n">
        <v>9000</v>
      </c>
      <c r="D1534" s="92" t="s">
        <v>34</v>
      </c>
      <c r="E1534" s="101" t="e">
        <f aca="false">_xlfn.iferror(VLOOKUP($A1534,Clientes!$A:$F,6,0),"")</f>
        <v>#N/A</v>
      </c>
      <c r="F1534" s="102" t="n">
        <f aca="false">IF(B1534="","",EOMONTH(B1534,-1)+1)</f>
        <v>44866</v>
      </c>
      <c r="G1534" s="103" t="n">
        <f aca="false">_xlfn.iferror(VLOOKUP(D1534,Cadastros!$M$1:$N$12,2,0),0)*C1534</f>
        <v>9000</v>
      </c>
      <c r="H1534" s="103" t="n">
        <f aca="false">SUMIF(A:A,A1534,G:G)</f>
        <v>9000</v>
      </c>
      <c r="I1534" s="8"/>
    </row>
    <row r="1535" customFormat="false" ht="15" hidden="true" customHeight="true" outlineLevel="0" collapsed="false">
      <c r="A1535" s="92" t="s">
        <v>1648</v>
      </c>
      <c r="B1535" s="105" t="n">
        <v>44866</v>
      </c>
      <c r="C1535" s="100" t="n">
        <v>13000</v>
      </c>
      <c r="D1535" s="92" t="s">
        <v>34</v>
      </c>
      <c r="E1535" s="101" t="e">
        <f aca="false">_xlfn.iferror(VLOOKUP($A1535,Clientes!$A:$F,6,0),"")</f>
        <v>#N/A</v>
      </c>
      <c r="F1535" s="102" t="n">
        <f aca="false">IF(B1535="","",EOMONTH(B1535,-1)+1)</f>
        <v>44866</v>
      </c>
      <c r="G1535" s="103" t="n">
        <f aca="false">_xlfn.iferror(VLOOKUP(D1535,Cadastros!$M$1:$N$12,2,0),0)*C1535</f>
        <v>13000</v>
      </c>
      <c r="H1535" s="103" t="n">
        <f aca="false">SUMIF(A:A,A1535,G:G)</f>
        <v>13000</v>
      </c>
      <c r="I1535" s="8"/>
    </row>
    <row r="1536" customFormat="false" ht="15" hidden="true" customHeight="true" outlineLevel="0" collapsed="false">
      <c r="A1536" s="92" t="s">
        <v>1649</v>
      </c>
      <c r="B1536" s="105" t="n">
        <v>44866</v>
      </c>
      <c r="C1536" s="100" t="n">
        <v>6200</v>
      </c>
      <c r="D1536" s="92" t="s">
        <v>34</v>
      </c>
      <c r="E1536" s="101" t="e">
        <f aca="false">_xlfn.iferror(VLOOKUP($A1536,Clientes!$A:$F,6,0),"")</f>
        <v>#N/A</v>
      </c>
      <c r="F1536" s="102" t="n">
        <f aca="false">IF(B1536="","",EOMONTH(B1536,-1)+1)</f>
        <v>44866</v>
      </c>
      <c r="G1536" s="103" t="n">
        <f aca="false">_xlfn.iferror(VLOOKUP(D1536,Cadastros!$M$1:$N$12,2,0),0)*C1536</f>
        <v>6200</v>
      </c>
      <c r="H1536" s="103" t="n">
        <f aca="false">SUMIF(A:A,A1536,G:G)</f>
        <v>6200</v>
      </c>
      <c r="I1536" s="8"/>
    </row>
    <row r="1537" customFormat="false" ht="15" hidden="true" customHeight="true" outlineLevel="0" collapsed="false">
      <c r="A1537" s="92" t="s">
        <v>1650</v>
      </c>
      <c r="B1537" s="105" t="n">
        <v>44866</v>
      </c>
      <c r="C1537" s="100" t="n">
        <v>3000</v>
      </c>
      <c r="D1537" s="92" t="s">
        <v>34</v>
      </c>
      <c r="E1537" s="101" t="e">
        <f aca="false">_xlfn.iferror(VLOOKUP($A1537,Clientes!$A:$F,6,0),"")</f>
        <v>#N/A</v>
      </c>
      <c r="F1537" s="102" t="n">
        <f aca="false">IF(B1537="","",EOMONTH(B1537,-1)+1)</f>
        <v>44866</v>
      </c>
      <c r="G1537" s="103" t="n">
        <f aca="false">_xlfn.iferror(VLOOKUP(D1537,Cadastros!$M$1:$N$12,2,0),0)*C1537</f>
        <v>3000</v>
      </c>
      <c r="H1537" s="103" t="n">
        <f aca="false">SUMIF(A:A,A1537,G:G)</f>
        <v>3000</v>
      </c>
      <c r="I1537" s="8"/>
    </row>
    <row r="1538" customFormat="false" ht="15" hidden="true" customHeight="true" outlineLevel="0" collapsed="false">
      <c r="A1538" s="92" t="s">
        <v>1651</v>
      </c>
      <c r="B1538" s="105" t="n">
        <v>44866</v>
      </c>
      <c r="C1538" s="100" t="n">
        <v>3900</v>
      </c>
      <c r="D1538" s="92" t="s">
        <v>34</v>
      </c>
      <c r="E1538" s="101" t="e">
        <f aca="false">_xlfn.iferror(VLOOKUP($A1538,Clientes!$A:$F,6,0),"")</f>
        <v>#N/A</v>
      </c>
      <c r="F1538" s="102" t="n">
        <f aca="false">IF(B1538="","",EOMONTH(B1538,-1)+1)</f>
        <v>44866</v>
      </c>
      <c r="G1538" s="103" t="n">
        <f aca="false">_xlfn.iferror(VLOOKUP(D1538,Cadastros!$M$1:$N$12,2,0),0)*C1538</f>
        <v>3900</v>
      </c>
      <c r="H1538" s="103" t="n">
        <f aca="false">SUMIF(A:A,A1538,G:G)</f>
        <v>3900</v>
      </c>
      <c r="I1538" s="8"/>
    </row>
    <row r="1539" customFormat="false" ht="15" hidden="true" customHeight="true" outlineLevel="0" collapsed="false">
      <c r="A1539" s="92" t="s">
        <v>1652</v>
      </c>
      <c r="B1539" s="105" t="n">
        <v>44866</v>
      </c>
      <c r="C1539" s="100" t="n">
        <v>5200</v>
      </c>
      <c r="D1539" s="92" t="s">
        <v>34</v>
      </c>
      <c r="E1539" s="101" t="e">
        <f aca="false">_xlfn.iferror(VLOOKUP($A1539,Clientes!$A:$F,6,0),"")</f>
        <v>#N/A</v>
      </c>
      <c r="F1539" s="102" t="n">
        <f aca="false">IF(B1539="","",EOMONTH(B1539,-1)+1)</f>
        <v>44866</v>
      </c>
      <c r="G1539" s="103" t="n">
        <f aca="false">_xlfn.iferror(VLOOKUP(D1539,Cadastros!$M$1:$N$12,2,0),0)*C1539</f>
        <v>5200</v>
      </c>
      <c r="H1539" s="103" t="n">
        <f aca="false">SUMIF(A:A,A1539,G:G)</f>
        <v>5200</v>
      </c>
      <c r="I1539" s="8"/>
    </row>
    <row r="1540" customFormat="false" ht="15" hidden="true" customHeight="true" outlineLevel="0" collapsed="false">
      <c r="A1540" s="92" t="s">
        <v>1653</v>
      </c>
      <c r="B1540" s="105" t="n">
        <v>44866</v>
      </c>
      <c r="C1540" s="100" t="n">
        <v>1920</v>
      </c>
      <c r="D1540" s="92" t="s">
        <v>34</v>
      </c>
      <c r="E1540" s="101" t="e">
        <f aca="false">_xlfn.iferror(VLOOKUP($A1540,Clientes!$A:$F,6,0),"")</f>
        <v>#N/A</v>
      </c>
      <c r="F1540" s="102" t="n">
        <f aca="false">IF(B1540="","",EOMONTH(B1540,-1)+1)</f>
        <v>44866</v>
      </c>
      <c r="G1540" s="103" t="n">
        <f aca="false">_xlfn.iferror(VLOOKUP(D1540,Cadastros!$M$1:$N$12,2,0),0)*C1540</f>
        <v>1920</v>
      </c>
      <c r="H1540" s="103" t="n">
        <f aca="false">SUMIF(A:A,A1540,G:G)</f>
        <v>1920</v>
      </c>
      <c r="I1540" s="8"/>
    </row>
    <row r="1541" customFormat="false" ht="15" hidden="true" customHeight="true" outlineLevel="0" collapsed="false">
      <c r="A1541" s="92" t="s">
        <v>1654</v>
      </c>
      <c r="B1541" s="105" t="n">
        <v>44866</v>
      </c>
      <c r="C1541" s="100" t="n">
        <v>2769.25</v>
      </c>
      <c r="D1541" s="92" t="s">
        <v>34</v>
      </c>
      <c r="E1541" s="101" t="e">
        <f aca="false">_xlfn.iferror(VLOOKUP($A1541,Clientes!$A:$F,6,0),"")</f>
        <v>#N/A</v>
      </c>
      <c r="F1541" s="102" t="n">
        <f aca="false">IF(B1541="","",EOMONTH(B1541,-1)+1)</f>
        <v>44866</v>
      </c>
      <c r="G1541" s="103" t="n">
        <f aca="false">_xlfn.iferror(VLOOKUP(D1541,Cadastros!$M$1:$N$12,2,0),0)*C1541</f>
        <v>2769.25</v>
      </c>
      <c r="H1541" s="103" t="n">
        <f aca="false">SUMIF(A:A,A1541,G:G)</f>
        <v>2769.25</v>
      </c>
      <c r="I1541" s="8"/>
    </row>
    <row r="1542" customFormat="false" ht="15" hidden="true" customHeight="true" outlineLevel="0" collapsed="false">
      <c r="A1542" s="92" t="s">
        <v>1041</v>
      </c>
      <c r="B1542" s="105" t="n">
        <v>44866</v>
      </c>
      <c r="C1542" s="100" t="n">
        <v>498</v>
      </c>
      <c r="D1542" s="92" t="s">
        <v>44</v>
      </c>
      <c r="E1542" s="101" t="e">
        <f aca="false">_xlfn.iferror(VLOOKUP($A1542,Clientes!$A:$F,6,0),"")</f>
        <v>#N/A</v>
      </c>
      <c r="F1542" s="102" t="n">
        <f aca="false">IF(B1542="","",EOMONTH(B1542,-1)+1)</f>
        <v>44866</v>
      </c>
      <c r="G1542" s="103" t="n">
        <f aca="false">_xlfn.iferror(VLOOKUP(D1542,Cadastros!$M$1:$N$12,2,0),0)*C1542</f>
        <v>-498</v>
      </c>
      <c r="H1542" s="103" t="n">
        <f aca="false">SUMIF(A:A,A1542,G:G)</f>
        <v>0</v>
      </c>
      <c r="I1542" s="8"/>
    </row>
    <row r="1543" customFormat="false" ht="15" hidden="true" customHeight="true" outlineLevel="0" collapsed="false">
      <c r="A1543" s="92" t="s">
        <v>1214</v>
      </c>
      <c r="B1543" s="105" t="n">
        <v>44866</v>
      </c>
      <c r="C1543" s="100" t="n">
        <v>9500</v>
      </c>
      <c r="D1543" s="92" t="s">
        <v>44</v>
      </c>
      <c r="E1543" s="101" t="e">
        <f aca="false">_xlfn.iferror(VLOOKUP($A1543,Clientes!$A:$F,6,0),"")</f>
        <v>#N/A</v>
      </c>
      <c r="F1543" s="102" t="n">
        <f aca="false">IF(B1543="","",EOMONTH(B1543,-1)+1)</f>
        <v>44866</v>
      </c>
      <c r="G1543" s="103" t="n">
        <f aca="false">_xlfn.iferror(VLOOKUP(D1543,Cadastros!$M$1:$N$12,2,0),0)*C1543</f>
        <v>-9500</v>
      </c>
      <c r="H1543" s="103" t="n">
        <f aca="false">SUMIF(A:A,A1543,G:G)</f>
        <v>0</v>
      </c>
      <c r="I1543" s="8"/>
    </row>
    <row r="1544" customFormat="false" ht="15" hidden="true" customHeight="true" outlineLevel="0" collapsed="false">
      <c r="A1544" s="92" t="s">
        <v>1216</v>
      </c>
      <c r="B1544" s="105" t="n">
        <v>44866</v>
      </c>
      <c r="C1544" s="100" t="n">
        <v>1431.4</v>
      </c>
      <c r="D1544" s="92" t="s">
        <v>44</v>
      </c>
      <c r="E1544" s="101" t="e">
        <f aca="false">_xlfn.iferror(VLOOKUP($A1544,Clientes!$A:$F,6,0),"")</f>
        <v>#N/A</v>
      </c>
      <c r="F1544" s="102" t="n">
        <f aca="false">IF(B1544="","",EOMONTH(B1544,-1)+1)</f>
        <v>44866</v>
      </c>
      <c r="G1544" s="103" t="n">
        <f aca="false">_xlfn.iferror(VLOOKUP(D1544,Cadastros!$M$1:$N$12,2,0),0)*C1544</f>
        <v>-1431.4</v>
      </c>
      <c r="H1544" s="103" t="n">
        <f aca="false">SUMIF(A:A,A1544,G:G)</f>
        <v>-2.27373675443232E-013</v>
      </c>
      <c r="I1544" s="8"/>
    </row>
    <row r="1545" customFormat="false" ht="15" hidden="true" customHeight="true" outlineLevel="0" collapsed="false">
      <c r="A1545" s="92" t="s">
        <v>1326</v>
      </c>
      <c r="B1545" s="105" t="n">
        <v>44866</v>
      </c>
      <c r="C1545" s="100" t="n">
        <v>4752</v>
      </c>
      <c r="D1545" s="92" t="s">
        <v>44</v>
      </c>
      <c r="E1545" s="101" t="e">
        <f aca="false">_xlfn.iferror(VLOOKUP($A1545,Clientes!$A:$F,6,0),"")</f>
        <v>#N/A</v>
      </c>
      <c r="F1545" s="102" t="n">
        <f aca="false">IF(B1545="","",EOMONTH(B1545,-1)+1)</f>
        <v>44866</v>
      </c>
      <c r="G1545" s="103" t="n">
        <f aca="false">_xlfn.iferror(VLOOKUP(D1545,Cadastros!$M$1:$N$12,2,0),0)*C1545</f>
        <v>-4752</v>
      </c>
      <c r="H1545" s="103" t="n">
        <f aca="false">SUMIF(A:A,A1545,G:G)</f>
        <v>0</v>
      </c>
      <c r="I1545" s="8"/>
    </row>
    <row r="1546" customFormat="false" ht="15" hidden="true" customHeight="true" outlineLevel="0" collapsed="false">
      <c r="A1546" s="92" t="s">
        <v>1373</v>
      </c>
      <c r="B1546" s="105" t="n">
        <v>44866</v>
      </c>
      <c r="C1546" s="100" t="n">
        <v>7260</v>
      </c>
      <c r="D1546" s="92" t="s">
        <v>44</v>
      </c>
      <c r="E1546" s="101" t="e">
        <f aca="false">_xlfn.iferror(VLOOKUP($A1546,Clientes!$A:$F,6,0),"")</f>
        <v>#N/A</v>
      </c>
      <c r="F1546" s="102" t="n">
        <f aca="false">IF(B1546="","",EOMONTH(B1546,-1)+1)</f>
        <v>44866</v>
      </c>
      <c r="G1546" s="103" t="n">
        <f aca="false">_xlfn.iferror(VLOOKUP(D1546,Cadastros!$M$1:$N$12,2,0),0)*C1546</f>
        <v>-7260</v>
      </c>
      <c r="H1546" s="103" t="n">
        <f aca="false">SUMIF(A:A,A1546,G:G)</f>
        <v>0</v>
      </c>
      <c r="I1546" s="8"/>
    </row>
    <row r="1547" customFormat="false" ht="15" hidden="true" customHeight="true" outlineLevel="0" collapsed="false">
      <c r="A1547" s="92" t="s">
        <v>1407</v>
      </c>
      <c r="B1547" s="105" t="n">
        <v>44866</v>
      </c>
      <c r="C1547" s="100" t="n">
        <v>2750</v>
      </c>
      <c r="D1547" s="92" t="s">
        <v>44</v>
      </c>
      <c r="E1547" s="101" t="e">
        <f aca="false">_xlfn.iferror(VLOOKUP($A1547,Clientes!$A:$F,6,0),"")</f>
        <v>#N/A</v>
      </c>
      <c r="F1547" s="102" t="n">
        <f aca="false">IF(B1547="","",EOMONTH(B1547,-1)+1)</f>
        <v>44866</v>
      </c>
      <c r="G1547" s="103" t="n">
        <f aca="false">_xlfn.iferror(VLOOKUP(D1547,Cadastros!$M$1:$N$12,2,0),0)*C1547</f>
        <v>-2750</v>
      </c>
      <c r="H1547" s="103" t="n">
        <f aca="false">SUMIF(A:A,A1547,G:G)</f>
        <v>0</v>
      </c>
      <c r="I1547" s="8"/>
    </row>
    <row r="1548" customFormat="false" ht="15" hidden="true" customHeight="true" outlineLevel="0" collapsed="false">
      <c r="A1548" s="92" t="s">
        <v>1514</v>
      </c>
      <c r="B1548" s="105" t="n">
        <v>44866</v>
      </c>
      <c r="C1548" s="100" t="n">
        <v>3225</v>
      </c>
      <c r="D1548" s="92" t="s">
        <v>44</v>
      </c>
      <c r="E1548" s="101" t="e">
        <f aca="false">_xlfn.iferror(VLOOKUP($A1548,Clientes!$A:$F,6,0),"")</f>
        <v>#N/A</v>
      </c>
      <c r="F1548" s="102" t="n">
        <f aca="false">IF(B1548="","",EOMONTH(B1548,-1)+1)</f>
        <v>44866</v>
      </c>
      <c r="G1548" s="103" t="n">
        <f aca="false">_xlfn.iferror(VLOOKUP(D1548,Cadastros!$M$1:$N$12,2,0),0)*C1548</f>
        <v>-3225</v>
      </c>
      <c r="H1548" s="103" t="n">
        <f aca="false">SUMIF(A:A,A1548,G:G)</f>
        <v>0</v>
      </c>
      <c r="I1548" s="8"/>
    </row>
    <row r="1549" customFormat="false" ht="15" hidden="true" customHeight="true" outlineLevel="0" collapsed="false">
      <c r="A1549" s="92" t="s">
        <v>1515</v>
      </c>
      <c r="B1549" s="105" t="n">
        <v>44866</v>
      </c>
      <c r="C1549" s="100" t="n">
        <v>2800</v>
      </c>
      <c r="D1549" s="92" t="s">
        <v>44</v>
      </c>
      <c r="E1549" s="101" t="e">
        <f aca="false">_xlfn.iferror(VLOOKUP($A1549,Clientes!$A:$F,6,0),"")</f>
        <v>#N/A</v>
      </c>
      <c r="F1549" s="102" t="n">
        <f aca="false">IF(B1549="","",EOMONTH(B1549,-1)+1)</f>
        <v>44866</v>
      </c>
      <c r="G1549" s="103" t="n">
        <f aca="false">_xlfn.iferror(VLOOKUP(D1549,Cadastros!$M$1:$N$12,2,0),0)*C1549</f>
        <v>-2800</v>
      </c>
      <c r="H1549" s="103" t="n">
        <f aca="false">SUMIF(A:A,A1549,G:G)</f>
        <v>0</v>
      </c>
      <c r="I1549" s="8"/>
    </row>
    <row r="1550" customFormat="false" ht="15" hidden="true" customHeight="true" outlineLevel="0" collapsed="false">
      <c r="A1550" s="92" t="s">
        <v>1529</v>
      </c>
      <c r="B1550" s="105" t="n">
        <v>44866</v>
      </c>
      <c r="C1550" s="100" t="n">
        <v>2867</v>
      </c>
      <c r="D1550" s="92" t="s">
        <v>44</v>
      </c>
      <c r="E1550" s="101" t="e">
        <f aca="false">_xlfn.iferror(VLOOKUP($A1550,Clientes!$A:$F,6,0),"")</f>
        <v>#N/A</v>
      </c>
      <c r="F1550" s="102" t="n">
        <f aca="false">IF(B1550="","",EOMONTH(B1550,-1)+1)</f>
        <v>44866</v>
      </c>
      <c r="G1550" s="103" t="n">
        <f aca="false">_xlfn.iferror(VLOOKUP(D1550,Cadastros!$M$1:$N$12,2,0),0)*C1550</f>
        <v>-2867</v>
      </c>
      <c r="H1550" s="103" t="n">
        <f aca="false">SUMIF(A:A,A1550,G:G)</f>
        <v>0</v>
      </c>
      <c r="I1550" s="8"/>
    </row>
    <row r="1551" customFormat="false" ht="15" hidden="true" customHeight="true" outlineLevel="0" collapsed="false">
      <c r="A1551" s="92" t="s">
        <v>1551</v>
      </c>
      <c r="B1551" s="105" t="n">
        <v>44866</v>
      </c>
      <c r="C1551" s="100" t="n">
        <v>5220</v>
      </c>
      <c r="D1551" s="92" t="s">
        <v>44</v>
      </c>
      <c r="E1551" s="101" t="e">
        <f aca="false">_xlfn.iferror(VLOOKUP($A1551,Clientes!$A:$F,6,0),"")</f>
        <v>#N/A</v>
      </c>
      <c r="F1551" s="102" t="n">
        <f aca="false">IF(B1551="","",EOMONTH(B1551,-1)+1)</f>
        <v>44866</v>
      </c>
      <c r="G1551" s="103" t="n">
        <f aca="false">_xlfn.iferror(VLOOKUP(D1551,Cadastros!$M$1:$N$12,2,0),0)*C1551</f>
        <v>-5220</v>
      </c>
      <c r="H1551" s="103" t="n">
        <f aca="false">SUMIF(A:A,A1551,G:G)</f>
        <v>0</v>
      </c>
      <c r="I1551" s="8"/>
    </row>
    <row r="1552" customFormat="false" ht="15" hidden="true" customHeight="true" outlineLevel="0" collapsed="false">
      <c r="A1552" s="92" t="s">
        <v>1002</v>
      </c>
      <c r="B1552" s="105" t="n">
        <v>44866</v>
      </c>
      <c r="C1552" s="100" t="n">
        <v>375</v>
      </c>
      <c r="D1552" s="92" t="s">
        <v>36</v>
      </c>
      <c r="E1552" s="101" t="e">
        <f aca="false">_xlfn.iferror(VLOOKUP($A1552,Clientes!$A:$F,6,0),"")</f>
        <v>#N/A</v>
      </c>
      <c r="F1552" s="102" t="n">
        <f aca="false">IF(B1552="","",EOMONTH(B1552,-1)+1)</f>
        <v>44866</v>
      </c>
      <c r="G1552" s="103" t="n">
        <f aca="false">_xlfn.iferror(VLOOKUP(D1552,Cadastros!$M$1:$N$12,2,0),0)*C1552</f>
        <v>375</v>
      </c>
      <c r="H1552" s="103" t="n">
        <f aca="false">SUMIF(A:A,A1552,G:G)</f>
        <v>893.93</v>
      </c>
      <c r="I1552" s="8"/>
    </row>
    <row r="1553" customFormat="false" ht="15" hidden="true" customHeight="true" outlineLevel="0" collapsed="false">
      <c r="A1553" s="92" t="s">
        <v>1456</v>
      </c>
      <c r="B1553" s="105" t="n">
        <v>44866</v>
      </c>
      <c r="C1553" s="100" t="n">
        <v>1350</v>
      </c>
      <c r="D1553" s="92" t="s">
        <v>36</v>
      </c>
      <c r="E1553" s="101" t="e">
        <f aca="false">_xlfn.iferror(VLOOKUP($A1553,Clientes!$A:$F,6,0),"")</f>
        <v>#N/A</v>
      </c>
      <c r="F1553" s="102" t="n">
        <f aca="false">IF(B1553="","",EOMONTH(B1553,-1)+1)</f>
        <v>44866</v>
      </c>
      <c r="G1553" s="103" t="n">
        <f aca="false">_xlfn.iferror(VLOOKUP(D1553,Cadastros!$M$1:$N$12,2,0),0)*C1553</f>
        <v>1350</v>
      </c>
      <c r="H1553" s="103" t="n">
        <f aca="false">SUMIF(A:A,A1553,G:G)</f>
        <v>19250</v>
      </c>
      <c r="I1553" s="8"/>
    </row>
    <row r="1554" customFormat="false" ht="15" hidden="true" customHeight="true" outlineLevel="0" collapsed="false">
      <c r="A1554" s="92" t="s">
        <v>1607</v>
      </c>
      <c r="B1554" s="105" t="n">
        <v>44866</v>
      </c>
      <c r="C1554" s="100" t="n">
        <v>450</v>
      </c>
      <c r="D1554" s="92" t="s">
        <v>36</v>
      </c>
      <c r="E1554" s="101" t="e">
        <f aca="false">_xlfn.iferror(VLOOKUP($A1554,Clientes!$A:$F,6,0),"")</f>
        <v>#N/A</v>
      </c>
      <c r="F1554" s="102" t="n">
        <f aca="false">IF(B1554="","",EOMONTH(B1554,-1)+1)</f>
        <v>44866</v>
      </c>
      <c r="G1554" s="103" t="n">
        <f aca="false">_xlfn.iferror(VLOOKUP(D1554,Cadastros!$M$1:$N$12,2,0),0)*C1554</f>
        <v>450</v>
      </c>
      <c r="H1554" s="103" t="n">
        <f aca="false">SUMIF(A:A,A1554,G:G)</f>
        <v>4450</v>
      </c>
      <c r="I1554" s="8"/>
    </row>
    <row r="1555" customFormat="false" ht="15" hidden="true" customHeight="true" outlineLevel="0" collapsed="false">
      <c r="A1555" s="92" t="s">
        <v>1157</v>
      </c>
      <c r="B1555" s="105" t="n">
        <v>44866</v>
      </c>
      <c r="C1555" s="100" t="n">
        <v>1178</v>
      </c>
      <c r="D1555" s="92" t="s">
        <v>46</v>
      </c>
      <c r="E1555" s="101" t="e">
        <f aca="false">_xlfn.iferror(VLOOKUP($A1555,Clientes!$A:$F,6,0),"")</f>
        <v>#N/A</v>
      </c>
      <c r="F1555" s="102" t="n">
        <f aca="false">IF(B1555="","",EOMONTH(B1555,-1)+1)</f>
        <v>44866</v>
      </c>
      <c r="G1555" s="103" t="n">
        <f aca="false">_xlfn.iferror(VLOOKUP(D1555,Cadastros!$M$1:$N$12,2,0),0)*C1555</f>
        <v>-1178</v>
      </c>
      <c r="H1555" s="103" t="n">
        <f aca="false">SUMIF(A:A,A1555,G:G)</f>
        <v>552.7</v>
      </c>
      <c r="I1555" s="8"/>
    </row>
    <row r="1556" customFormat="false" ht="15" hidden="true" customHeight="true" outlineLevel="0" collapsed="false">
      <c r="A1556" s="92" t="s">
        <v>1419</v>
      </c>
      <c r="B1556" s="105" t="n">
        <v>44866</v>
      </c>
      <c r="C1556" s="100" t="n">
        <v>7500</v>
      </c>
      <c r="D1556" s="92" t="s">
        <v>46</v>
      </c>
      <c r="E1556" s="101" t="e">
        <f aca="false">_xlfn.iferror(VLOOKUP($A1556,Clientes!$A:$F,6,0),"")</f>
        <v>#N/A</v>
      </c>
      <c r="F1556" s="102" t="n">
        <f aca="false">IF(B1556="","",EOMONTH(B1556,-1)+1)</f>
        <v>44866</v>
      </c>
      <c r="G1556" s="103" t="n">
        <f aca="false">_xlfn.iferror(VLOOKUP(D1556,Cadastros!$M$1:$N$12,2,0),0)*C1556</f>
        <v>-7500</v>
      </c>
      <c r="H1556" s="103" t="n">
        <f aca="false">SUMIF(A:A,A1556,G:G)</f>
        <v>1500</v>
      </c>
      <c r="I1556" s="8"/>
    </row>
    <row r="1557" customFormat="false" ht="15" hidden="true" customHeight="true" outlineLevel="0" collapsed="false">
      <c r="A1557" s="92" t="s">
        <v>1483</v>
      </c>
      <c r="B1557" s="105" t="n">
        <v>44866</v>
      </c>
      <c r="C1557" s="100" t="n">
        <v>375</v>
      </c>
      <c r="D1557" s="92" t="s">
        <v>46</v>
      </c>
      <c r="E1557" s="101" t="e">
        <f aca="false">_xlfn.iferror(VLOOKUP($A1557,Clientes!$A:$F,6,0),"")</f>
        <v>#N/A</v>
      </c>
      <c r="F1557" s="102" t="n">
        <f aca="false">IF(B1557="","",EOMONTH(B1557,-1)+1)</f>
        <v>44866</v>
      </c>
      <c r="G1557" s="103" t="n">
        <f aca="false">_xlfn.iferror(VLOOKUP(D1557,Cadastros!$M$1:$N$12,2,0),0)*C1557</f>
        <v>-375</v>
      </c>
      <c r="H1557" s="103" t="n">
        <f aca="false">SUMIF(A:A,A1557,G:G)</f>
        <v>2125</v>
      </c>
      <c r="I1557" s="8"/>
    </row>
    <row r="1558" customFormat="false" ht="15" hidden="true" customHeight="true" outlineLevel="0" collapsed="false">
      <c r="A1558" s="92" t="s">
        <v>1513</v>
      </c>
      <c r="B1558" s="105" t="n">
        <v>44866</v>
      </c>
      <c r="C1558" s="100" t="n">
        <v>322.59</v>
      </c>
      <c r="D1558" s="92" t="s">
        <v>42</v>
      </c>
      <c r="E1558" s="101" t="e">
        <f aca="false">_xlfn.iferror(VLOOKUP($A1558,Clientes!$A:$F,6,0),"")</f>
        <v>#N/A</v>
      </c>
      <c r="F1558" s="102" t="n">
        <f aca="false">IF(B1558="","",EOMONTH(B1558,-1)+1)</f>
        <v>44866</v>
      </c>
      <c r="G1558" s="103" t="n">
        <f aca="false">_xlfn.iferror(VLOOKUP(D1558,Cadastros!$M$1:$N$12,2,0),0)*C1558</f>
        <v>322.59</v>
      </c>
      <c r="H1558" s="103" t="n">
        <f aca="false">SUMIF(A:A,A1558,G:G)</f>
        <v>4822.59</v>
      </c>
      <c r="I1558" s="8"/>
    </row>
    <row r="1559" customFormat="false" ht="15" hidden="true" customHeight="true" outlineLevel="0" collapsed="false">
      <c r="A1559" s="92" t="s">
        <v>1643</v>
      </c>
      <c r="B1559" s="105" t="n">
        <v>44866</v>
      </c>
      <c r="C1559" s="100" t="n">
        <v>45</v>
      </c>
      <c r="D1559" s="92" t="s">
        <v>42</v>
      </c>
      <c r="E1559" s="101" t="e">
        <f aca="false">_xlfn.iferror(VLOOKUP($A1559,Clientes!$A:$F,6,0),"")</f>
        <v>#N/A</v>
      </c>
      <c r="F1559" s="102" t="n">
        <f aca="false">IF(B1559="","",EOMONTH(B1559,-1)+1)</f>
        <v>44866</v>
      </c>
      <c r="G1559" s="103" t="n">
        <f aca="false">_xlfn.iferror(VLOOKUP(D1559,Cadastros!$M$1:$N$12,2,0),0)*C1559</f>
        <v>45</v>
      </c>
      <c r="H1559" s="103" t="n">
        <f aca="false">SUMIF(A:A,A1559,G:G)</f>
        <v>1545</v>
      </c>
      <c r="I1559" s="8"/>
    </row>
    <row r="1560" customFormat="false" ht="15" hidden="true" customHeight="true" outlineLevel="0" collapsed="false">
      <c r="A1560" s="92" t="s">
        <v>1010</v>
      </c>
      <c r="B1560" s="105" t="n">
        <v>44866</v>
      </c>
      <c r="C1560" s="100" t="n">
        <v>2250</v>
      </c>
      <c r="D1560" s="92" t="s">
        <v>36</v>
      </c>
      <c r="E1560" s="101" t="e">
        <f aca="false">_xlfn.iferror(VLOOKUP($A1560,Clientes!$A:$F,6,0),"")</f>
        <v>#N/A</v>
      </c>
      <c r="F1560" s="102" t="n">
        <f aca="false">IF(B1560="","",EOMONTH(B1560,-1)+1)</f>
        <v>44866</v>
      </c>
      <c r="G1560" s="103" t="n">
        <f aca="false">_xlfn.iferror(VLOOKUP(D1560,Cadastros!$M$1:$N$12,2,0),0)*C1560</f>
        <v>2250</v>
      </c>
      <c r="H1560" s="103" t="n">
        <f aca="false">SUMIF(A:A,A1560,G:G)</f>
        <v>9090.61</v>
      </c>
      <c r="I1560" s="8"/>
    </row>
    <row r="1561" customFormat="false" ht="15" hidden="true" customHeight="true" outlineLevel="0" collapsed="false">
      <c r="A1561" s="92" t="s">
        <v>1094</v>
      </c>
      <c r="B1561" s="105" t="n">
        <v>44866</v>
      </c>
      <c r="C1561" s="100" t="n">
        <v>250</v>
      </c>
      <c r="D1561" s="92" t="s">
        <v>36</v>
      </c>
      <c r="E1561" s="101" t="e">
        <f aca="false">_xlfn.iferror(VLOOKUP($A1561,Clientes!$A:$F,6,0),"")</f>
        <v>#N/A</v>
      </c>
      <c r="F1561" s="102" t="n">
        <f aca="false">IF(B1561="","",EOMONTH(B1561,-1)+1)</f>
        <v>44866</v>
      </c>
      <c r="G1561" s="103" t="n">
        <f aca="false">_xlfn.iferror(VLOOKUP(D1561,Cadastros!$M$1:$N$12,2,0),0)*C1561</f>
        <v>250</v>
      </c>
      <c r="H1561" s="103" t="n">
        <f aca="false">SUMIF(A:A,A1561,G:G)</f>
        <v>1445.56</v>
      </c>
      <c r="I1561" s="8"/>
    </row>
    <row r="1562" customFormat="false" ht="15" hidden="true" customHeight="true" outlineLevel="0" collapsed="false">
      <c r="A1562" s="92" t="s">
        <v>1191</v>
      </c>
      <c r="B1562" s="105" t="n">
        <v>44866</v>
      </c>
      <c r="C1562" s="100" t="n">
        <v>910</v>
      </c>
      <c r="D1562" s="92" t="s">
        <v>36</v>
      </c>
      <c r="E1562" s="101" t="e">
        <f aca="false">_xlfn.iferror(VLOOKUP($A1562,Clientes!$A:$F,6,0),"")</f>
        <v>#N/A</v>
      </c>
      <c r="F1562" s="102" t="n">
        <f aca="false">IF(B1562="","",EOMONTH(B1562,-1)+1)</f>
        <v>44866</v>
      </c>
      <c r="G1562" s="103" t="n">
        <f aca="false">_xlfn.iferror(VLOOKUP(D1562,Cadastros!$M$1:$N$12,2,0),0)*C1562</f>
        <v>910</v>
      </c>
      <c r="H1562" s="103" t="n">
        <f aca="false">SUMIF(A:A,A1562,G:G)</f>
        <v>2421.35</v>
      </c>
      <c r="I1562" s="8"/>
    </row>
    <row r="1563" customFormat="false" ht="15" hidden="true" customHeight="true" outlineLevel="0" collapsed="false">
      <c r="A1563" s="92" t="s">
        <v>1394</v>
      </c>
      <c r="B1563" s="105" t="n">
        <v>44866</v>
      </c>
      <c r="C1563" s="100" t="n">
        <v>785.17</v>
      </c>
      <c r="D1563" s="92" t="s">
        <v>36</v>
      </c>
      <c r="E1563" s="101" t="e">
        <f aca="false">_xlfn.iferror(VLOOKUP($A1563,Clientes!$A:$F,6,0),"")</f>
        <v>#N/A</v>
      </c>
      <c r="F1563" s="102" t="n">
        <f aca="false">IF(B1563="","",EOMONTH(B1563,-1)+1)</f>
        <v>44866</v>
      </c>
      <c r="G1563" s="103" t="n">
        <f aca="false">_xlfn.iferror(VLOOKUP(D1563,Cadastros!$M$1:$N$12,2,0),0)*C1563</f>
        <v>785.17</v>
      </c>
      <c r="H1563" s="103" t="n">
        <f aca="false">SUMIF(A:A,A1563,G:G)</f>
        <v>4543.53</v>
      </c>
      <c r="I1563" s="8"/>
    </row>
    <row r="1564" customFormat="false" ht="15" hidden="true" customHeight="true" outlineLevel="0" collapsed="false">
      <c r="A1564" s="92" t="s">
        <v>1473</v>
      </c>
      <c r="B1564" s="105" t="n">
        <v>44866</v>
      </c>
      <c r="C1564" s="100" t="n">
        <v>3925.85</v>
      </c>
      <c r="D1564" s="92" t="s">
        <v>36</v>
      </c>
      <c r="E1564" s="101" t="e">
        <f aca="false">_xlfn.iferror(VLOOKUP($A1564,Clientes!$A:$F,6,0),"")</f>
        <v>#N/A</v>
      </c>
      <c r="F1564" s="102" t="n">
        <f aca="false">IF(B1564="","",EOMONTH(B1564,-1)+1)</f>
        <v>44866</v>
      </c>
      <c r="G1564" s="103" t="n">
        <f aca="false">_xlfn.iferror(VLOOKUP(D1564,Cadastros!$M$1:$N$12,2,0),0)*C1564</f>
        <v>3925.85</v>
      </c>
      <c r="H1564" s="103" t="n">
        <f aca="false">SUMIF(A:A,A1564,G:G)</f>
        <v>18955.04</v>
      </c>
      <c r="I1564" s="8"/>
    </row>
    <row r="1565" customFormat="false" ht="15" hidden="true" customHeight="true" outlineLevel="0" collapsed="false">
      <c r="A1565" s="92" t="s">
        <v>1438</v>
      </c>
      <c r="B1565" s="105" t="n">
        <v>44866</v>
      </c>
      <c r="C1565" s="100" t="n">
        <v>5700</v>
      </c>
      <c r="D1565" s="92" t="s">
        <v>46</v>
      </c>
      <c r="E1565" s="101" t="e">
        <f aca="false">_xlfn.iferror(VLOOKUP($A1565,Clientes!$A:$F,6,0),"")</f>
        <v>#N/A</v>
      </c>
      <c r="F1565" s="102" t="n">
        <f aca="false">IF(B1565="","",EOMONTH(B1565,-1)+1)</f>
        <v>44866</v>
      </c>
      <c r="G1565" s="103" t="n">
        <f aca="false">_xlfn.iferror(VLOOKUP(D1565,Cadastros!$M$1:$N$12,2,0),0)*C1565</f>
        <v>-5700</v>
      </c>
      <c r="H1565" s="103" t="n">
        <f aca="false">SUMIF(A:A,A1565,G:G)</f>
        <v>17100</v>
      </c>
      <c r="I1565" s="8"/>
    </row>
    <row r="1566" customFormat="false" ht="15" hidden="true" customHeight="true" outlineLevel="0" collapsed="false">
      <c r="A1566" s="92" t="s">
        <v>1520</v>
      </c>
      <c r="B1566" s="105" t="n">
        <v>44866</v>
      </c>
      <c r="C1566" s="100" t="n">
        <v>1250</v>
      </c>
      <c r="D1566" s="92" t="s">
        <v>46</v>
      </c>
      <c r="E1566" s="101" t="e">
        <f aca="false">_xlfn.iferror(VLOOKUP($A1566,Clientes!$A:$F,6,0),"")</f>
        <v>#N/A</v>
      </c>
      <c r="F1566" s="102" t="n">
        <f aca="false">IF(B1566="","",EOMONTH(B1566,-1)+1)</f>
        <v>44866</v>
      </c>
      <c r="G1566" s="103" t="n">
        <f aca="false">_xlfn.iferror(VLOOKUP(D1566,Cadastros!$M$1:$N$12,2,0),0)*C1566</f>
        <v>-1250</v>
      </c>
      <c r="H1566" s="103" t="n">
        <f aca="false">SUMIF(A:A,A1566,G:G)</f>
        <v>2000</v>
      </c>
      <c r="I1566" s="8"/>
    </row>
    <row r="1567" customFormat="false" ht="15" hidden="true" customHeight="true" outlineLevel="0" collapsed="false">
      <c r="A1567" s="92" t="s">
        <v>1136</v>
      </c>
      <c r="B1567" s="105" t="n">
        <v>44866</v>
      </c>
      <c r="C1567" s="100" t="n">
        <v>263.24</v>
      </c>
      <c r="D1567" s="92" t="s">
        <v>1017</v>
      </c>
      <c r="E1567" s="101" t="e">
        <f aca="false">_xlfn.iferror(VLOOKUP($A1567,Clientes!$A:$F,6,0),"")</f>
        <v>#N/A</v>
      </c>
      <c r="F1567" s="102" t="n">
        <f aca="false">IF(B1567="","",EOMONTH(B1567,-1)+1)</f>
        <v>44866</v>
      </c>
      <c r="G1567" s="103" t="n">
        <f aca="false">_xlfn.iferror(VLOOKUP(D1567,Cadastros!$M$1:$N$12,2,0),0)*C1567</f>
        <v>263.24</v>
      </c>
      <c r="H1567" s="103" t="n">
        <f aca="false">SUMIF(A:A,A1567,G:G)</f>
        <v>3453.11</v>
      </c>
      <c r="I1567" s="8"/>
    </row>
    <row r="1568" customFormat="false" ht="15" hidden="true" customHeight="true" outlineLevel="0" collapsed="false">
      <c r="A1568" s="92" t="s">
        <v>1285</v>
      </c>
      <c r="B1568" s="105" t="n">
        <v>44866</v>
      </c>
      <c r="C1568" s="100" t="n">
        <v>201.36</v>
      </c>
      <c r="D1568" s="92" t="s">
        <v>1017</v>
      </c>
      <c r="E1568" s="101" t="e">
        <f aca="false">_xlfn.iferror(VLOOKUP($A1568,Clientes!$A:$F,6,0),"")</f>
        <v>#N/A</v>
      </c>
      <c r="F1568" s="102" t="n">
        <f aca="false">IF(B1568="","",EOMONTH(B1568,-1)+1)</f>
        <v>44866</v>
      </c>
      <c r="G1568" s="103" t="n">
        <f aca="false">_xlfn.iferror(VLOOKUP(D1568,Cadastros!$M$1:$N$12,2,0),0)*C1568</f>
        <v>201.36</v>
      </c>
      <c r="H1568" s="103" t="n">
        <f aca="false">SUMIF(A:A,A1568,G:G)</f>
        <v>2641.36</v>
      </c>
      <c r="I1568" s="8"/>
    </row>
    <row r="1569" customFormat="false" ht="15" hidden="true" customHeight="true" outlineLevel="0" collapsed="false">
      <c r="A1569" s="92"/>
      <c r="B1569" s="92"/>
      <c r="C1569" s="100"/>
      <c r="D1569" s="92"/>
      <c r="E1569" s="101" t="e">
        <f aca="false">_xlfn.iferror(VLOOKUP($A1569,Clientes!$A:$F,6,0),"")</f>
        <v>#N/A</v>
      </c>
      <c r="F1569" s="102" t="str">
        <f aca="false">IF(B1569="","",EOMONTH(B1569,-1)+1)</f>
        <v/>
      </c>
      <c r="G1569" s="103" t="n">
        <f aca="false">_xlfn.iferror(VLOOKUP(D1569,Cadastros!$M$1:$N$12,2,0),0)*C1569</f>
        <v>0</v>
      </c>
      <c r="H1569" s="103" t="n">
        <f aca="false">SUMIF(A:A,A1569,G:G)</f>
        <v>0</v>
      </c>
      <c r="I1569" s="8"/>
    </row>
    <row r="1570" customFormat="false" ht="15" hidden="true" customHeight="true" outlineLevel="0" collapsed="false">
      <c r="A1570" s="92"/>
      <c r="B1570" s="92"/>
      <c r="C1570" s="100"/>
      <c r="D1570" s="92"/>
      <c r="E1570" s="101" t="e">
        <f aca="false">_xlfn.iferror(VLOOKUP($A1570,Clientes!$A:$F,6,0),"")</f>
        <v>#N/A</v>
      </c>
      <c r="F1570" s="102" t="str">
        <f aca="false">IF(B1570="","",EOMONTH(B1570,-1)+1)</f>
        <v/>
      </c>
      <c r="G1570" s="103" t="n">
        <f aca="false">_xlfn.iferror(VLOOKUP(D1570,Cadastros!$M$1:$N$12,2,0),0)*C1570</f>
        <v>0</v>
      </c>
      <c r="H1570" s="103" t="n">
        <f aca="false">SUMIF(A:A,A1570,G:G)</f>
        <v>0</v>
      </c>
    </row>
    <row r="1571" customFormat="false" ht="15" hidden="true" customHeight="true" outlineLevel="0" collapsed="false">
      <c r="A1571" s="92"/>
      <c r="B1571" s="92"/>
      <c r="C1571" s="100"/>
      <c r="D1571" s="92"/>
      <c r="E1571" s="101" t="e">
        <f aca="false">_xlfn.iferror(VLOOKUP($A1571,Clientes!$A:$F,6,0),"")</f>
        <v>#N/A</v>
      </c>
      <c r="F1571" s="102" t="str">
        <f aca="false">IF(B1571="","",EOMONTH(B1571,-1)+1)</f>
        <v/>
      </c>
      <c r="G1571" s="103" t="n">
        <f aca="false">_xlfn.iferror(VLOOKUP(D1571,Cadastros!$M$1:$N$12,2,0),0)*C1571</f>
        <v>0</v>
      </c>
      <c r="H1571" s="103" t="n">
        <f aca="false">SUMIF(A:A,A1571,G:G)</f>
        <v>0</v>
      </c>
    </row>
    <row r="1572" customFormat="false" ht="15" hidden="true" customHeight="true" outlineLevel="0" collapsed="false">
      <c r="A1572" s="92"/>
      <c r="B1572" s="92"/>
      <c r="C1572" s="100"/>
      <c r="D1572" s="92"/>
      <c r="E1572" s="101" t="e">
        <f aca="false">_xlfn.iferror(VLOOKUP($A1572,Clientes!$A:$F,6,0),"")</f>
        <v>#N/A</v>
      </c>
      <c r="F1572" s="102" t="str">
        <f aca="false">IF(B1572="","",EOMONTH(B1572,-1)+1)</f>
        <v/>
      </c>
      <c r="G1572" s="103" t="n">
        <f aca="false">_xlfn.iferror(VLOOKUP(D1572,Cadastros!$M$1:$N$12,2,0),0)*C1572</f>
        <v>0</v>
      </c>
      <c r="H1572" s="103" t="n">
        <f aca="false">SUMIF(A:A,A1572,G:G)</f>
        <v>0</v>
      </c>
    </row>
    <row r="1573" customFormat="false" ht="15" hidden="true" customHeight="true" outlineLevel="0" collapsed="false">
      <c r="A1573" s="92"/>
      <c r="B1573" s="92"/>
      <c r="C1573" s="100"/>
      <c r="D1573" s="92"/>
      <c r="E1573" s="101" t="e">
        <f aca="false">_xlfn.iferror(VLOOKUP($A1573,Clientes!$A:$F,6,0),"")</f>
        <v>#N/A</v>
      </c>
      <c r="F1573" s="102" t="str">
        <f aca="false">IF(B1573="","",EOMONTH(B1573,-1)+1)</f>
        <v/>
      </c>
      <c r="G1573" s="103" t="n">
        <f aca="false">_xlfn.iferror(VLOOKUP(D1573,Cadastros!$M$1:$N$12,2,0),0)*C1573</f>
        <v>0</v>
      </c>
      <c r="H1573" s="103" t="n">
        <f aca="false">SUMIF(A:A,A1573,G:G)</f>
        <v>0</v>
      </c>
    </row>
    <row r="1574" customFormat="false" ht="15" hidden="true" customHeight="true" outlineLevel="0" collapsed="false">
      <c r="A1574" s="92"/>
      <c r="B1574" s="92"/>
      <c r="C1574" s="100"/>
      <c r="D1574" s="92"/>
      <c r="E1574" s="101" t="e">
        <f aca="false">_xlfn.iferror(VLOOKUP($A1574,Clientes!$A:$F,6,0),"")</f>
        <v>#N/A</v>
      </c>
      <c r="F1574" s="102" t="str">
        <f aca="false">IF(B1574="","",EOMONTH(B1574,-1)+1)</f>
        <v/>
      </c>
      <c r="G1574" s="103" t="n">
        <f aca="false">_xlfn.iferror(VLOOKUP(D1574,Cadastros!$M$1:$N$12,2,0),0)*C1574</f>
        <v>0</v>
      </c>
      <c r="H1574" s="103" t="n">
        <f aca="false">SUMIF(A:A,A1574,G:G)</f>
        <v>0</v>
      </c>
    </row>
    <row r="1575" customFormat="false" ht="15" hidden="true" customHeight="true" outlineLevel="0" collapsed="false">
      <c r="A1575" s="92"/>
      <c r="B1575" s="92"/>
      <c r="C1575" s="100"/>
      <c r="D1575" s="92"/>
      <c r="E1575" s="101" t="e">
        <f aca="false">_xlfn.iferror(VLOOKUP($A1575,Clientes!$A:$F,6,0),"")</f>
        <v>#N/A</v>
      </c>
      <c r="F1575" s="102" t="str">
        <f aca="false">IF(B1575="","",EOMONTH(B1575,-1)+1)</f>
        <v/>
      </c>
      <c r="G1575" s="103" t="n">
        <f aca="false">_xlfn.iferror(VLOOKUP(D1575,Cadastros!$M$1:$N$12,2,0),0)*C1575</f>
        <v>0</v>
      </c>
      <c r="H1575" s="103" t="n">
        <f aca="false">SUMIF(A:A,A1575,G:G)</f>
        <v>0</v>
      </c>
    </row>
    <row r="1576" customFormat="false" ht="15" hidden="true" customHeight="true" outlineLevel="0" collapsed="false">
      <c r="A1576" s="92"/>
      <c r="B1576" s="92"/>
      <c r="C1576" s="100"/>
      <c r="D1576" s="92"/>
      <c r="E1576" s="101" t="e">
        <f aca="false">_xlfn.iferror(VLOOKUP($A1576,Clientes!$A:$F,6,0),"")</f>
        <v>#N/A</v>
      </c>
      <c r="F1576" s="102" t="str">
        <f aca="false">IF(B1576="","",EOMONTH(B1576,-1)+1)</f>
        <v/>
      </c>
      <c r="G1576" s="103" t="n">
        <f aca="false">_xlfn.iferror(VLOOKUP(D1576,Cadastros!$M$1:$N$12,2,0),0)*C1576</f>
        <v>0</v>
      </c>
      <c r="H1576" s="103" t="n">
        <f aca="false">SUMIF(A:A,A1576,G:G)</f>
        <v>0</v>
      </c>
    </row>
    <row r="1577" customFormat="false" ht="15" hidden="true" customHeight="true" outlineLevel="0" collapsed="false">
      <c r="A1577" s="92"/>
      <c r="B1577" s="92"/>
      <c r="C1577" s="100"/>
      <c r="D1577" s="92"/>
      <c r="E1577" s="101" t="e">
        <f aca="false">_xlfn.iferror(VLOOKUP($A1577,Clientes!$A:$F,6,0),"")</f>
        <v>#N/A</v>
      </c>
      <c r="F1577" s="102" t="str">
        <f aca="false">IF(B1577="","",EOMONTH(B1577,-1)+1)</f>
        <v/>
      </c>
      <c r="G1577" s="103" t="n">
        <f aca="false">_xlfn.iferror(VLOOKUP(D1577,Cadastros!$M$1:$N$12,2,0),0)*C1577</f>
        <v>0</v>
      </c>
      <c r="H1577" s="103" t="n">
        <f aca="false">SUMIF(A:A,A1577,G:G)</f>
        <v>0</v>
      </c>
    </row>
    <row r="1578" customFormat="false" ht="15" hidden="true" customHeight="true" outlineLevel="0" collapsed="false">
      <c r="A1578" s="92"/>
      <c r="B1578" s="92"/>
      <c r="C1578" s="100"/>
      <c r="D1578" s="92"/>
      <c r="E1578" s="101" t="e">
        <f aca="false">_xlfn.iferror(VLOOKUP($A1578,Clientes!$A:$F,6,0),"")</f>
        <v>#N/A</v>
      </c>
      <c r="F1578" s="102" t="str">
        <f aca="false">IF(B1578="","",EOMONTH(B1578,-1)+1)</f>
        <v/>
      </c>
      <c r="G1578" s="103" t="n">
        <f aca="false">_xlfn.iferror(VLOOKUP(D1578,Cadastros!$M$1:$N$12,2,0),0)*C1578</f>
        <v>0</v>
      </c>
      <c r="H1578" s="103" t="n">
        <f aca="false">SUMIF(A:A,A1578,G:G)</f>
        <v>0</v>
      </c>
    </row>
    <row r="1579" customFormat="false" ht="15" hidden="true" customHeight="true" outlineLevel="0" collapsed="false">
      <c r="A1579" s="92"/>
      <c r="B1579" s="92"/>
      <c r="C1579" s="100"/>
      <c r="D1579" s="92"/>
      <c r="E1579" s="101" t="e">
        <f aca="false">_xlfn.iferror(VLOOKUP($A1579,Clientes!$A:$F,6,0),"")</f>
        <v>#N/A</v>
      </c>
      <c r="F1579" s="102" t="str">
        <f aca="false">IF(B1579="","",EOMONTH(B1579,-1)+1)</f>
        <v/>
      </c>
      <c r="G1579" s="103" t="n">
        <f aca="false">_xlfn.iferror(VLOOKUP(D1579,Cadastros!$M$1:$N$12,2,0),0)*C1579</f>
        <v>0</v>
      </c>
      <c r="H1579" s="103" t="n">
        <f aca="false">SUMIF(A:A,A1579,G:G)</f>
        <v>0</v>
      </c>
    </row>
    <row r="1580" customFormat="false" ht="15" hidden="true" customHeight="true" outlineLevel="0" collapsed="false">
      <c r="A1580" s="92"/>
      <c r="B1580" s="92"/>
      <c r="C1580" s="100"/>
      <c r="D1580" s="92"/>
      <c r="E1580" s="101" t="e">
        <f aca="false">_xlfn.iferror(VLOOKUP($A1580,Clientes!$A:$F,6,0),"")</f>
        <v>#N/A</v>
      </c>
      <c r="F1580" s="102" t="str">
        <f aca="false">IF(B1580="","",EOMONTH(B1580,-1)+1)</f>
        <v/>
      </c>
      <c r="G1580" s="103" t="n">
        <f aca="false">_xlfn.iferror(VLOOKUP(D1580,Cadastros!$M$1:$N$12,2,0),0)*C1580</f>
        <v>0</v>
      </c>
      <c r="H1580" s="103" t="n">
        <f aca="false">SUMIF(A:A,A1580,G:G)</f>
        <v>0</v>
      </c>
    </row>
    <row r="1581" customFormat="false" ht="15" hidden="true" customHeight="true" outlineLevel="0" collapsed="false">
      <c r="A1581" s="92"/>
      <c r="B1581" s="92"/>
      <c r="C1581" s="100"/>
      <c r="D1581" s="92"/>
      <c r="E1581" s="101" t="e">
        <f aca="false">_xlfn.iferror(VLOOKUP($A1581,Clientes!$A:$F,6,0),"")</f>
        <v>#N/A</v>
      </c>
      <c r="F1581" s="102" t="str">
        <f aca="false">IF(B1581="","",EOMONTH(B1581,-1)+1)</f>
        <v/>
      </c>
      <c r="G1581" s="103" t="n">
        <f aca="false">_xlfn.iferror(VLOOKUP(D1581,Cadastros!$M$1:$N$12,2,0),0)*C1581</f>
        <v>0</v>
      </c>
      <c r="H1581" s="103" t="n">
        <f aca="false">SUMIF(A:A,A1581,G:G)</f>
        <v>0</v>
      </c>
    </row>
    <row r="1582" customFormat="false" ht="15" hidden="true" customHeight="true" outlineLevel="0" collapsed="false">
      <c r="A1582" s="92"/>
      <c r="B1582" s="92"/>
      <c r="C1582" s="100"/>
      <c r="D1582" s="92"/>
      <c r="E1582" s="101" t="e">
        <f aca="false">_xlfn.iferror(VLOOKUP($A1582,Clientes!$A:$F,6,0),"")</f>
        <v>#N/A</v>
      </c>
      <c r="F1582" s="102" t="str">
        <f aca="false">IF(B1582="","",EOMONTH(B1582,-1)+1)</f>
        <v/>
      </c>
      <c r="G1582" s="103" t="n">
        <f aca="false">_xlfn.iferror(VLOOKUP(D1582,Cadastros!$M$1:$N$12,2,0),0)*C1582</f>
        <v>0</v>
      </c>
      <c r="H1582" s="103" t="n">
        <f aca="false">SUMIF(A:A,A1582,G:G)</f>
        <v>0</v>
      </c>
    </row>
    <row r="1583" customFormat="false" ht="15" hidden="true" customHeight="true" outlineLevel="0" collapsed="false">
      <c r="A1583" s="92"/>
      <c r="B1583" s="92"/>
      <c r="C1583" s="100"/>
      <c r="D1583" s="92"/>
      <c r="E1583" s="101" t="e">
        <f aca="false">_xlfn.iferror(VLOOKUP($A1583,Clientes!$A:$F,6,0),"")</f>
        <v>#N/A</v>
      </c>
      <c r="F1583" s="102" t="str">
        <f aca="false">IF(B1583="","",EOMONTH(B1583,-1)+1)</f>
        <v/>
      </c>
      <c r="G1583" s="103" t="n">
        <f aca="false">_xlfn.iferror(VLOOKUP(D1583,Cadastros!$M$1:$N$12,2,0),0)*C1583</f>
        <v>0</v>
      </c>
      <c r="H1583" s="103" t="n">
        <f aca="false">SUMIF(A:A,A1583,G:G)</f>
        <v>0</v>
      </c>
    </row>
    <row r="1584" customFormat="false" ht="15" hidden="true" customHeight="true" outlineLevel="0" collapsed="false">
      <c r="A1584" s="92"/>
      <c r="B1584" s="92"/>
      <c r="C1584" s="100"/>
      <c r="D1584" s="92"/>
      <c r="E1584" s="101" t="e">
        <f aca="false">_xlfn.iferror(VLOOKUP($A1584,Clientes!$A:$F,6,0),"")</f>
        <v>#N/A</v>
      </c>
      <c r="F1584" s="102" t="str">
        <f aca="false">IF(B1584="","",EOMONTH(B1584,-1)+1)</f>
        <v/>
      </c>
      <c r="G1584" s="103" t="n">
        <f aca="false">_xlfn.iferror(VLOOKUP(D1584,Cadastros!$M$1:$N$12,2,0),0)*C1584</f>
        <v>0</v>
      </c>
      <c r="H1584" s="103" t="n">
        <f aca="false">SUMIF(A:A,A1584,G:G)</f>
        <v>0</v>
      </c>
    </row>
    <row r="1585" customFormat="false" ht="15" hidden="true" customHeight="true" outlineLevel="0" collapsed="false">
      <c r="A1585" s="92"/>
      <c r="B1585" s="92"/>
      <c r="C1585" s="100"/>
      <c r="D1585" s="92"/>
      <c r="E1585" s="101" t="e">
        <f aca="false">_xlfn.iferror(VLOOKUP($A1585,Clientes!$A:$F,6,0),"")</f>
        <v>#N/A</v>
      </c>
      <c r="F1585" s="102" t="str">
        <f aca="false">IF(B1585="","",EOMONTH(B1585,-1)+1)</f>
        <v/>
      </c>
      <c r="G1585" s="103" t="n">
        <f aca="false">_xlfn.iferror(VLOOKUP(D1585,Cadastros!$M$1:$N$12,2,0),0)*C1585</f>
        <v>0</v>
      </c>
      <c r="H1585" s="103" t="n">
        <f aca="false">SUMIF(A:A,A1585,G:G)</f>
        <v>0</v>
      </c>
    </row>
    <row r="1586" customFormat="false" ht="15" hidden="true" customHeight="true" outlineLevel="0" collapsed="false">
      <c r="A1586" s="92"/>
      <c r="B1586" s="92"/>
      <c r="C1586" s="100"/>
      <c r="D1586" s="92"/>
      <c r="E1586" s="101" t="e">
        <f aca="false">_xlfn.iferror(VLOOKUP($A1586,Clientes!$A:$F,6,0),"")</f>
        <v>#N/A</v>
      </c>
      <c r="F1586" s="102" t="str">
        <f aca="false">IF(B1586="","",EOMONTH(B1586,-1)+1)</f>
        <v/>
      </c>
      <c r="G1586" s="103" t="n">
        <f aca="false">_xlfn.iferror(VLOOKUP(D1586,Cadastros!$M$1:$N$12,2,0),0)*C1586</f>
        <v>0</v>
      </c>
      <c r="H1586" s="103" t="n">
        <f aca="false">SUMIF(A:A,A1586,G:G)</f>
        <v>0</v>
      </c>
    </row>
    <row r="1587" customFormat="false" ht="15" hidden="true" customHeight="true" outlineLevel="0" collapsed="false">
      <c r="A1587" s="92"/>
      <c r="B1587" s="92"/>
      <c r="C1587" s="100"/>
      <c r="D1587" s="92"/>
      <c r="E1587" s="101" t="e">
        <f aca="false">_xlfn.iferror(VLOOKUP($A1587,Clientes!$A:$F,6,0),"")</f>
        <v>#N/A</v>
      </c>
      <c r="F1587" s="102" t="str">
        <f aca="false">IF(B1587="","",EOMONTH(B1587,-1)+1)</f>
        <v/>
      </c>
      <c r="G1587" s="103" t="n">
        <f aca="false">_xlfn.iferror(VLOOKUP(D1587,Cadastros!$M$1:$N$12,2,0),0)*C1587</f>
        <v>0</v>
      </c>
      <c r="H1587" s="103" t="n">
        <f aca="false">SUMIF(A:A,A1587,G:G)</f>
        <v>0</v>
      </c>
    </row>
    <row r="1588" customFormat="false" ht="15" hidden="true" customHeight="true" outlineLevel="0" collapsed="false">
      <c r="A1588" s="92"/>
      <c r="B1588" s="92"/>
      <c r="C1588" s="100"/>
      <c r="D1588" s="92"/>
      <c r="E1588" s="101" t="e">
        <f aca="false">_xlfn.iferror(VLOOKUP($A1588,Clientes!$A:$F,6,0),"")</f>
        <v>#N/A</v>
      </c>
      <c r="F1588" s="102" t="str">
        <f aca="false">IF(B1588="","",EOMONTH(B1588,-1)+1)</f>
        <v/>
      </c>
      <c r="G1588" s="103" t="n">
        <f aca="false">_xlfn.iferror(VLOOKUP(D1588,Cadastros!$M$1:$N$12,2,0),0)*C1588</f>
        <v>0</v>
      </c>
      <c r="H1588" s="103" t="n">
        <f aca="false">SUMIF(A:A,A1588,G:G)</f>
        <v>0</v>
      </c>
    </row>
    <row r="1589" customFormat="false" ht="15" hidden="true" customHeight="true" outlineLevel="0" collapsed="false">
      <c r="A1589" s="92"/>
      <c r="B1589" s="92"/>
      <c r="C1589" s="100"/>
      <c r="D1589" s="92"/>
      <c r="E1589" s="101" t="e">
        <f aca="false">_xlfn.iferror(VLOOKUP($A1589,Clientes!$A:$F,6,0),"")</f>
        <v>#N/A</v>
      </c>
      <c r="F1589" s="102" t="str">
        <f aca="false">IF(B1589="","",EOMONTH(B1589,-1)+1)</f>
        <v/>
      </c>
      <c r="G1589" s="103" t="n">
        <f aca="false">_xlfn.iferror(VLOOKUP(D1589,Cadastros!$M$1:$N$12,2,0),0)*C1589</f>
        <v>0</v>
      </c>
      <c r="H1589" s="103" t="n">
        <f aca="false">SUMIF(A:A,A1589,G:G)</f>
        <v>0</v>
      </c>
    </row>
    <row r="1590" customFormat="false" ht="15" hidden="true" customHeight="true" outlineLevel="0" collapsed="false">
      <c r="A1590" s="92"/>
      <c r="B1590" s="92"/>
      <c r="C1590" s="100"/>
      <c r="D1590" s="92"/>
      <c r="E1590" s="101" t="e">
        <f aca="false">_xlfn.iferror(VLOOKUP($A1590,Clientes!$A:$F,6,0),"")</f>
        <v>#N/A</v>
      </c>
      <c r="F1590" s="102" t="str">
        <f aca="false">IF(B1590="","",EOMONTH(B1590,-1)+1)</f>
        <v/>
      </c>
      <c r="G1590" s="103" t="n">
        <f aca="false">_xlfn.iferror(VLOOKUP(D1590,Cadastros!$M$1:$N$12,2,0),0)*C1590</f>
        <v>0</v>
      </c>
      <c r="H1590" s="103" t="n">
        <f aca="false">SUMIF(A:A,A1590,G:G)</f>
        <v>0</v>
      </c>
    </row>
    <row r="1591" customFormat="false" ht="15" hidden="true" customHeight="true" outlineLevel="0" collapsed="false">
      <c r="A1591" s="92"/>
      <c r="B1591" s="92"/>
      <c r="C1591" s="100"/>
      <c r="D1591" s="92"/>
      <c r="E1591" s="101" t="e">
        <f aca="false">_xlfn.iferror(VLOOKUP($A1591,Clientes!$A:$F,6,0),"")</f>
        <v>#N/A</v>
      </c>
      <c r="F1591" s="102" t="str">
        <f aca="false">IF(B1591="","",EOMONTH(B1591,-1)+1)</f>
        <v/>
      </c>
      <c r="G1591" s="103" t="n">
        <f aca="false">_xlfn.iferror(VLOOKUP(D1591,Cadastros!$M$1:$N$12,2,0),0)*C1591</f>
        <v>0</v>
      </c>
      <c r="H1591" s="103" t="n">
        <f aca="false">SUMIF(A:A,A1591,G:G)</f>
        <v>0</v>
      </c>
    </row>
    <row r="1592" customFormat="false" ht="15" hidden="true" customHeight="true" outlineLevel="0" collapsed="false">
      <c r="A1592" s="92"/>
      <c r="B1592" s="92"/>
      <c r="C1592" s="100"/>
      <c r="D1592" s="92"/>
      <c r="E1592" s="101" t="e">
        <f aca="false">_xlfn.iferror(VLOOKUP($A1592,Clientes!$A:$F,6,0),"")</f>
        <v>#N/A</v>
      </c>
      <c r="F1592" s="102" t="str">
        <f aca="false">IF(B1592="","",EOMONTH(B1592,-1)+1)</f>
        <v/>
      </c>
      <c r="G1592" s="103" t="n">
        <f aca="false">_xlfn.iferror(VLOOKUP(D1592,Cadastros!$M$1:$N$12,2,0),0)*C1592</f>
        <v>0</v>
      </c>
      <c r="H1592" s="103" t="n">
        <f aca="false">SUMIF(A:A,A1592,G:G)</f>
        <v>0</v>
      </c>
    </row>
    <row r="1593" customFormat="false" ht="15" hidden="true" customHeight="true" outlineLevel="0" collapsed="false">
      <c r="A1593" s="92"/>
      <c r="B1593" s="92"/>
      <c r="C1593" s="100"/>
      <c r="D1593" s="92"/>
      <c r="E1593" s="101" t="e">
        <f aca="false">_xlfn.iferror(VLOOKUP($A1593,Clientes!$A:$F,6,0),"")</f>
        <v>#N/A</v>
      </c>
      <c r="F1593" s="102" t="str">
        <f aca="false">IF(B1593="","",EOMONTH(B1593,-1)+1)</f>
        <v/>
      </c>
      <c r="G1593" s="103" t="n">
        <f aca="false">_xlfn.iferror(VLOOKUP(D1593,Cadastros!$M$1:$N$12,2,0),0)*C1593</f>
        <v>0</v>
      </c>
      <c r="H1593" s="103" t="n">
        <f aca="false">SUMIF(A:A,A1593,G:G)</f>
        <v>0</v>
      </c>
    </row>
    <row r="1594" customFormat="false" ht="15" hidden="true" customHeight="true" outlineLevel="0" collapsed="false">
      <c r="A1594" s="92"/>
      <c r="B1594" s="92"/>
      <c r="C1594" s="100"/>
      <c r="D1594" s="92"/>
      <c r="E1594" s="101" t="e">
        <f aca="false">_xlfn.iferror(VLOOKUP($A1594,Clientes!$A:$F,6,0),"")</f>
        <v>#N/A</v>
      </c>
      <c r="F1594" s="102" t="str">
        <f aca="false">IF(B1594="","",EOMONTH(B1594,-1)+1)</f>
        <v/>
      </c>
      <c r="G1594" s="103" t="n">
        <f aca="false">_xlfn.iferror(VLOOKUP(D1594,Cadastros!$M$1:$N$12,2,0),0)*C1594</f>
        <v>0</v>
      </c>
      <c r="H1594" s="103" t="n">
        <f aca="false">SUMIF(A:A,A1594,G:G)</f>
        <v>0</v>
      </c>
    </row>
    <row r="1595" customFormat="false" ht="15" hidden="true" customHeight="true" outlineLevel="0" collapsed="false">
      <c r="A1595" s="92"/>
      <c r="B1595" s="92"/>
      <c r="C1595" s="100"/>
      <c r="D1595" s="92"/>
      <c r="E1595" s="101" t="e">
        <f aca="false">_xlfn.iferror(VLOOKUP($A1595,Clientes!$A:$F,6,0),"")</f>
        <v>#N/A</v>
      </c>
      <c r="F1595" s="102" t="str">
        <f aca="false">IF(B1595="","",EOMONTH(B1595,-1)+1)</f>
        <v/>
      </c>
      <c r="G1595" s="103" t="n">
        <f aca="false">_xlfn.iferror(VLOOKUP(D1595,Cadastros!$M$1:$N$12,2,0),0)*C1595</f>
        <v>0</v>
      </c>
      <c r="H1595" s="103" t="n">
        <f aca="false">SUMIF(A:A,A1595,G:G)</f>
        <v>0</v>
      </c>
    </row>
    <row r="1596" customFormat="false" ht="15" hidden="true" customHeight="true" outlineLevel="0" collapsed="false">
      <c r="A1596" s="92"/>
      <c r="B1596" s="92"/>
      <c r="C1596" s="100"/>
      <c r="D1596" s="92"/>
      <c r="E1596" s="101" t="e">
        <f aca="false">_xlfn.iferror(VLOOKUP($A1596,Clientes!$A:$F,6,0),"")</f>
        <v>#N/A</v>
      </c>
      <c r="F1596" s="102" t="str">
        <f aca="false">IF(B1596="","",EOMONTH(B1596,-1)+1)</f>
        <v/>
      </c>
      <c r="G1596" s="103" t="n">
        <f aca="false">_xlfn.iferror(VLOOKUP(D1596,Cadastros!$M$1:$N$12,2,0),0)*C1596</f>
        <v>0</v>
      </c>
      <c r="H1596" s="103" t="n">
        <f aca="false">SUMIF(A:A,A1596,G:G)</f>
        <v>0</v>
      </c>
    </row>
    <row r="1597" customFormat="false" ht="15" hidden="true" customHeight="true" outlineLevel="0" collapsed="false">
      <c r="A1597" s="92"/>
      <c r="B1597" s="92"/>
      <c r="C1597" s="100"/>
      <c r="D1597" s="92"/>
      <c r="E1597" s="101" t="e">
        <f aca="false">_xlfn.iferror(VLOOKUP($A1597,Clientes!$A:$F,6,0),"")</f>
        <v>#N/A</v>
      </c>
      <c r="F1597" s="102" t="str">
        <f aca="false">IF(B1597="","",EOMONTH(B1597,-1)+1)</f>
        <v/>
      </c>
      <c r="G1597" s="103" t="n">
        <f aca="false">_xlfn.iferror(VLOOKUP(D1597,Cadastros!$M$1:$N$12,2,0),0)*C1597</f>
        <v>0</v>
      </c>
      <c r="H1597" s="103" t="n">
        <f aca="false">SUMIF(A:A,A1597,G:G)</f>
        <v>0</v>
      </c>
    </row>
    <row r="1598" customFormat="false" ht="15" hidden="true" customHeight="true" outlineLevel="0" collapsed="false">
      <c r="A1598" s="92"/>
      <c r="B1598" s="92"/>
      <c r="C1598" s="100"/>
      <c r="D1598" s="92"/>
      <c r="E1598" s="101" t="e">
        <f aca="false">_xlfn.iferror(VLOOKUP($A1598,Clientes!$A:$F,6,0),"")</f>
        <v>#N/A</v>
      </c>
      <c r="F1598" s="102" t="str">
        <f aca="false">IF(B1598="","",EOMONTH(B1598,-1)+1)</f>
        <v/>
      </c>
      <c r="G1598" s="103" t="n">
        <f aca="false">_xlfn.iferror(VLOOKUP(D1598,Cadastros!$M$1:$N$12,2,0),0)*C1598</f>
        <v>0</v>
      </c>
      <c r="H1598" s="103" t="n">
        <f aca="false">SUMIF(A:A,A1598,G:G)</f>
        <v>0</v>
      </c>
    </row>
    <row r="1599" customFormat="false" ht="15" hidden="true" customHeight="true" outlineLevel="0" collapsed="false">
      <c r="A1599" s="92"/>
      <c r="B1599" s="92"/>
      <c r="C1599" s="100"/>
      <c r="D1599" s="92"/>
      <c r="E1599" s="101" t="e">
        <f aca="false">_xlfn.iferror(VLOOKUP($A1599,Clientes!$A:$F,6,0),"")</f>
        <v>#N/A</v>
      </c>
      <c r="F1599" s="102" t="str">
        <f aca="false">IF(B1599="","",EOMONTH(B1599,-1)+1)</f>
        <v/>
      </c>
      <c r="G1599" s="103" t="n">
        <f aca="false">_xlfn.iferror(VLOOKUP(D1599,Cadastros!$M$1:$N$12,2,0),0)*C1599</f>
        <v>0</v>
      </c>
      <c r="H1599" s="103" t="n">
        <f aca="false">SUMIF(A:A,A1599,G:G)</f>
        <v>0</v>
      </c>
    </row>
    <row r="1600" customFormat="false" ht="15" hidden="true" customHeight="true" outlineLevel="0" collapsed="false">
      <c r="A1600" s="92"/>
      <c r="B1600" s="92"/>
      <c r="C1600" s="100"/>
      <c r="D1600" s="92"/>
      <c r="E1600" s="101" t="e">
        <f aca="false">_xlfn.iferror(VLOOKUP($A1600,Clientes!$A:$F,6,0),"")</f>
        <v>#N/A</v>
      </c>
      <c r="F1600" s="102" t="str">
        <f aca="false">IF(B1600="","",EOMONTH(B1600,-1)+1)</f>
        <v/>
      </c>
      <c r="G1600" s="103" t="n">
        <f aca="false">_xlfn.iferror(VLOOKUP(D1600,Cadastros!$M$1:$N$12,2,0),0)*C1600</f>
        <v>0</v>
      </c>
      <c r="H1600" s="103" t="n">
        <f aca="false">SUMIF(A:A,A1600,G:G)</f>
        <v>0</v>
      </c>
    </row>
    <row r="1601" customFormat="false" ht="15" hidden="true" customHeight="true" outlineLevel="0" collapsed="false">
      <c r="A1601" s="92"/>
      <c r="B1601" s="92"/>
      <c r="C1601" s="100"/>
      <c r="D1601" s="92"/>
      <c r="E1601" s="101" t="e">
        <f aca="false">_xlfn.iferror(VLOOKUP($A1601,Clientes!$A:$F,6,0),"")</f>
        <v>#N/A</v>
      </c>
      <c r="F1601" s="102" t="str">
        <f aca="false">IF(B1601="","",EOMONTH(B1601,-1)+1)</f>
        <v/>
      </c>
      <c r="G1601" s="103" t="n">
        <f aca="false">_xlfn.iferror(VLOOKUP(D1601,Cadastros!$M$1:$N$12,2,0),0)*C1601</f>
        <v>0</v>
      </c>
      <c r="H1601" s="103" t="n">
        <f aca="false">SUMIF(A:A,A1601,G:G)</f>
        <v>0</v>
      </c>
    </row>
    <row r="1602" customFormat="false" ht="15" hidden="true" customHeight="true" outlineLevel="0" collapsed="false">
      <c r="A1602" s="92"/>
      <c r="B1602" s="92"/>
      <c r="C1602" s="100"/>
      <c r="D1602" s="92"/>
      <c r="E1602" s="101" t="e">
        <f aca="false">_xlfn.iferror(VLOOKUP($A1602,Clientes!$A:$F,6,0),"")</f>
        <v>#N/A</v>
      </c>
      <c r="F1602" s="102" t="str">
        <f aca="false">IF(B1602="","",EOMONTH(B1602,-1)+1)</f>
        <v/>
      </c>
      <c r="G1602" s="103" t="n">
        <f aca="false">_xlfn.iferror(VLOOKUP(D1602,Cadastros!$M$1:$N$12,2,0),0)*C1602</f>
        <v>0</v>
      </c>
      <c r="H1602" s="103" t="n">
        <f aca="false">SUMIF(A:A,A1602,G:G)</f>
        <v>0</v>
      </c>
    </row>
    <row r="1603" customFormat="false" ht="15" hidden="true" customHeight="true" outlineLevel="0" collapsed="false">
      <c r="A1603" s="92"/>
      <c r="B1603" s="92"/>
      <c r="C1603" s="100"/>
      <c r="D1603" s="92"/>
      <c r="E1603" s="101" t="e">
        <f aca="false">_xlfn.iferror(VLOOKUP($A1603,Clientes!$A:$F,6,0),"")</f>
        <v>#N/A</v>
      </c>
      <c r="F1603" s="102" t="str">
        <f aca="false">IF(B1603="","",EOMONTH(B1603,-1)+1)</f>
        <v/>
      </c>
      <c r="G1603" s="103" t="n">
        <f aca="false">_xlfn.iferror(VLOOKUP(D1603,Cadastros!$M$1:$N$12,2,0),0)*C1603</f>
        <v>0</v>
      </c>
      <c r="H1603" s="103" t="n">
        <f aca="false">SUMIF(A:A,A1603,G:G)</f>
        <v>0</v>
      </c>
    </row>
    <row r="1604" customFormat="false" ht="15" hidden="true" customHeight="true" outlineLevel="0" collapsed="false">
      <c r="A1604" s="92"/>
      <c r="B1604" s="92"/>
      <c r="C1604" s="100"/>
      <c r="D1604" s="92"/>
      <c r="E1604" s="101" t="e">
        <f aca="false">_xlfn.iferror(VLOOKUP($A1604,Clientes!$A:$F,6,0),"")</f>
        <v>#N/A</v>
      </c>
      <c r="F1604" s="102" t="str">
        <f aca="false">IF(B1604="","",EOMONTH(B1604,-1)+1)</f>
        <v/>
      </c>
      <c r="G1604" s="103" t="n">
        <f aca="false">_xlfn.iferror(VLOOKUP(D1604,Cadastros!$M$1:$N$12,2,0),0)*C1604</f>
        <v>0</v>
      </c>
      <c r="H1604" s="103" t="n">
        <f aca="false">SUMIF(A:A,A1604,G:G)</f>
        <v>0</v>
      </c>
    </row>
    <row r="1605" customFormat="false" ht="15" hidden="true" customHeight="true" outlineLevel="0" collapsed="false">
      <c r="A1605" s="92"/>
      <c r="B1605" s="92"/>
      <c r="C1605" s="100"/>
      <c r="D1605" s="92"/>
      <c r="E1605" s="101" t="e">
        <f aca="false">_xlfn.iferror(VLOOKUP($A1605,Clientes!$A:$F,6,0),"")</f>
        <v>#N/A</v>
      </c>
      <c r="F1605" s="102" t="str">
        <f aca="false">IF(B1605="","",EOMONTH(B1605,-1)+1)</f>
        <v/>
      </c>
      <c r="G1605" s="103" t="n">
        <f aca="false">_xlfn.iferror(VLOOKUP(D1605,Cadastros!$M$1:$N$12,2,0),0)*C1605</f>
        <v>0</v>
      </c>
      <c r="H1605" s="103" t="n">
        <f aca="false">SUMIF(A:A,A1605,G:G)</f>
        <v>0</v>
      </c>
    </row>
    <row r="1606" customFormat="false" ht="15" hidden="true" customHeight="true" outlineLevel="0" collapsed="false">
      <c r="A1606" s="92"/>
      <c r="B1606" s="92"/>
      <c r="C1606" s="100"/>
      <c r="D1606" s="92"/>
      <c r="E1606" s="101" t="e">
        <f aca="false">_xlfn.iferror(VLOOKUP($A1606,Clientes!$A:$F,6,0),"")</f>
        <v>#N/A</v>
      </c>
      <c r="F1606" s="102" t="str">
        <f aca="false">IF(B1606="","",EOMONTH(B1606,-1)+1)</f>
        <v/>
      </c>
      <c r="G1606" s="103" t="n">
        <f aca="false">_xlfn.iferror(VLOOKUP(D1606,Cadastros!$M$1:$N$12,2,0),0)*C1606</f>
        <v>0</v>
      </c>
      <c r="H1606" s="103" t="n">
        <f aca="false">SUMIF(A:A,A1606,G:G)</f>
        <v>0</v>
      </c>
    </row>
    <row r="1607" customFormat="false" ht="15" hidden="true" customHeight="true" outlineLevel="0" collapsed="false">
      <c r="A1607" s="92"/>
      <c r="B1607" s="92"/>
      <c r="C1607" s="100"/>
      <c r="D1607" s="92"/>
      <c r="E1607" s="101" t="e">
        <f aca="false">_xlfn.iferror(VLOOKUP($A1607,Clientes!$A:$F,6,0),"")</f>
        <v>#N/A</v>
      </c>
      <c r="F1607" s="102" t="str">
        <f aca="false">IF(B1607="","",EOMONTH(B1607,-1)+1)</f>
        <v/>
      </c>
      <c r="G1607" s="103" t="n">
        <f aca="false">_xlfn.iferror(VLOOKUP(D1607,Cadastros!$M$1:$N$12,2,0),0)*C1607</f>
        <v>0</v>
      </c>
      <c r="H1607" s="103" t="n">
        <f aca="false">SUMIF(A:A,A1607,G:G)</f>
        <v>0</v>
      </c>
    </row>
    <row r="1608" customFormat="false" ht="15" hidden="true" customHeight="true" outlineLevel="0" collapsed="false">
      <c r="A1608" s="92"/>
      <c r="B1608" s="92"/>
      <c r="C1608" s="100"/>
      <c r="D1608" s="92"/>
      <c r="E1608" s="101" t="e">
        <f aca="false">_xlfn.iferror(VLOOKUP($A1608,Clientes!$A:$F,6,0),"")</f>
        <v>#N/A</v>
      </c>
      <c r="F1608" s="102" t="str">
        <f aca="false">IF(B1608="","",EOMONTH(B1608,-1)+1)</f>
        <v/>
      </c>
      <c r="G1608" s="103" t="n">
        <f aca="false">_xlfn.iferror(VLOOKUP(D1608,Cadastros!$M$1:$N$12,2,0),0)*C1608</f>
        <v>0</v>
      </c>
      <c r="H1608" s="103" t="n">
        <f aca="false">SUMIF(A:A,A1608,G:G)</f>
        <v>0</v>
      </c>
    </row>
    <row r="1609" customFormat="false" ht="15" hidden="true" customHeight="true" outlineLevel="0" collapsed="false">
      <c r="A1609" s="92"/>
      <c r="B1609" s="92"/>
      <c r="C1609" s="100"/>
      <c r="D1609" s="92"/>
      <c r="E1609" s="101" t="e">
        <f aca="false">_xlfn.iferror(VLOOKUP($A1609,Clientes!$A:$F,6,0),"")</f>
        <v>#N/A</v>
      </c>
      <c r="F1609" s="102" t="str">
        <f aca="false">IF(B1609="","",EOMONTH(B1609,-1)+1)</f>
        <v/>
      </c>
      <c r="G1609" s="103" t="n">
        <f aca="false">_xlfn.iferror(VLOOKUP(D1609,Cadastros!$M$1:$N$12,2,0),0)*C1609</f>
        <v>0</v>
      </c>
      <c r="H1609" s="103" t="n">
        <f aca="false">SUMIF(A:A,A1609,G:G)</f>
        <v>0</v>
      </c>
    </row>
    <row r="1610" customFormat="false" ht="15" hidden="true" customHeight="true" outlineLevel="0" collapsed="false">
      <c r="A1610" s="92"/>
      <c r="B1610" s="92"/>
      <c r="C1610" s="100"/>
      <c r="D1610" s="92"/>
      <c r="E1610" s="101" t="e">
        <f aca="false">_xlfn.iferror(VLOOKUP($A1610,Clientes!$A:$F,6,0),"")</f>
        <v>#N/A</v>
      </c>
      <c r="F1610" s="102" t="str">
        <f aca="false">IF(B1610="","",EOMONTH(B1610,-1)+1)</f>
        <v/>
      </c>
      <c r="G1610" s="103" t="n">
        <f aca="false">_xlfn.iferror(VLOOKUP(D1610,Cadastros!$M$1:$N$12,2,0),0)*C1610</f>
        <v>0</v>
      </c>
      <c r="H1610" s="103" t="n">
        <f aca="false">SUMIF(A:A,A1610,G:G)</f>
        <v>0</v>
      </c>
    </row>
    <row r="1611" customFormat="false" ht="15" hidden="true" customHeight="true" outlineLevel="0" collapsed="false">
      <c r="A1611" s="92"/>
      <c r="B1611" s="92"/>
      <c r="C1611" s="100"/>
      <c r="D1611" s="92"/>
      <c r="E1611" s="101" t="e">
        <f aca="false">_xlfn.iferror(VLOOKUP($A1611,Clientes!$A:$F,6,0),"")</f>
        <v>#N/A</v>
      </c>
      <c r="F1611" s="102" t="str">
        <f aca="false">IF(B1611="","",EOMONTH(B1611,-1)+1)</f>
        <v/>
      </c>
      <c r="G1611" s="103" t="n">
        <f aca="false">_xlfn.iferror(VLOOKUP(D1611,Cadastros!$M$1:$N$12,2,0),0)*C1611</f>
        <v>0</v>
      </c>
      <c r="H1611" s="103" t="n">
        <f aca="false">SUMIF(A:A,A1611,G:G)</f>
        <v>0</v>
      </c>
    </row>
    <row r="1612" customFormat="false" ht="15" hidden="true" customHeight="true" outlineLevel="0" collapsed="false">
      <c r="A1612" s="92"/>
      <c r="B1612" s="92"/>
      <c r="C1612" s="100"/>
      <c r="D1612" s="92"/>
      <c r="E1612" s="101" t="e">
        <f aca="false">_xlfn.iferror(VLOOKUP($A1612,Clientes!$A:$F,6,0),"")</f>
        <v>#N/A</v>
      </c>
      <c r="F1612" s="102" t="str">
        <f aca="false">IF(B1612="","",EOMONTH(B1612,-1)+1)</f>
        <v/>
      </c>
      <c r="G1612" s="103" t="n">
        <f aca="false">_xlfn.iferror(VLOOKUP(D1612,Cadastros!$M$1:$N$12,2,0),0)*C1612</f>
        <v>0</v>
      </c>
      <c r="H1612" s="103" t="n">
        <f aca="false">SUMIF(A:A,A1612,G:G)</f>
        <v>0</v>
      </c>
    </row>
    <row r="1613" customFormat="false" ht="15" hidden="true" customHeight="true" outlineLevel="0" collapsed="false">
      <c r="A1613" s="92"/>
      <c r="B1613" s="92"/>
      <c r="C1613" s="100"/>
      <c r="D1613" s="92"/>
      <c r="E1613" s="101" t="e">
        <f aca="false">_xlfn.iferror(VLOOKUP($A1613,Clientes!$A:$F,6,0),"")</f>
        <v>#N/A</v>
      </c>
      <c r="F1613" s="102" t="str">
        <f aca="false">IF(B1613="","",EOMONTH(B1613,-1)+1)</f>
        <v/>
      </c>
      <c r="G1613" s="103" t="n">
        <f aca="false">_xlfn.iferror(VLOOKUP(D1613,Cadastros!$M$1:$N$12,2,0),0)*C1613</f>
        <v>0</v>
      </c>
      <c r="H1613" s="103" t="n">
        <f aca="false">SUMIF(A:A,A1613,G:G)</f>
        <v>0</v>
      </c>
    </row>
    <row r="1614" customFormat="false" ht="15" hidden="true" customHeight="true" outlineLevel="0" collapsed="false">
      <c r="A1614" s="92"/>
      <c r="B1614" s="92"/>
      <c r="C1614" s="100"/>
      <c r="D1614" s="92"/>
      <c r="E1614" s="101" t="e">
        <f aca="false">_xlfn.iferror(VLOOKUP($A1614,Clientes!$A:$F,6,0),"")</f>
        <v>#N/A</v>
      </c>
      <c r="F1614" s="102" t="str">
        <f aca="false">IF(B1614="","",EOMONTH(B1614,-1)+1)</f>
        <v/>
      </c>
      <c r="G1614" s="103" t="n">
        <f aca="false">_xlfn.iferror(VLOOKUP(D1614,Cadastros!$M$1:$N$12,2,0),0)*C1614</f>
        <v>0</v>
      </c>
      <c r="H1614" s="103" t="n">
        <f aca="false">SUMIF(A:A,A1614,G:G)</f>
        <v>0</v>
      </c>
    </row>
    <row r="1615" customFormat="false" ht="15" hidden="true" customHeight="true" outlineLevel="0" collapsed="false">
      <c r="A1615" s="92"/>
      <c r="B1615" s="92"/>
      <c r="C1615" s="100"/>
      <c r="D1615" s="92"/>
      <c r="E1615" s="101" t="e">
        <f aca="false">_xlfn.iferror(VLOOKUP($A1615,Clientes!$A:$F,6,0),"")</f>
        <v>#N/A</v>
      </c>
      <c r="F1615" s="102" t="str">
        <f aca="false">IF(B1615="","",EOMONTH(B1615,-1)+1)</f>
        <v/>
      </c>
      <c r="G1615" s="103" t="n">
        <f aca="false">_xlfn.iferror(VLOOKUP(D1615,Cadastros!$M$1:$N$12,2,0),0)*C1615</f>
        <v>0</v>
      </c>
      <c r="H1615" s="103" t="n">
        <f aca="false">SUMIF(A:A,A1615,G:G)</f>
        <v>0</v>
      </c>
    </row>
    <row r="1616" customFormat="false" ht="15" hidden="true" customHeight="true" outlineLevel="0" collapsed="false">
      <c r="A1616" s="92"/>
      <c r="B1616" s="92"/>
      <c r="C1616" s="100"/>
      <c r="D1616" s="92"/>
      <c r="E1616" s="101" t="e">
        <f aca="false">_xlfn.iferror(VLOOKUP($A1616,Clientes!$A:$F,6,0),"")</f>
        <v>#N/A</v>
      </c>
      <c r="F1616" s="102" t="str">
        <f aca="false">IF(B1616="","",EOMONTH(B1616,-1)+1)</f>
        <v/>
      </c>
      <c r="G1616" s="103" t="n">
        <f aca="false">_xlfn.iferror(VLOOKUP(D1616,Cadastros!$M$1:$N$12,2,0),0)*C1616</f>
        <v>0</v>
      </c>
      <c r="H1616" s="103" t="n">
        <f aca="false">SUMIF(A:A,A1616,G:G)</f>
        <v>0</v>
      </c>
    </row>
    <row r="1617" customFormat="false" ht="15" hidden="true" customHeight="true" outlineLevel="0" collapsed="false">
      <c r="A1617" s="92"/>
      <c r="B1617" s="92"/>
      <c r="C1617" s="100"/>
      <c r="D1617" s="92"/>
      <c r="E1617" s="101" t="e">
        <f aca="false">_xlfn.iferror(VLOOKUP($A1617,Clientes!$A:$F,6,0),"")</f>
        <v>#N/A</v>
      </c>
      <c r="F1617" s="102" t="str">
        <f aca="false">IF(B1617="","",EOMONTH(B1617,-1)+1)</f>
        <v/>
      </c>
      <c r="G1617" s="103" t="n">
        <f aca="false">_xlfn.iferror(VLOOKUP(D1617,Cadastros!$M$1:$N$12,2,0),0)*C1617</f>
        <v>0</v>
      </c>
      <c r="H1617" s="103" t="n">
        <f aca="false">SUMIF(A:A,A1617,G:G)</f>
        <v>0</v>
      </c>
    </row>
    <row r="1618" customFormat="false" ht="15" hidden="true" customHeight="true" outlineLevel="0" collapsed="false">
      <c r="A1618" s="92"/>
      <c r="B1618" s="92"/>
      <c r="C1618" s="100"/>
      <c r="D1618" s="92"/>
      <c r="E1618" s="101" t="e">
        <f aca="false">_xlfn.iferror(VLOOKUP($A1618,Clientes!$A:$F,6,0),"")</f>
        <v>#N/A</v>
      </c>
      <c r="F1618" s="102" t="str">
        <f aca="false">IF(B1618="","",EOMONTH(B1618,-1)+1)</f>
        <v/>
      </c>
      <c r="G1618" s="103" t="n">
        <f aca="false">_xlfn.iferror(VLOOKUP(D1618,Cadastros!$M$1:$N$12,2,0),0)*C1618</f>
        <v>0</v>
      </c>
      <c r="H1618" s="103" t="n">
        <f aca="false">SUMIF(A:A,A1618,G:G)</f>
        <v>0</v>
      </c>
    </row>
    <row r="1619" customFormat="false" ht="15" hidden="true" customHeight="true" outlineLevel="0" collapsed="false">
      <c r="A1619" s="92"/>
      <c r="B1619" s="92"/>
      <c r="C1619" s="100"/>
      <c r="D1619" s="92"/>
      <c r="E1619" s="101" t="e">
        <f aca="false">_xlfn.iferror(VLOOKUP($A1619,Clientes!$A:$F,6,0),"")</f>
        <v>#N/A</v>
      </c>
      <c r="F1619" s="102" t="str">
        <f aca="false">IF(B1619="","",EOMONTH(B1619,-1)+1)</f>
        <v/>
      </c>
      <c r="G1619" s="103" t="n">
        <f aca="false">_xlfn.iferror(VLOOKUP(D1619,Cadastros!$M$1:$N$12,2,0),0)*C1619</f>
        <v>0</v>
      </c>
      <c r="H1619" s="103" t="n">
        <f aca="false">SUMIF(A:A,A1619,G:G)</f>
        <v>0</v>
      </c>
    </row>
    <row r="1620" customFormat="false" ht="15" hidden="true" customHeight="true" outlineLevel="0" collapsed="false">
      <c r="A1620" s="92"/>
      <c r="B1620" s="92"/>
      <c r="C1620" s="100"/>
      <c r="D1620" s="92"/>
      <c r="E1620" s="101" t="e">
        <f aca="false">_xlfn.iferror(VLOOKUP($A1620,Clientes!$A:$F,6,0),"")</f>
        <v>#N/A</v>
      </c>
      <c r="F1620" s="102" t="str">
        <f aca="false">IF(B1620="","",EOMONTH(B1620,-1)+1)</f>
        <v/>
      </c>
      <c r="G1620" s="103" t="n">
        <f aca="false">_xlfn.iferror(VLOOKUP(D1620,Cadastros!$M$1:$N$12,2,0),0)*C1620</f>
        <v>0</v>
      </c>
      <c r="H1620" s="103" t="n">
        <f aca="false">SUMIF(A:A,A1620,G:G)</f>
        <v>0</v>
      </c>
    </row>
    <row r="1621" customFormat="false" ht="15" hidden="true" customHeight="true" outlineLevel="0" collapsed="false">
      <c r="A1621" s="92"/>
      <c r="B1621" s="92"/>
      <c r="C1621" s="100"/>
      <c r="D1621" s="92"/>
      <c r="E1621" s="101" t="e">
        <f aca="false">_xlfn.iferror(VLOOKUP($A1621,Clientes!$A:$F,6,0),"")</f>
        <v>#N/A</v>
      </c>
      <c r="F1621" s="102" t="str">
        <f aca="false">IF(B1621="","",EOMONTH(B1621,-1)+1)</f>
        <v/>
      </c>
      <c r="G1621" s="103" t="n">
        <f aca="false">_xlfn.iferror(VLOOKUP(D1621,Cadastros!$M$1:$N$12,2,0),0)*C1621</f>
        <v>0</v>
      </c>
      <c r="H1621" s="103" t="n">
        <f aca="false">SUMIF(A:A,A1621,G:G)</f>
        <v>0</v>
      </c>
    </row>
    <row r="1622" customFormat="false" ht="15" hidden="true" customHeight="true" outlineLevel="0" collapsed="false">
      <c r="A1622" s="92"/>
      <c r="B1622" s="92"/>
      <c r="C1622" s="100"/>
      <c r="D1622" s="92"/>
      <c r="E1622" s="101" t="e">
        <f aca="false">_xlfn.iferror(VLOOKUP($A1622,Clientes!$A:$F,6,0),"")</f>
        <v>#N/A</v>
      </c>
      <c r="F1622" s="102" t="str">
        <f aca="false">IF(B1622="","",EOMONTH(B1622,-1)+1)</f>
        <v/>
      </c>
      <c r="G1622" s="103" t="n">
        <f aca="false">_xlfn.iferror(VLOOKUP(D1622,Cadastros!$M$1:$N$12,2,0),0)*C1622</f>
        <v>0</v>
      </c>
      <c r="H1622" s="103" t="n">
        <f aca="false">SUMIF(A:A,A1622,G:G)</f>
        <v>0</v>
      </c>
    </row>
    <row r="1623" customFormat="false" ht="15" hidden="true" customHeight="true" outlineLevel="0" collapsed="false">
      <c r="A1623" s="92"/>
      <c r="B1623" s="92"/>
      <c r="C1623" s="100"/>
      <c r="D1623" s="92"/>
      <c r="E1623" s="101" t="e">
        <f aca="false">_xlfn.iferror(VLOOKUP($A1623,Clientes!$A:$F,6,0),"")</f>
        <v>#N/A</v>
      </c>
      <c r="F1623" s="102" t="str">
        <f aca="false">IF(B1623="","",EOMONTH(B1623,-1)+1)</f>
        <v/>
      </c>
      <c r="G1623" s="103" t="n">
        <f aca="false">_xlfn.iferror(VLOOKUP(D1623,Cadastros!$M$1:$N$12,2,0),0)*C1623</f>
        <v>0</v>
      </c>
      <c r="H1623" s="103" t="n">
        <f aca="false">SUMIF(A:A,A1623,G:G)</f>
        <v>0</v>
      </c>
    </row>
    <row r="1624" customFormat="false" ht="15" hidden="true" customHeight="true" outlineLevel="0" collapsed="false">
      <c r="A1624" s="92"/>
      <c r="B1624" s="92"/>
      <c r="C1624" s="100"/>
      <c r="D1624" s="92"/>
      <c r="E1624" s="101" t="e">
        <f aca="false">_xlfn.iferror(VLOOKUP($A1624,Clientes!$A:$F,6,0),"")</f>
        <v>#N/A</v>
      </c>
      <c r="F1624" s="102" t="str">
        <f aca="false">IF(B1624="","",EOMONTH(B1624,-1)+1)</f>
        <v/>
      </c>
      <c r="G1624" s="103" t="n">
        <f aca="false">_xlfn.iferror(VLOOKUP(D1624,Cadastros!$M$1:$N$12,2,0),0)*C1624</f>
        <v>0</v>
      </c>
      <c r="H1624" s="103" t="n">
        <f aca="false">SUMIF(A:A,A1624,G:G)</f>
        <v>0</v>
      </c>
    </row>
    <row r="1625" customFormat="false" ht="15" hidden="true" customHeight="true" outlineLevel="0" collapsed="false">
      <c r="A1625" s="92"/>
      <c r="B1625" s="92"/>
      <c r="C1625" s="100"/>
      <c r="D1625" s="92"/>
      <c r="E1625" s="101" t="e">
        <f aca="false">_xlfn.iferror(VLOOKUP($A1625,Clientes!$A:$F,6,0),"")</f>
        <v>#N/A</v>
      </c>
      <c r="F1625" s="102" t="str">
        <f aca="false">IF(B1625="","",EOMONTH(B1625,-1)+1)</f>
        <v/>
      </c>
      <c r="G1625" s="103" t="n">
        <f aca="false">_xlfn.iferror(VLOOKUP(D1625,Cadastros!$M$1:$N$12,2,0),0)*C1625</f>
        <v>0</v>
      </c>
      <c r="H1625" s="103" t="n">
        <f aca="false">SUMIF(A:A,A1625,G:G)</f>
        <v>0</v>
      </c>
    </row>
    <row r="1626" customFormat="false" ht="15" hidden="true" customHeight="true" outlineLevel="0" collapsed="false">
      <c r="A1626" s="92"/>
      <c r="B1626" s="92"/>
      <c r="C1626" s="100"/>
      <c r="D1626" s="92"/>
      <c r="E1626" s="101" t="e">
        <f aca="false">_xlfn.iferror(VLOOKUP($A1626,Clientes!$A:$F,6,0),"")</f>
        <v>#N/A</v>
      </c>
      <c r="F1626" s="102" t="str">
        <f aca="false">IF(B1626="","",EOMONTH(B1626,-1)+1)</f>
        <v/>
      </c>
      <c r="G1626" s="103" t="n">
        <f aca="false">_xlfn.iferror(VLOOKUP(D1626,Cadastros!$M$1:$N$12,2,0),0)*C1626</f>
        <v>0</v>
      </c>
      <c r="H1626" s="103" t="n">
        <f aca="false">SUMIF(A:A,A1626,G:G)</f>
        <v>0</v>
      </c>
    </row>
    <row r="1627" customFormat="false" ht="15" hidden="true" customHeight="true" outlineLevel="0" collapsed="false">
      <c r="A1627" s="92"/>
      <c r="B1627" s="92"/>
      <c r="C1627" s="100"/>
      <c r="D1627" s="92"/>
      <c r="E1627" s="101" t="e">
        <f aca="false">_xlfn.iferror(VLOOKUP($A1627,Clientes!$A:$F,6,0),"")</f>
        <v>#N/A</v>
      </c>
      <c r="F1627" s="102" t="str">
        <f aca="false">IF(B1627="","",EOMONTH(B1627,-1)+1)</f>
        <v/>
      </c>
      <c r="G1627" s="103" t="n">
        <f aca="false">_xlfn.iferror(VLOOKUP(D1627,Cadastros!$M$1:$N$12,2,0),0)*C1627</f>
        <v>0</v>
      </c>
      <c r="H1627" s="103" t="n">
        <f aca="false">SUMIF(A:A,A1627,G:G)</f>
        <v>0</v>
      </c>
    </row>
    <row r="1628" customFormat="false" ht="15" hidden="true" customHeight="true" outlineLevel="0" collapsed="false">
      <c r="A1628" s="92"/>
      <c r="B1628" s="92"/>
      <c r="C1628" s="100"/>
      <c r="D1628" s="92"/>
      <c r="E1628" s="101" t="e">
        <f aca="false">_xlfn.iferror(VLOOKUP($A1628,Clientes!$A:$F,6,0),"")</f>
        <v>#N/A</v>
      </c>
      <c r="F1628" s="102" t="str">
        <f aca="false">IF(B1628="","",EOMONTH(B1628,-1)+1)</f>
        <v/>
      </c>
      <c r="G1628" s="103" t="n">
        <f aca="false">_xlfn.iferror(VLOOKUP(D1628,Cadastros!$M$1:$N$12,2,0),0)*C1628</f>
        <v>0</v>
      </c>
      <c r="H1628" s="103" t="n">
        <f aca="false">SUMIF(A:A,A1628,G:G)</f>
        <v>0</v>
      </c>
    </row>
    <row r="1629" customFormat="false" ht="15" hidden="true" customHeight="true" outlineLevel="0" collapsed="false">
      <c r="A1629" s="92"/>
      <c r="B1629" s="92"/>
      <c r="C1629" s="100"/>
      <c r="D1629" s="92"/>
      <c r="E1629" s="101" t="e">
        <f aca="false">_xlfn.iferror(VLOOKUP($A1629,Clientes!$A:$F,6,0),"")</f>
        <v>#N/A</v>
      </c>
      <c r="F1629" s="102" t="str">
        <f aca="false">IF(B1629="","",EOMONTH(B1629,-1)+1)</f>
        <v/>
      </c>
      <c r="G1629" s="103" t="n">
        <f aca="false">_xlfn.iferror(VLOOKUP(D1629,Cadastros!$M$1:$N$12,2,0),0)*C1629</f>
        <v>0</v>
      </c>
      <c r="H1629" s="103" t="n">
        <f aca="false">SUMIF(A:A,A1629,G:G)</f>
        <v>0</v>
      </c>
    </row>
    <row r="1630" customFormat="false" ht="15" hidden="true" customHeight="true" outlineLevel="0" collapsed="false">
      <c r="A1630" s="92"/>
      <c r="B1630" s="92"/>
      <c r="C1630" s="100"/>
      <c r="D1630" s="92"/>
      <c r="E1630" s="101" t="e">
        <f aca="false">_xlfn.iferror(VLOOKUP($A1630,Clientes!$A:$F,6,0),"")</f>
        <v>#N/A</v>
      </c>
      <c r="F1630" s="102" t="str">
        <f aca="false">IF(B1630="","",EOMONTH(B1630,-1)+1)</f>
        <v/>
      </c>
      <c r="G1630" s="103" t="n">
        <f aca="false">_xlfn.iferror(VLOOKUP(D1630,Cadastros!$M$1:$N$12,2,0),0)*C1630</f>
        <v>0</v>
      </c>
      <c r="H1630" s="103" t="n">
        <f aca="false">SUMIF(A:A,A1630,G:G)</f>
        <v>0</v>
      </c>
    </row>
    <row r="1631" customFormat="false" ht="15" hidden="true" customHeight="true" outlineLevel="0" collapsed="false">
      <c r="A1631" s="92"/>
      <c r="B1631" s="92"/>
      <c r="C1631" s="100"/>
      <c r="D1631" s="92"/>
      <c r="E1631" s="101" t="e">
        <f aca="false">_xlfn.iferror(VLOOKUP($A1631,Clientes!$A:$F,6,0),"")</f>
        <v>#N/A</v>
      </c>
      <c r="F1631" s="102" t="str">
        <f aca="false">IF(B1631="","",EOMONTH(B1631,-1)+1)</f>
        <v/>
      </c>
      <c r="G1631" s="103" t="n">
        <f aca="false">_xlfn.iferror(VLOOKUP(D1631,Cadastros!$M$1:$N$12,2,0),0)*C1631</f>
        <v>0</v>
      </c>
      <c r="H1631" s="103" t="n">
        <f aca="false">SUMIF(A:A,A1631,G:G)</f>
        <v>0</v>
      </c>
    </row>
    <row r="1632" customFormat="false" ht="15" hidden="true" customHeight="true" outlineLevel="0" collapsed="false">
      <c r="A1632" s="92"/>
      <c r="B1632" s="92"/>
      <c r="C1632" s="100"/>
      <c r="D1632" s="92"/>
      <c r="E1632" s="101" t="e">
        <f aca="false">_xlfn.iferror(VLOOKUP($A1632,Clientes!$A:$F,6,0),"")</f>
        <v>#N/A</v>
      </c>
      <c r="F1632" s="102" t="str">
        <f aca="false">IF(B1632="","",EOMONTH(B1632,-1)+1)</f>
        <v/>
      </c>
      <c r="G1632" s="103" t="n">
        <f aca="false">_xlfn.iferror(VLOOKUP(D1632,Cadastros!$M$1:$N$12,2,0),0)*C1632</f>
        <v>0</v>
      </c>
      <c r="H1632" s="103" t="n">
        <f aca="false">SUMIF(A:A,A1632,G:G)</f>
        <v>0</v>
      </c>
    </row>
    <row r="1633" customFormat="false" ht="15" hidden="true" customHeight="true" outlineLevel="0" collapsed="false">
      <c r="A1633" s="92"/>
      <c r="B1633" s="92"/>
      <c r="C1633" s="100"/>
      <c r="D1633" s="92"/>
      <c r="E1633" s="101" t="e">
        <f aca="false">_xlfn.iferror(VLOOKUP($A1633,Clientes!$A:$F,6,0),"")</f>
        <v>#N/A</v>
      </c>
      <c r="F1633" s="102" t="str">
        <f aca="false">IF(B1633="","",EOMONTH(B1633,-1)+1)</f>
        <v/>
      </c>
      <c r="G1633" s="103" t="n">
        <f aca="false">_xlfn.iferror(VLOOKUP(D1633,Cadastros!$M$1:$N$12,2,0),0)*C1633</f>
        <v>0</v>
      </c>
      <c r="H1633" s="103" t="n">
        <f aca="false">SUMIF(A:A,A1633,G:G)</f>
        <v>0</v>
      </c>
    </row>
    <row r="1634" customFormat="false" ht="15" hidden="true" customHeight="true" outlineLevel="0" collapsed="false">
      <c r="A1634" s="92"/>
      <c r="B1634" s="92"/>
      <c r="C1634" s="100"/>
      <c r="D1634" s="92"/>
      <c r="E1634" s="101" t="e">
        <f aca="false">_xlfn.iferror(VLOOKUP($A1634,Clientes!$A:$F,6,0),"")</f>
        <v>#N/A</v>
      </c>
      <c r="F1634" s="102" t="str">
        <f aca="false">IF(B1634="","",EOMONTH(B1634,-1)+1)</f>
        <v/>
      </c>
      <c r="G1634" s="103" t="n">
        <f aca="false">_xlfn.iferror(VLOOKUP(D1634,Cadastros!$M$1:$N$12,2,0),0)*C1634</f>
        <v>0</v>
      </c>
      <c r="H1634" s="103" t="n">
        <f aca="false">SUMIF(A:A,A1634,G:G)</f>
        <v>0</v>
      </c>
    </row>
    <row r="1635" customFormat="false" ht="15" hidden="true" customHeight="true" outlineLevel="0" collapsed="false">
      <c r="A1635" s="92"/>
      <c r="B1635" s="92"/>
      <c r="C1635" s="100"/>
      <c r="D1635" s="92"/>
      <c r="E1635" s="101" t="e">
        <f aca="false">_xlfn.iferror(VLOOKUP($A1635,Clientes!$A:$F,6,0),"")</f>
        <v>#N/A</v>
      </c>
      <c r="F1635" s="102" t="str">
        <f aca="false">IF(B1635="","",EOMONTH(B1635,-1)+1)</f>
        <v/>
      </c>
      <c r="G1635" s="103" t="n">
        <f aca="false">_xlfn.iferror(VLOOKUP(D1635,Cadastros!$M$1:$N$12,2,0),0)*C1635</f>
        <v>0</v>
      </c>
      <c r="H1635" s="103" t="n">
        <f aca="false">SUMIF(A:A,A1635,G:G)</f>
        <v>0</v>
      </c>
    </row>
    <row r="1636" customFormat="false" ht="15" hidden="true" customHeight="true" outlineLevel="0" collapsed="false">
      <c r="A1636" s="92"/>
      <c r="B1636" s="92"/>
      <c r="C1636" s="100"/>
      <c r="D1636" s="92"/>
      <c r="E1636" s="101" t="e">
        <f aca="false">_xlfn.iferror(VLOOKUP($A1636,Clientes!$A:$F,6,0),"")</f>
        <v>#N/A</v>
      </c>
      <c r="F1636" s="102" t="str">
        <f aca="false">IF(B1636="","",EOMONTH(B1636,-1)+1)</f>
        <v/>
      </c>
      <c r="G1636" s="103" t="n">
        <f aca="false">_xlfn.iferror(VLOOKUP(D1636,Cadastros!$M$1:$N$12,2,0),0)*C1636</f>
        <v>0</v>
      </c>
      <c r="H1636" s="103" t="n">
        <f aca="false">SUMIF(A:A,A1636,G:G)</f>
        <v>0</v>
      </c>
    </row>
    <row r="1637" customFormat="false" ht="15" hidden="true" customHeight="true" outlineLevel="0" collapsed="false">
      <c r="A1637" s="92"/>
      <c r="B1637" s="92"/>
      <c r="C1637" s="100"/>
      <c r="D1637" s="92"/>
      <c r="E1637" s="101" t="e">
        <f aca="false">_xlfn.iferror(VLOOKUP($A1637,Clientes!$A:$F,6,0),"")</f>
        <v>#N/A</v>
      </c>
      <c r="F1637" s="102" t="str">
        <f aca="false">IF(B1637="","",EOMONTH(B1637,-1)+1)</f>
        <v/>
      </c>
      <c r="G1637" s="103" t="n">
        <f aca="false">_xlfn.iferror(VLOOKUP(D1637,Cadastros!$M$1:$N$12,2,0),0)*C1637</f>
        <v>0</v>
      </c>
      <c r="H1637" s="103" t="n">
        <f aca="false">SUMIF(A:A,A1637,G:G)</f>
        <v>0</v>
      </c>
    </row>
    <row r="1638" customFormat="false" ht="15" hidden="true" customHeight="true" outlineLevel="0" collapsed="false">
      <c r="A1638" s="92"/>
      <c r="B1638" s="92"/>
      <c r="C1638" s="100"/>
      <c r="D1638" s="92"/>
      <c r="E1638" s="101" t="e">
        <f aca="false">_xlfn.iferror(VLOOKUP($A1638,Clientes!$A:$F,6,0),"")</f>
        <v>#N/A</v>
      </c>
      <c r="F1638" s="102" t="str">
        <f aca="false">IF(B1638="","",EOMONTH(B1638,-1)+1)</f>
        <v/>
      </c>
      <c r="G1638" s="103" t="n">
        <f aca="false">_xlfn.iferror(VLOOKUP(D1638,Cadastros!$M$1:$N$12,2,0),0)*C1638</f>
        <v>0</v>
      </c>
      <c r="H1638" s="103" t="n">
        <f aca="false">SUMIF(A:A,A1638,G:G)</f>
        <v>0</v>
      </c>
    </row>
    <row r="1639" customFormat="false" ht="15" hidden="true" customHeight="true" outlineLevel="0" collapsed="false">
      <c r="A1639" s="92"/>
      <c r="B1639" s="92"/>
      <c r="C1639" s="100"/>
      <c r="D1639" s="92"/>
      <c r="E1639" s="101" t="e">
        <f aca="false">_xlfn.iferror(VLOOKUP($A1639,Clientes!$A:$F,6,0),"")</f>
        <v>#N/A</v>
      </c>
      <c r="F1639" s="102" t="str">
        <f aca="false">IF(B1639="","",EOMONTH(B1639,-1)+1)</f>
        <v/>
      </c>
      <c r="G1639" s="103" t="n">
        <f aca="false">_xlfn.iferror(VLOOKUP(D1639,Cadastros!$M$1:$N$12,2,0),0)*C1639</f>
        <v>0</v>
      </c>
      <c r="H1639" s="103" t="n">
        <f aca="false">SUMIF(A:A,A1639,G:G)</f>
        <v>0</v>
      </c>
    </row>
    <row r="1640" customFormat="false" ht="15" hidden="true" customHeight="true" outlineLevel="0" collapsed="false">
      <c r="A1640" s="92"/>
      <c r="B1640" s="92"/>
      <c r="C1640" s="100"/>
      <c r="D1640" s="92"/>
      <c r="E1640" s="101" t="e">
        <f aca="false">_xlfn.iferror(VLOOKUP($A1640,Clientes!$A:$F,6,0),"")</f>
        <v>#N/A</v>
      </c>
      <c r="F1640" s="102" t="str">
        <f aca="false">IF(B1640="","",EOMONTH(B1640,-1)+1)</f>
        <v/>
      </c>
      <c r="G1640" s="103" t="n">
        <f aca="false">_xlfn.iferror(VLOOKUP(D1640,Cadastros!$M$1:$N$12,2,0),0)*C1640</f>
        <v>0</v>
      </c>
      <c r="H1640" s="103" t="n">
        <f aca="false">SUMIF(A:A,A1640,G:G)</f>
        <v>0</v>
      </c>
    </row>
    <row r="1641" customFormat="false" ht="15" hidden="true" customHeight="true" outlineLevel="0" collapsed="false">
      <c r="A1641" s="92"/>
      <c r="B1641" s="92"/>
      <c r="C1641" s="100"/>
      <c r="D1641" s="92"/>
      <c r="E1641" s="101" t="e">
        <f aca="false">_xlfn.iferror(VLOOKUP($A1641,Clientes!$A:$F,6,0),"")</f>
        <v>#N/A</v>
      </c>
      <c r="F1641" s="102" t="str">
        <f aca="false">IF(B1641="","",EOMONTH(B1641,-1)+1)</f>
        <v/>
      </c>
      <c r="G1641" s="103" t="n">
        <f aca="false">_xlfn.iferror(VLOOKUP(D1641,Cadastros!$M$1:$N$12,2,0),0)*C1641</f>
        <v>0</v>
      </c>
      <c r="H1641" s="103" t="n">
        <f aca="false">SUMIF(A:A,A1641,G:G)</f>
        <v>0</v>
      </c>
    </row>
    <row r="1642" customFormat="false" ht="15" hidden="true" customHeight="true" outlineLevel="0" collapsed="false">
      <c r="A1642" s="92"/>
      <c r="B1642" s="92"/>
      <c r="C1642" s="100"/>
      <c r="D1642" s="92"/>
      <c r="E1642" s="101" t="e">
        <f aca="false">_xlfn.iferror(VLOOKUP($A1642,Clientes!$A:$F,6,0),"")</f>
        <v>#N/A</v>
      </c>
      <c r="F1642" s="102" t="str">
        <f aca="false">IF(B1642="","",EOMONTH(B1642,-1)+1)</f>
        <v/>
      </c>
      <c r="G1642" s="103" t="n">
        <f aca="false">_xlfn.iferror(VLOOKUP(D1642,Cadastros!$M$1:$N$12,2,0),0)*C1642</f>
        <v>0</v>
      </c>
      <c r="H1642" s="103" t="n">
        <f aca="false">SUMIF(A:A,A1642,G:G)</f>
        <v>0</v>
      </c>
    </row>
    <row r="1643" customFormat="false" ht="15" hidden="true" customHeight="true" outlineLevel="0" collapsed="false">
      <c r="A1643" s="92"/>
      <c r="B1643" s="92"/>
      <c r="C1643" s="100"/>
      <c r="D1643" s="92"/>
      <c r="E1643" s="101" t="e">
        <f aca="false">_xlfn.iferror(VLOOKUP($A1643,Clientes!$A:$F,6,0),"")</f>
        <v>#N/A</v>
      </c>
      <c r="F1643" s="102" t="str">
        <f aca="false">IF(B1643="","",EOMONTH(B1643,-1)+1)</f>
        <v/>
      </c>
      <c r="G1643" s="103" t="n">
        <f aca="false">_xlfn.iferror(VLOOKUP(D1643,Cadastros!$M$1:$N$12,2,0),0)*C1643</f>
        <v>0</v>
      </c>
      <c r="H1643" s="103" t="n">
        <f aca="false">SUMIF(A:A,A1643,G:G)</f>
        <v>0</v>
      </c>
    </row>
    <row r="1644" customFormat="false" ht="15" hidden="true" customHeight="true" outlineLevel="0" collapsed="false">
      <c r="A1644" s="92"/>
      <c r="B1644" s="92"/>
      <c r="C1644" s="100"/>
      <c r="D1644" s="92"/>
      <c r="E1644" s="101" t="e">
        <f aca="false">_xlfn.iferror(VLOOKUP($A1644,Clientes!$A:$F,6,0),"")</f>
        <v>#N/A</v>
      </c>
      <c r="F1644" s="102" t="str">
        <f aca="false">IF(B1644="","",EOMONTH(B1644,-1)+1)</f>
        <v/>
      </c>
      <c r="G1644" s="103" t="n">
        <f aca="false">_xlfn.iferror(VLOOKUP(D1644,Cadastros!$M$1:$N$12,2,0),0)*C1644</f>
        <v>0</v>
      </c>
      <c r="H1644" s="103" t="n">
        <f aca="false">SUMIF(A:A,A1644,G:G)</f>
        <v>0</v>
      </c>
    </row>
    <row r="1645" customFormat="false" ht="15" hidden="true" customHeight="true" outlineLevel="0" collapsed="false">
      <c r="A1645" s="92"/>
      <c r="B1645" s="92"/>
      <c r="C1645" s="100"/>
      <c r="D1645" s="92"/>
      <c r="E1645" s="101" t="e">
        <f aca="false">_xlfn.iferror(VLOOKUP($A1645,Clientes!$A:$F,6,0),"")</f>
        <v>#N/A</v>
      </c>
      <c r="F1645" s="102" t="str">
        <f aca="false">IF(B1645="","",EOMONTH(B1645,-1)+1)</f>
        <v/>
      </c>
      <c r="G1645" s="103" t="n">
        <f aca="false">_xlfn.iferror(VLOOKUP(D1645,Cadastros!$M$1:$N$12,2,0),0)*C1645</f>
        <v>0</v>
      </c>
      <c r="H1645" s="103" t="n">
        <f aca="false">SUMIF(A:A,A1645,G:G)</f>
        <v>0</v>
      </c>
    </row>
    <row r="1646" customFormat="false" ht="15" hidden="true" customHeight="true" outlineLevel="0" collapsed="false">
      <c r="A1646" s="92"/>
      <c r="B1646" s="92"/>
      <c r="C1646" s="100"/>
      <c r="D1646" s="92"/>
      <c r="E1646" s="101" t="e">
        <f aca="false">_xlfn.iferror(VLOOKUP($A1646,Clientes!$A:$F,6,0),"")</f>
        <v>#N/A</v>
      </c>
      <c r="F1646" s="102" t="str">
        <f aca="false">IF(B1646="","",EOMONTH(B1646,-1)+1)</f>
        <v/>
      </c>
      <c r="G1646" s="103" t="n">
        <f aca="false">_xlfn.iferror(VLOOKUP(D1646,Cadastros!$M$1:$N$12,2,0),0)*C1646</f>
        <v>0</v>
      </c>
      <c r="H1646" s="103" t="n">
        <f aca="false">SUMIF(A:A,A1646,G:G)</f>
        <v>0</v>
      </c>
    </row>
    <row r="1647" customFormat="false" ht="15" hidden="true" customHeight="true" outlineLevel="0" collapsed="false">
      <c r="A1647" s="92"/>
      <c r="B1647" s="92"/>
      <c r="C1647" s="100"/>
      <c r="D1647" s="92"/>
      <c r="E1647" s="101" t="e">
        <f aca="false">_xlfn.iferror(VLOOKUP($A1647,Clientes!$A:$F,6,0),"")</f>
        <v>#N/A</v>
      </c>
      <c r="F1647" s="102" t="str">
        <f aca="false">IF(B1647="","",EOMONTH(B1647,-1)+1)</f>
        <v/>
      </c>
      <c r="G1647" s="103" t="n">
        <f aca="false">_xlfn.iferror(VLOOKUP(D1647,Cadastros!$M$1:$N$12,2,0),0)*C1647</f>
        <v>0</v>
      </c>
      <c r="H1647" s="103" t="n">
        <f aca="false">SUMIF(A:A,A1647,G:G)</f>
        <v>0</v>
      </c>
    </row>
    <row r="1648" customFormat="false" ht="15" hidden="true" customHeight="true" outlineLevel="0" collapsed="false">
      <c r="A1648" s="92"/>
      <c r="B1648" s="92"/>
      <c r="C1648" s="100"/>
      <c r="D1648" s="92"/>
      <c r="E1648" s="101" t="e">
        <f aca="false">_xlfn.iferror(VLOOKUP($A1648,Clientes!$A:$F,6,0),"")</f>
        <v>#N/A</v>
      </c>
      <c r="F1648" s="102" t="str">
        <f aca="false">IF(B1648="","",EOMONTH(B1648,-1)+1)</f>
        <v/>
      </c>
      <c r="G1648" s="103" t="n">
        <f aca="false">_xlfn.iferror(VLOOKUP(D1648,Cadastros!$M$1:$N$12,2,0),0)*C1648</f>
        <v>0</v>
      </c>
      <c r="H1648" s="103" t="n">
        <f aca="false">SUMIF(A:A,A1648,G:G)</f>
        <v>0</v>
      </c>
    </row>
    <row r="1649" customFormat="false" ht="15" hidden="true" customHeight="true" outlineLevel="0" collapsed="false">
      <c r="A1649" s="92"/>
      <c r="B1649" s="92"/>
      <c r="C1649" s="100"/>
      <c r="D1649" s="92"/>
      <c r="E1649" s="101" t="e">
        <f aca="false">_xlfn.iferror(VLOOKUP($A1649,Clientes!$A:$F,6,0),"")</f>
        <v>#N/A</v>
      </c>
      <c r="F1649" s="102" t="str">
        <f aca="false">IF(B1649="","",EOMONTH(B1649,-1)+1)</f>
        <v/>
      </c>
      <c r="G1649" s="103" t="n">
        <f aca="false">_xlfn.iferror(VLOOKUP(D1649,Cadastros!$M$1:$N$12,2,0),0)*C1649</f>
        <v>0</v>
      </c>
      <c r="H1649" s="103" t="n">
        <f aca="false">SUMIF(A:A,A1649,G:G)</f>
        <v>0</v>
      </c>
    </row>
    <row r="1650" customFormat="false" ht="15" hidden="true" customHeight="true" outlineLevel="0" collapsed="false">
      <c r="A1650" s="92"/>
      <c r="B1650" s="92"/>
      <c r="C1650" s="100"/>
      <c r="D1650" s="92"/>
      <c r="E1650" s="101" t="e">
        <f aca="false">_xlfn.iferror(VLOOKUP($A1650,Clientes!$A:$F,6,0),"")</f>
        <v>#N/A</v>
      </c>
      <c r="F1650" s="102" t="str">
        <f aca="false">IF(B1650="","",EOMONTH(B1650,-1)+1)</f>
        <v/>
      </c>
      <c r="G1650" s="103" t="n">
        <f aca="false">_xlfn.iferror(VLOOKUP(D1650,Cadastros!$M$1:$N$12,2,0),0)*C1650</f>
        <v>0</v>
      </c>
      <c r="H1650" s="103" t="n">
        <f aca="false">SUMIF(A:A,A1650,G:G)</f>
        <v>0</v>
      </c>
    </row>
    <row r="1651" customFormat="false" ht="15" hidden="true" customHeight="true" outlineLevel="0" collapsed="false">
      <c r="A1651" s="92"/>
      <c r="B1651" s="92"/>
      <c r="C1651" s="100"/>
      <c r="D1651" s="92"/>
      <c r="E1651" s="101" t="e">
        <f aca="false">_xlfn.iferror(VLOOKUP($A1651,Clientes!$A:$F,6,0),"")</f>
        <v>#N/A</v>
      </c>
      <c r="F1651" s="102" t="str">
        <f aca="false">IF(B1651="","",EOMONTH(B1651,-1)+1)</f>
        <v/>
      </c>
      <c r="G1651" s="103" t="n">
        <f aca="false">_xlfn.iferror(VLOOKUP(D1651,Cadastros!$M$1:$N$12,2,0),0)*C1651</f>
        <v>0</v>
      </c>
      <c r="H1651" s="103" t="n">
        <f aca="false">SUMIF(A:A,A1651,G:G)</f>
        <v>0</v>
      </c>
    </row>
    <row r="1652" customFormat="false" ht="15" hidden="true" customHeight="true" outlineLevel="0" collapsed="false">
      <c r="A1652" s="92"/>
      <c r="B1652" s="92"/>
      <c r="C1652" s="100"/>
      <c r="D1652" s="92"/>
      <c r="E1652" s="101" t="e">
        <f aca="false">_xlfn.iferror(VLOOKUP($A1652,Clientes!$A:$F,6,0),"")</f>
        <v>#N/A</v>
      </c>
      <c r="F1652" s="102" t="str">
        <f aca="false">IF(B1652="","",EOMONTH(B1652,-1)+1)</f>
        <v/>
      </c>
      <c r="G1652" s="103" t="n">
        <f aca="false">_xlfn.iferror(VLOOKUP(D1652,Cadastros!$M$1:$N$12,2,0),0)*C1652</f>
        <v>0</v>
      </c>
      <c r="H1652" s="103" t="n">
        <f aca="false">SUMIF(A:A,A1652,G:G)</f>
        <v>0</v>
      </c>
    </row>
    <row r="1653" customFormat="false" ht="15" hidden="true" customHeight="true" outlineLevel="0" collapsed="false">
      <c r="A1653" s="92"/>
      <c r="B1653" s="92"/>
      <c r="C1653" s="100"/>
      <c r="D1653" s="92"/>
      <c r="E1653" s="101" t="e">
        <f aca="false">_xlfn.iferror(VLOOKUP($A1653,Clientes!$A:$F,6,0),"")</f>
        <v>#N/A</v>
      </c>
      <c r="F1653" s="102" t="str">
        <f aca="false">IF(B1653="","",EOMONTH(B1653,-1)+1)</f>
        <v/>
      </c>
      <c r="G1653" s="103" t="n">
        <f aca="false">_xlfn.iferror(VLOOKUP(D1653,Cadastros!$M$1:$N$12,2,0),0)*C1653</f>
        <v>0</v>
      </c>
      <c r="H1653" s="103" t="n">
        <f aca="false">SUMIF(A:A,A1653,G:G)</f>
        <v>0</v>
      </c>
    </row>
    <row r="1654" customFormat="false" ht="15" hidden="true" customHeight="true" outlineLevel="0" collapsed="false">
      <c r="A1654" s="92"/>
      <c r="B1654" s="92"/>
      <c r="C1654" s="100"/>
      <c r="D1654" s="92"/>
      <c r="E1654" s="101" t="e">
        <f aca="false">_xlfn.iferror(VLOOKUP($A1654,Clientes!$A:$F,6,0),"")</f>
        <v>#N/A</v>
      </c>
      <c r="F1654" s="102" t="str">
        <f aca="false">IF(B1654="","",EOMONTH(B1654,-1)+1)</f>
        <v/>
      </c>
      <c r="G1654" s="103" t="n">
        <f aca="false">_xlfn.iferror(VLOOKUP(D1654,Cadastros!$M$1:$N$12,2,0),0)*C1654</f>
        <v>0</v>
      </c>
      <c r="H1654" s="103" t="n">
        <f aca="false">SUMIF(A:A,A1654,G:G)</f>
        <v>0</v>
      </c>
    </row>
    <row r="1655" customFormat="false" ht="15" hidden="true" customHeight="true" outlineLevel="0" collapsed="false">
      <c r="A1655" s="92"/>
      <c r="B1655" s="92"/>
      <c r="C1655" s="100"/>
      <c r="D1655" s="92"/>
      <c r="E1655" s="101" t="e">
        <f aca="false">_xlfn.iferror(VLOOKUP($A1655,Clientes!$A:$F,6,0),"")</f>
        <v>#N/A</v>
      </c>
      <c r="F1655" s="102" t="str">
        <f aca="false">IF(B1655="","",EOMONTH(B1655,-1)+1)</f>
        <v/>
      </c>
      <c r="G1655" s="103" t="n">
        <f aca="false">_xlfn.iferror(VLOOKUP(D1655,Cadastros!$M$1:$N$12,2,0),0)*C1655</f>
        <v>0</v>
      </c>
      <c r="H1655" s="103" t="n">
        <f aca="false">SUMIF(A:A,A1655,G:G)</f>
        <v>0</v>
      </c>
    </row>
    <row r="1656" customFormat="false" ht="15" hidden="true" customHeight="true" outlineLevel="0" collapsed="false">
      <c r="A1656" s="92"/>
      <c r="B1656" s="92"/>
      <c r="C1656" s="100"/>
      <c r="D1656" s="92"/>
      <c r="E1656" s="101" t="e">
        <f aca="false">_xlfn.iferror(VLOOKUP($A1656,Clientes!$A:$F,6,0),"")</f>
        <v>#N/A</v>
      </c>
      <c r="F1656" s="102" t="str">
        <f aca="false">IF(B1656="","",EOMONTH(B1656,-1)+1)</f>
        <v/>
      </c>
      <c r="G1656" s="103" t="n">
        <f aca="false">_xlfn.iferror(VLOOKUP(D1656,Cadastros!$M$1:$N$12,2,0),0)*C1656</f>
        <v>0</v>
      </c>
      <c r="H1656" s="103" t="n">
        <f aca="false">SUMIF(A:A,A1656,G:G)</f>
        <v>0</v>
      </c>
    </row>
    <row r="1657" customFormat="false" ht="15" hidden="true" customHeight="true" outlineLevel="0" collapsed="false">
      <c r="A1657" s="92"/>
      <c r="B1657" s="92"/>
      <c r="C1657" s="100"/>
      <c r="D1657" s="92"/>
      <c r="E1657" s="101" t="e">
        <f aca="false">_xlfn.iferror(VLOOKUP($A1657,Clientes!$A:$F,6,0),"")</f>
        <v>#N/A</v>
      </c>
      <c r="F1657" s="102" t="str">
        <f aca="false">IF(B1657="","",EOMONTH(B1657,-1)+1)</f>
        <v/>
      </c>
      <c r="G1657" s="103" t="n">
        <f aca="false">_xlfn.iferror(VLOOKUP(D1657,Cadastros!$M$1:$N$12,2,0),0)*C1657</f>
        <v>0</v>
      </c>
      <c r="H1657" s="103" t="n">
        <f aca="false">SUMIF(A:A,A1657,G:G)</f>
        <v>0</v>
      </c>
    </row>
    <row r="1658" customFormat="false" ht="15" hidden="true" customHeight="true" outlineLevel="0" collapsed="false">
      <c r="A1658" s="92"/>
      <c r="B1658" s="92"/>
      <c r="C1658" s="100"/>
      <c r="D1658" s="92"/>
      <c r="E1658" s="101" t="e">
        <f aca="false">_xlfn.iferror(VLOOKUP($A1658,Clientes!$A:$F,6,0),"")</f>
        <v>#N/A</v>
      </c>
      <c r="F1658" s="102" t="str">
        <f aca="false">IF(B1658="","",EOMONTH(B1658,-1)+1)</f>
        <v/>
      </c>
      <c r="G1658" s="103" t="n">
        <f aca="false">_xlfn.iferror(VLOOKUP(D1658,Cadastros!$M$1:$N$12,2,0),0)*C1658</f>
        <v>0</v>
      </c>
      <c r="H1658" s="103" t="n">
        <f aca="false">SUMIF(A:A,A1658,G:G)</f>
        <v>0</v>
      </c>
    </row>
    <row r="1659" customFormat="false" ht="15" hidden="true" customHeight="true" outlineLevel="0" collapsed="false">
      <c r="A1659" s="92"/>
      <c r="B1659" s="92"/>
      <c r="C1659" s="100"/>
      <c r="D1659" s="92"/>
      <c r="E1659" s="101" t="e">
        <f aca="false">_xlfn.iferror(VLOOKUP($A1659,Clientes!$A:$F,6,0),"")</f>
        <v>#N/A</v>
      </c>
      <c r="F1659" s="102" t="str">
        <f aca="false">IF(B1659="","",EOMONTH(B1659,-1)+1)</f>
        <v/>
      </c>
      <c r="G1659" s="103" t="n">
        <f aca="false">_xlfn.iferror(VLOOKUP(D1659,Cadastros!$M$1:$N$12,2,0),0)*C1659</f>
        <v>0</v>
      </c>
      <c r="H1659" s="103" t="n">
        <f aca="false">SUMIF(A:A,A1659,G:G)</f>
        <v>0</v>
      </c>
    </row>
    <row r="1660" customFormat="false" ht="15" hidden="true" customHeight="true" outlineLevel="0" collapsed="false">
      <c r="A1660" s="92"/>
      <c r="B1660" s="92"/>
      <c r="C1660" s="100"/>
      <c r="D1660" s="92"/>
      <c r="E1660" s="101" t="e">
        <f aca="false">_xlfn.iferror(VLOOKUP($A1660,Clientes!$A:$F,6,0),"")</f>
        <v>#N/A</v>
      </c>
      <c r="F1660" s="102" t="str">
        <f aca="false">IF(B1660="","",EOMONTH(B1660,-1)+1)</f>
        <v/>
      </c>
      <c r="G1660" s="103" t="n">
        <f aca="false">_xlfn.iferror(VLOOKUP(D1660,Cadastros!$M$1:$N$12,2,0),0)*C1660</f>
        <v>0</v>
      </c>
      <c r="H1660" s="103" t="n">
        <f aca="false">SUMIF(A:A,A1660,G:G)</f>
        <v>0</v>
      </c>
    </row>
    <row r="1661" customFormat="false" ht="15" hidden="true" customHeight="true" outlineLevel="0" collapsed="false">
      <c r="A1661" s="92"/>
      <c r="B1661" s="92"/>
      <c r="C1661" s="100"/>
      <c r="D1661" s="92"/>
      <c r="E1661" s="101" t="e">
        <f aca="false">_xlfn.iferror(VLOOKUP($A1661,Clientes!$A:$F,6,0),"")</f>
        <v>#N/A</v>
      </c>
      <c r="F1661" s="102" t="str">
        <f aca="false">IF(B1661="","",EOMONTH(B1661,-1)+1)</f>
        <v/>
      </c>
      <c r="G1661" s="103" t="n">
        <f aca="false">_xlfn.iferror(VLOOKUP(D1661,Cadastros!$M$1:$N$12,2,0),0)*C1661</f>
        <v>0</v>
      </c>
      <c r="H1661" s="103" t="n">
        <f aca="false">SUMIF(A:A,A1661,G:G)</f>
        <v>0</v>
      </c>
    </row>
    <row r="1662" customFormat="false" ht="15" hidden="true" customHeight="true" outlineLevel="0" collapsed="false">
      <c r="A1662" s="92"/>
      <c r="B1662" s="92"/>
      <c r="C1662" s="100"/>
      <c r="D1662" s="92"/>
      <c r="E1662" s="101" t="e">
        <f aca="false">_xlfn.iferror(VLOOKUP($A1662,Clientes!$A:$F,6,0),"")</f>
        <v>#N/A</v>
      </c>
      <c r="F1662" s="102" t="str">
        <f aca="false">IF(B1662="","",EOMONTH(B1662,-1)+1)</f>
        <v/>
      </c>
      <c r="G1662" s="103" t="n">
        <f aca="false">_xlfn.iferror(VLOOKUP(D1662,Cadastros!$M$1:$N$12,2,0),0)*C1662</f>
        <v>0</v>
      </c>
      <c r="H1662" s="103" t="n">
        <f aca="false">SUMIF(A:A,A1662,G:G)</f>
        <v>0</v>
      </c>
    </row>
    <row r="1663" customFormat="false" ht="15" hidden="true" customHeight="true" outlineLevel="0" collapsed="false">
      <c r="A1663" s="92"/>
      <c r="B1663" s="92"/>
      <c r="C1663" s="100"/>
      <c r="D1663" s="92"/>
      <c r="E1663" s="101" t="e">
        <f aca="false">_xlfn.iferror(VLOOKUP($A1663,Clientes!$A:$F,6,0),"")</f>
        <v>#N/A</v>
      </c>
      <c r="F1663" s="102" t="str">
        <f aca="false">IF(B1663="","",EOMONTH(B1663,-1)+1)</f>
        <v/>
      </c>
      <c r="G1663" s="103" t="n">
        <f aca="false">_xlfn.iferror(VLOOKUP(D1663,Cadastros!$M$1:$N$12,2,0),0)*C1663</f>
        <v>0</v>
      </c>
      <c r="H1663" s="103" t="n">
        <f aca="false">SUMIF(A:A,A1663,G:G)</f>
        <v>0</v>
      </c>
    </row>
    <row r="1664" customFormat="false" ht="15" hidden="true" customHeight="true" outlineLevel="0" collapsed="false">
      <c r="A1664" s="92"/>
      <c r="B1664" s="92"/>
      <c r="C1664" s="100"/>
      <c r="D1664" s="92"/>
      <c r="E1664" s="101" t="e">
        <f aca="false">_xlfn.iferror(VLOOKUP($A1664,Clientes!$A:$F,6,0),"")</f>
        <v>#N/A</v>
      </c>
      <c r="F1664" s="102" t="str">
        <f aca="false">IF(B1664="","",EOMONTH(B1664,-1)+1)</f>
        <v/>
      </c>
      <c r="G1664" s="103" t="n">
        <f aca="false">_xlfn.iferror(VLOOKUP(D1664,Cadastros!$M$1:$N$12,2,0),0)*C1664</f>
        <v>0</v>
      </c>
      <c r="H1664" s="103" t="n">
        <f aca="false">SUMIF(A:A,A1664,G:G)</f>
        <v>0</v>
      </c>
    </row>
    <row r="1665" customFormat="false" ht="15" hidden="true" customHeight="true" outlineLevel="0" collapsed="false">
      <c r="A1665" s="92"/>
      <c r="B1665" s="92"/>
      <c r="C1665" s="100"/>
      <c r="D1665" s="92"/>
      <c r="E1665" s="101" t="e">
        <f aca="false">_xlfn.iferror(VLOOKUP($A1665,Clientes!$A:$F,6,0),"")</f>
        <v>#N/A</v>
      </c>
      <c r="F1665" s="102" t="str">
        <f aca="false">IF(B1665="","",EOMONTH(B1665,-1)+1)</f>
        <v/>
      </c>
      <c r="G1665" s="103" t="n">
        <f aca="false">_xlfn.iferror(VLOOKUP(D1665,Cadastros!$M$1:$N$12,2,0),0)*C1665</f>
        <v>0</v>
      </c>
      <c r="H1665" s="103" t="n">
        <f aca="false">SUMIF(A:A,A1665,G:G)</f>
        <v>0</v>
      </c>
    </row>
    <row r="1666" customFormat="false" ht="15" hidden="true" customHeight="true" outlineLevel="0" collapsed="false">
      <c r="A1666" s="92"/>
      <c r="B1666" s="92"/>
      <c r="C1666" s="100"/>
      <c r="D1666" s="92"/>
      <c r="E1666" s="101" t="e">
        <f aca="false">_xlfn.iferror(VLOOKUP($A1666,Clientes!$A:$F,6,0),"")</f>
        <v>#N/A</v>
      </c>
      <c r="F1666" s="102" t="str">
        <f aca="false">IF(B1666="","",EOMONTH(B1666,-1)+1)</f>
        <v/>
      </c>
      <c r="G1666" s="103" t="n">
        <f aca="false">_xlfn.iferror(VLOOKUP(D1666,Cadastros!$M$1:$N$12,2,0),0)*C1666</f>
        <v>0</v>
      </c>
      <c r="H1666" s="103" t="n">
        <f aca="false">SUMIF(A:A,A1666,G:G)</f>
        <v>0</v>
      </c>
    </row>
    <row r="1667" customFormat="false" ht="15" hidden="true" customHeight="true" outlineLevel="0" collapsed="false">
      <c r="A1667" s="92"/>
      <c r="B1667" s="92"/>
      <c r="C1667" s="100"/>
      <c r="D1667" s="92"/>
      <c r="E1667" s="101" t="e">
        <f aca="false">_xlfn.iferror(VLOOKUP($A1667,Clientes!$A:$F,6,0),"")</f>
        <v>#N/A</v>
      </c>
      <c r="F1667" s="102" t="str">
        <f aca="false">IF(B1667="","",EOMONTH(B1667,-1)+1)</f>
        <v/>
      </c>
      <c r="G1667" s="103" t="n">
        <f aca="false">_xlfn.iferror(VLOOKUP(D1667,Cadastros!$M$1:$N$12,2,0),0)*C1667</f>
        <v>0</v>
      </c>
      <c r="H1667" s="103" t="n">
        <f aca="false">SUMIF(A:A,A1667,G:G)</f>
        <v>0</v>
      </c>
    </row>
    <row r="1668" customFormat="false" ht="15" hidden="true" customHeight="true" outlineLevel="0" collapsed="false">
      <c r="A1668" s="92"/>
      <c r="B1668" s="92"/>
      <c r="C1668" s="100"/>
      <c r="D1668" s="92"/>
      <c r="E1668" s="101" t="e">
        <f aca="false">_xlfn.iferror(VLOOKUP($A1668,Clientes!$A:$F,6,0),"")</f>
        <v>#N/A</v>
      </c>
      <c r="F1668" s="102" t="str">
        <f aca="false">IF(B1668="","",EOMONTH(B1668,-1)+1)</f>
        <v/>
      </c>
      <c r="G1668" s="103" t="n">
        <f aca="false">_xlfn.iferror(VLOOKUP(D1668,Cadastros!$M$1:$N$12,2,0),0)*C1668</f>
        <v>0</v>
      </c>
      <c r="H1668" s="103" t="n">
        <f aca="false">SUMIF(A:A,A1668,G:G)</f>
        <v>0</v>
      </c>
    </row>
    <row r="1669" customFormat="false" ht="15" hidden="true" customHeight="true" outlineLevel="0" collapsed="false">
      <c r="A1669" s="92"/>
      <c r="B1669" s="92"/>
      <c r="C1669" s="100"/>
      <c r="D1669" s="92"/>
      <c r="E1669" s="101" t="e">
        <f aca="false">_xlfn.iferror(VLOOKUP($A1669,Clientes!$A:$F,6,0),"")</f>
        <v>#N/A</v>
      </c>
      <c r="F1669" s="102" t="str">
        <f aca="false">IF(B1669="","",EOMONTH(B1669,-1)+1)</f>
        <v/>
      </c>
      <c r="G1669" s="103" t="n">
        <f aca="false">_xlfn.iferror(VLOOKUP(D1669,Cadastros!$M$1:$N$12,2,0),0)*C1669</f>
        <v>0</v>
      </c>
      <c r="H1669" s="103" t="n">
        <f aca="false">SUMIF(A:A,A1669,G:G)</f>
        <v>0</v>
      </c>
    </row>
    <row r="1670" customFormat="false" ht="15" hidden="true" customHeight="true" outlineLevel="0" collapsed="false">
      <c r="A1670" s="92"/>
      <c r="B1670" s="92"/>
      <c r="C1670" s="100"/>
      <c r="D1670" s="92"/>
      <c r="E1670" s="101" t="e">
        <f aca="false">_xlfn.iferror(VLOOKUP($A1670,Clientes!$A:$F,6,0),"")</f>
        <v>#N/A</v>
      </c>
      <c r="F1670" s="102" t="str">
        <f aca="false">IF(B1670="","",EOMONTH(B1670,-1)+1)</f>
        <v/>
      </c>
      <c r="G1670" s="103" t="n">
        <f aca="false">_xlfn.iferror(VLOOKUP(D1670,Cadastros!$M$1:$N$12,2,0),0)*C1670</f>
        <v>0</v>
      </c>
      <c r="H1670" s="103" t="n">
        <f aca="false">SUMIF(A:A,A1670,G:G)</f>
        <v>0</v>
      </c>
    </row>
    <row r="1671" customFormat="false" ht="15" hidden="true" customHeight="true" outlineLevel="0" collapsed="false">
      <c r="A1671" s="92"/>
      <c r="B1671" s="92"/>
      <c r="C1671" s="100"/>
      <c r="D1671" s="92"/>
      <c r="E1671" s="101" t="e">
        <f aca="false">_xlfn.iferror(VLOOKUP($A1671,Clientes!$A:$F,6,0),"")</f>
        <v>#N/A</v>
      </c>
      <c r="F1671" s="102" t="str">
        <f aca="false">IF(B1671="","",EOMONTH(B1671,-1)+1)</f>
        <v/>
      </c>
      <c r="G1671" s="103" t="n">
        <f aca="false">_xlfn.iferror(VLOOKUP(D1671,Cadastros!$M$1:$N$12,2,0),0)*C1671</f>
        <v>0</v>
      </c>
      <c r="H1671" s="103" t="n">
        <f aca="false">SUMIF(A:A,A1671,G:G)</f>
        <v>0</v>
      </c>
    </row>
    <row r="1672" customFormat="false" ht="15" hidden="true" customHeight="true" outlineLevel="0" collapsed="false">
      <c r="A1672" s="92"/>
      <c r="B1672" s="92"/>
      <c r="C1672" s="100"/>
      <c r="D1672" s="92"/>
      <c r="E1672" s="101" t="e">
        <f aca="false">_xlfn.iferror(VLOOKUP($A1672,Clientes!$A:$F,6,0),"")</f>
        <v>#N/A</v>
      </c>
      <c r="F1672" s="102" t="str">
        <f aca="false">IF(B1672="","",EOMONTH(B1672,-1)+1)</f>
        <v/>
      </c>
      <c r="G1672" s="103" t="n">
        <f aca="false">_xlfn.iferror(VLOOKUP(D1672,Cadastros!$M$1:$N$12,2,0),0)*C1672</f>
        <v>0</v>
      </c>
      <c r="H1672" s="103" t="n">
        <f aca="false">SUMIF(A:A,A1672,G:G)</f>
        <v>0</v>
      </c>
    </row>
    <row r="1673" customFormat="false" ht="15" hidden="true" customHeight="true" outlineLevel="0" collapsed="false">
      <c r="A1673" s="92"/>
      <c r="B1673" s="92"/>
      <c r="C1673" s="100"/>
      <c r="D1673" s="92"/>
      <c r="E1673" s="101" t="e">
        <f aca="false">_xlfn.iferror(VLOOKUP($A1673,Clientes!$A:$F,6,0),"")</f>
        <v>#N/A</v>
      </c>
      <c r="F1673" s="102" t="str">
        <f aca="false">IF(B1673="","",EOMONTH(B1673,-1)+1)</f>
        <v/>
      </c>
      <c r="G1673" s="103" t="n">
        <f aca="false">_xlfn.iferror(VLOOKUP(D1673,Cadastros!$M$1:$N$12,2,0),0)*C1673</f>
        <v>0</v>
      </c>
      <c r="H1673" s="103" t="n">
        <f aca="false">SUMIF(A:A,A1673,G:G)</f>
        <v>0</v>
      </c>
    </row>
    <row r="1674" customFormat="false" ht="15" hidden="true" customHeight="true" outlineLevel="0" collapsed="false">
      <c r="A1674" s="92"/>
      <c r="B1674" s="92"/>
      <c r="C1674" s="100"/>
      <c r="D1674" s="92"/>
      <c r="E1674" s="101" t="e">
        <f aca="false">_xlfn.iferror(VLOOKUP($A1674,Clientes!$A:$F,6,0),"")</f>
        <v>#N/A</v>
      </c>
      <c r="F1674" s="102" t="str">
        <f aca="false">IF(B1674="","",EOMONTH(B1674,-1)+1)</f>
        <v/>
      </c>
      <c r="G1674" s="103" t="n">
        <f aca="false">_xlfn.iferror(VLOOKUP(D1674,Cadastros!$M$1:$N$12,2,0),0)*C1674</f>
        <v>0</v>
      </c>
      <c r="H1674" s="103" t="n">
        <f aca="false">SUMIF(A:A,A1674,G:G)</f>
        <v>0</v>
      </c>
    </row>
    <row r="1675" customFormat="false" ht="15" hidden="true" customHeight="true" outlineLevel="0" collapsed="false">
      <c r="A1675" s="92"/>
      <c r="B1675" s="92"/>
      <c r="C1675" s="100"/>
      <c r="D1675" s="92"/>
      <c r="E1675" s="101" t="e">
        <f aca="false">_xlfn.iferror(VLOOKUP($A1675,Clientes!$A:$F,6,0),"")</f>
        <v>#N/A</v>
      </c>
      <c r="F1675" s="102" t="str">
        <f aca="false">IF(B1675="","",EOMONTH(B1675,-1)+1)</f>
        <v/>
      </c>
      <c r="G1675" s="103" t="n">
        <f aca="false">_xlfn.iferror(VLOOKUP(D1675,Cadastros!$M$1:$N$12,2,0),0)*C1675</f>
        <v>0</v>
      </c>
      <c r="H1675" s="103" t="n">
        <f aca="false">SUMIF(A:A,A1675,G:G)</f>
        <v>0</v>
      </c>
    </row>
    <row r="1676" customFormat="false" ht="15" hidden="true" customHeight="true" outlineLevel="0" collapsed="false">
      <c r="A1676" s="92"/>
      <c r="B1676" s="92"/>
      <c r="C1676" s="100"/>
      <c r="D1676" s="92"/>
      <c r="E1676" s="101" t="e">
        <f aca="false">_xlfn.iferror(VLOOKUP($A1676,Clientes!$A:$F,6,0),"")</f>
        <v>#N/A</v>
      </c>
      <c r="F1676" s="102" t="str">
        <f aca="false">IF(B1676="","",EOMONTH(B1676,-1)+1)</f>
        <v/>
      </c>
      <c r="G1676" s="103" t="n">
        <f aca="false">_xlfn.iferror(VLOOKUP(D1676,Cadastros!$M$1:$N$12,2,0),0)*C1676</f>
        <v>0</v>
      </c>
      <c r="H1676" s="103" t="n">
        <f aca="false">SUMIF(A:A,A1676,G:G)</f>
        <v>0</v>
      </c>
    </row>
    <row r="1677" customFormat="false" ht="15" hidden="true" customHeight="true" outlineLevel="0" collapsed="false">
      <c r="A1677" s="92"/>
      <c r="B1677" s="92"/>
      <c r="C1677" s="100"/>
      <c r="D1677" s="92"/>
      <c r="E1677" s="101" t="e">
        <f aca="false">_xlfn.iferror(VLOOKUP($A1677,Clientes!$A:$F,6,0),"")</f>
        <v>#N/A</v>
      </c>
      <c r="F1677" s="102" t="str">
        <f aca="false">IF(B1677="","",EOMONTH(B1677,-1)+1)</f>
        <v/>
      </c>
      <c r="G1677" s="103" t="n">
        <f aca="false">_xlfn.iferror(VLOOKUP(D1677,Cadastros!$M$1:$N$12,2,0),0)*C1677</f>
        <v>0</v>
      </c>
      <c r="H1677" s="103" t="n">
        <f aca="false">SUMIF(A:A,A1677,G:G)</f>
        <v>0</v>
      </c>
    </row>
    <row r="1678" customFormat="false" ht="15" hidden="true" customHeight="true" outlineLevel="0" collapsed="false">
      <c r="A1678" s="92"/>
      <c r="B1678" s="92"/>
      <c r="C1678" s="100"/>
      <c r="D1678" s="92"/>
      <c r="E1678" s="101" t="e">
        <f aca="false">_xlfn.iferror(VLOOKUP($A1678,Clientes!$A:$F,6,0),"")</f>
        <v>#N/A</v>
      </c>
      <c r="F1678" s="102" t="str">
        <f aca="false">IF(B1678="","",EOMONTH(B1678,-1)+1)</f>
        <v/>
      </c>
      <c r="G1678" s="103" t="n">
        <f aca="false">_xlfn.iferror(VLOOKUP(D1678,Cadastros!$M$1:$N$12,2,0),0)*C1678</f>
        <v>0</v>
      </c>
      <c r="H1678" s="103" t="n">
        <f aca="false">SUMIF(A:A,A1678,G:G)</f>
        <v>0</v>
      </c>
    </row>
    <row r="1679" customFormat="false" ht="15" hidden="true" customHeight="true" outlineLevel="0" collapsed="false">
      <c r="A1679" s="92"/>
      <c r="B1679" s="92"/>
      <c r="C1679" s="100"/>
      <c r="D1679" s="92"/>
      <c r="E1679" s="101" t="e">
        <f aca="false">_xlfn.iferror(VLOOKUP($A1679,Clientes!$A:$F,6,0),"")</f>
        <v>#N/A</v>
      </c>
      <c r="F1679" s="102" t="str">
        <f aca="false">IF(B1679="","",EOMONTH(B1679,-1)+1)</f>
        <v/>
      </c>
      <c r="G1679" s="103" t="n">
        <f aca="false">_xlfn.iferror(VLOOKUP(D1679,Cadastros!$M$1:$N$12,2,0),0)*C1679</f>
        <v>0</v>
      </c>
      <c r="H1679" s="103" t="n">
        <f aca="false">SUMIF(A:A,A1679,G:G)</f>
        <v>0</v>
      </c>
    </row>
    <row r="1680" customFormat="false" ht="15" hidden="true" customHeight="true" outlineLevel="0" collapsed="false">
      <c r="A1680" s="92"/>
      <c r="B1680" s="92"/>
      <c r="C1680" s="100"/>
      <c r="D1680" s="92"/>
      <c r="E1680" s="101" t="e">
        <f aca="false">_xlfn.iferror(VLOOKUP($A1680,Clientes!$A:$F,6,0),"")</f>
        <v>#N/A</v>
      </c>
      <c r="F1680" s="102" t="str">
        <f aca="false">IF(B1680="","",EOMONTH(B1680,-1)+1)</f>
        <v/>
      </c>
      <c r="G1680" s="103" t="n">
        <f aca="false">_xlfn.iferror(VLOOKUP(D1680,Cadastros!$M$1:$N$12,2,0),0)*C1680</f>
        <v>0</v>
      </c>
      <c r="H1680" s="103" t="n">
        <f aca="false">SUMIF(A:A,A1680,G:G)</f>
        <v>0</v>
      </c>
    </row>
    <row r="1681" customFormat="false" ht="15" hidden="true" customHeight="true" outlineLevel="0" collapsed="false">
      <c r="A1681" s="92"/>
      <c r="B1681" s="92"/>
      <c r="C1681" s="100"/>
      <c r="D1681" s="92"/>
      <c r="E1681" s="101" t="e">
        <f aca="false">_xlfn.iferror(VLOOKUP($A1681,Clientes!$A:$F,6,0),"")</f>
        <v>#N/A</v>
      </c>
      <c r="F1681" s="102" t="str">
        <f aca="false">IF(B1681="","",EOMONTH(B1681,-1)+1)</f>
        <v/>
      </c>
      <c r="G1681" s="103" t="n">
        <f aca="false">_xlfn.iferror(VLOOKUP(D1681,Cadastros!$M$1:$N$12,2,0),0)*C1681</f>
        <v>0</v>
      </c>
      <c r="H1681" s="103" t="n">
        <f aca="false">SUMIF(A:A,A1681,G:G)</f>
        <v>0</v>
      </c>
    </row>
    <row r="1682" customFormat="false" ht="15" hidden="true" customHeight="true" outlineLevel="0" collapsed="false">
      <c r="A1682" s="92"/>
      <c r="B1682" s="92"/>
      <c r="C1682" s="100"/>
      <c r="D1682" s="92"/>
      <c r="E1682" s="101" t="e">
        <f aca="false">_xlfn.iferror(VLOOKUP($A1682,Clientes!$A:$F,6,0),"")</f>
        <v>#N/A</v>
      </c>
      <c r="F1682" s="102" t="str">
        <f aca="false">IF(B1682="","",EOMONTH(B1682,-1)+1)</f>
        <v/>
      </c>
      <c r="G1682" s="103" t="n">
        <f aca="false">_xlfn.iferror(VLOOKUP(D1682,Cadastros!$M$1:$N$12,2,0),0)*C1682</f>
        <v>0</v>
      </c>
      <c r="H1682" s="103" t="n">
        <f aca="false">SUMIF(A:A,A1682,G:G)</f>
        <v>0</v>
      </c>
    </row>
    <row r="1683" customFormat="false" ht="15" hidden="true" customHeight="true" outlineLevel="0" collapsed="false">
      <c r="A1683" s="92"/>
      <c r="B1683" s="92"/>
      <c r="C1683" s="100"/>
      <c r="D1683" s="92"/>
      <c r="E1683" s="101" t="e">
        <f aca="false">_xlfn.iferror(VLOOKUP($A1683,Clientes!$A:$F,6,0),"")</f>
        <v>#N/A</v>
      </c>
      <c r="F1683" s="102" t="str">
        <f aca="false">IF(B1683="","",EOMONTH(B1683,-1)+1)</f>
        <v/>
      </c>
      <c r="G1683" s="103" t="n">
        <f aca="false">_xlfn.iferror(VLOOKUP(D1683,Cadastros!$M$1:$N$12,2,0),0)*C1683</f>
        <v>0</v>
      </c>
      <c r="H1683" s="103" t="n">
        <f aca="false">SUMIF(A:A,A1683,G:G)</f>
        <v>0</v>
      </c>
    </row>
    <row r="1684" customFormat="false" ht="15" hidden="true" customHeight="true" outlineLevel="0" collapsed="false">
      <c r="A1684" s="92"/>
      <c r="B1684" s="92"/>
      <c r="C1684" s="100"/>
      <c r="D1684" s="92"/>
      <c r="E1684" s="101" t="e">
        <f aca="false">_xlfn.iferror(VLOOKUP($A1684,Clientes!$A:$F,6,0),"")</f>
        <v>#N/A</v>
      </c>
      <c r="F1684" s="102" t="str">
        <f aca="false">IF(B1684="","",EOMONTH(B1684,-1)+1)</f>
        <v/>
      </c>
      <c r="G1684" s="103" t="n">
        <f aca="false">_xlfn.iferror(VLOOKUP(D1684,Cadastros!$M$1:$N$12,2,0),0)*C1684</f>
        <v>0</v>
      </c>
      <c r="H1684" s="103" t="n">
        <f aca="false">SUMIF(A:A,A1684,G:G)</f>
        <v>0</v>
      </c>
    </row>
    <row r="1685" customFormat="false" ht="15" hidden="true" customHeight="true" outlineLevel="0" collapsed="false">
      <c r="A1685" s="92"/>
      <c r="B1685" s="92"/>
      <c r="C1685" s="100"/>
      <c r="D1685" s="92"/>
      <c r="E1685" s="101" t="e">
        <f aca="false">_xlfn.iferror(VLOOKUP($A1685,Clientes!$A:$F,6,0),"")</f>
        <v>#N/A</v>
      </c>
      <c r="F1685" s="102" t="str">
        <f aca="false">IF(B1685="","",EOMONTH(B1685,-1)+1)</f>
        <v/>
      </c>
      <c r="G1685" s="103" t="n">
        <f aca="false">_xlfn.iferror(VLOOKUP(D1685,Cadastros!$M$1:$N$12,2,0),0)*C1685</f>
        <v>0</v>
      </c>
      <c r="H1685" s="103" t="n">
        <f aca="false">SUMIF(A:A,A1685,G:G)</f>
        <v>0</v>
      </c>
    </row>
    <row r="1686" customFormat="false" ht="15" hidden="true" customHeight="true" outlineLevel="0" collapsed="false">
      <c r="A1686" s="92"/>
      <c r="B1686" s="92"/>
      <c r="C1686" s="100"/>
      <c r="D1686" s="92"/>
      <c r="E1686" s="101" t="e">
        <f aca="false">_xlfn.iferror(VLOOKUP($A1686,Clientes!$A:$F,6,0),"")</f>
        <v>#N/A</v>
      </c>
      <c r="F1686" s="102" t="str">
        <f aca="false">IF(B1686="","",EOMONTH(B1686,-1)+1)</f>
        <v/>
      </c>
      <c r="G1686" s="103" t="n">
        <f aca="false">_xlfn.iferror(VLOOKUP(D1686,Cadastros!$M$1:$N$12,2,0),0)*C1686</f>
        <v>0</v>
      </c>
      <c r="H1686" s="103" t="n">
        <f aca="false">SUMIF(A:A,A1686,G:G)</f>
        <v>0</v>
      </c>
    </row>
    <row r="1687" customFormat="false" ht="15" hidden="true" customHeight="true" outlineLevel="0" collapsed="false">
      <c r="A1687" s="92"/>
      <c r="B1687" s="92"/>
      <c r="C1687" s="100"/>
      <c r="D1687" s="92"/>
      <c r="E1687" s="101" t="e">
        <f aca="false">_xlfn.iferror(VLOOKUP($A1687,Clientes!$A:$F,6,0),"")</f>
        <v>#N/A</v>
      </c>
      <c r="F1687" s="102" t="str">
        <f aca="false">IF(B1687="","",EOMONTH(B1687,-1)+1)</f>
        <v/>
      </c>
      <c r="G1687" s="103" t="n">
        <f aca="false">_xlfn.iferror(VLOOKUP(D1687,Cadastros!$M$1:$N$12,2,0),0)*C1687</f>
        <v>0</v>
      </c>
      <c r="H1687" s="103" t="n">
        <f aca="false">SUMIF(A:A,A1687,G:G)</f>
        <v>0</v>
      </c>
    </row>
    <row r="1688" customFormat="false" ht="15" hidden="true" customHeight="true" outlineLevel="0" collapsed="false">
      <c r="A1688" s="92"/>
      <c r="B1688" s="92"/>
      <c r="C1688" s="100"/>
      <c r="D1688" s="92"/>
      <c r="E1688" s="101" t="e">
        <f aca="false">_xlfn.iferror(VLOOKUP($A1688,Clientes!$A:$F,6,0),"")</f>
        <v>#N/A</v>
      </c>
      <c r="F1688" s="102" t="str">
        <f aca="false">IF(B1688="","",EOMONTH(B1688,-1)+1)</f>
        <v/>
      </c>
      <c r="G1688" s="103" t="n">
        <f aca="false">_xlfn.iferror(VLOOKUP(D1688,Cadastros!$M$1:$N$12,2,0),0)*C1688</f>
        <v>0</v>
      </c>
      <c r="H1688" s="103" t="n">
        <f aca="false">SUMIF(A:A,A1688,G:G)</f>
        <v>0</v>
      </c>
    </row>
    <row r="1689" customFormat="false" ht="15" hidden="true" customHeight="true" outlineLevel="0" collapsed="false">
      <c r="A1689" s="92"/>
      <c r="B1689" s="92"/>
      <c r="C1689" s="100"/>
      <c r="D1689" s="92"/>
      <c r="E1689" s="101" t="e">
        <f aca="false">_xlfn.iferror(VLOOKUP($A1689,Clientes!$A:$F,6,0),"")</f>
        <v>#N/A</v>
      </c>
      <c r="F1689" s="102" t="str">
        <f aca="false">IF(B1689="","",EOMONTH(B1689,-1)+1)</f>
        <v/>
      </c>
      <c r="G1689" s="103" t="n">
        <f aca="false">_xlfn.iferror(VLOOKUP(D1689,Cadastros!$M$1:$N$12,2,0),0)*C1689</f>
        <v>0</v>
      </c>
      <c r="H1689" s="103" t="n">
        <f aca="false">SUMIF(A:A,A1689,G:G)</f>
        <v>0</v>
      </c>
    </row>
    <row r="1690" customFormat="false" ht="15" hidden="true" customHeight="true" outlineLevel="0" collapsed="false">
      <c r="A1690" s="92"/>
      <c r="B1690" s="92"/>
      <c r="C1690" s="100"/>
      <c r="D1690" s="92"/>
      <c r="E1690" s="101" t="e">
        <f aca="false">_xlfn.iferror(VLOOKUP($A1690,Clientes!$A:$F,6,0),"")</f>
        <v>#N/A</v>
      </c>
      <c r="F1690" s="102" t="str">
        <f aca="false">IF(B1690="","",EOMONTH(B1690,-1)+1)</f>
        <v/>
      </c>
      <c r="G1690" s="103" t="n">
        <f aca="false">_xlfn.iferror(VLOOKUP(D1690,Cadastros!$M$1:$N$12,2,0),0)*C1690</f>
        <v>0</v>
      </c>
      <c r="H1690" s="103" t="n">
        <f aca="false">SUMIF(A:A,A1690,G:G)</f>
        <v>0</v>
      </c>
    </row>
    <row r="1691" customFormat="false" ht="15" hidden="true" customHeight="true" outlineLevel="0" collapsed="false">
      <c r="A1691" s="92"/>
      <c r="B1691" s="92"/>
      <c r="C1691" s="100"/>
      <c r="D1691" s="92"/>
      <c r="E1691" s="101" t="e">
        <f aca="false">_xlfn.iferror(VLOOKUP($A1691,Clientes!$A:$F,6,0),"")</f>
        <v>#N/A</v>
      </c>
      <c r="F1691" s="102" t="str">
        <f aca="false">IF(B1691="","",EOMONTH(B1691,-1)+1)</f>
        <v/>
      </c>
      <c r="G1691" s="103" t="n">
        <f aca="false">_xlfn.iferror(VLOOKUP(D1691,Cadastros!$M$1:$N$12,2,0),0)*C1691</f>
        <v>0</v>
      </c>
      <c r="H1691" s="103" t="n">
        <f aca="false">SUMIF(A:A,A1691,G:G)</f>
        <v>0</v>
      </c>
    </row>
    <row r="1692" customFormat="false" ht="15" hidden="true" customHeight="true" outlineLevel="0" collapsed="false">
      <c r="A1692" s="92"/>
      <c r="B1692" s="92"/>
      <c r="C1692" s="100"/>
      <c r="D1692" s="92"/>
      <c r="E1692" s="101" t="e">
        <f aca="false">_xlfn.iferror(VLOOKUP($A1692,Clientes!$A:$F,6,0),"")</f>
        <v>#N/A</v>
      </c>
      <c r="F1692" s="102" t="str">
        <f aca="false">IF(B1692="","",EOMONTH(B1692,-1)+1)</f>
        <v/>
      </c>
      <c r="G1692" s="103" t="n">
        <f aca="false">_xlfn.iferror(VLOOKUP(D1692,Cadastros!$M$1:$N$12,2,0),0)*C1692</f>
        <v>0</v>
      </c>
      <c r="H1692" s="103" t="n">
        <f aca="false">SUMIF(A:A,A1692,G:G)</f>
        <v>0</v>
      </c>
    </row>
    <row r="1693" customFormat="false" ht="15" hidden="true" customHeight="true" outlineLevel="0" collapsed="false">
      <c r="A1693" s="92"/>
      <c r="B1693" s="92"/>
      <c r="C1693" s="100"/>
      <c r="D1693" s="92"/>
      <c r="E1693" s="101" t="e">
        <f aca="false">_xlfn.iferror(VLOOKUP($A1693,Clientes!$A:$F,6,0),"")</f>
        <v>#N/A</v>
      </c>
      <c r="F1693" s="102" t="str">
        <f aca="false">IF(B1693="","",EOMONTH(B1693,-1)+1)</f>
        <v/>
      </c>
      <c r="G1693" s="103" t="n">
        <f aca="false">_xlfn.iferror(VLOOKUP(D1693,Cadastros!$M$1:$N$12,2,0),0)*C1693</f>
        <v>0</v>
      </c>
      <c r="H1693" s="103" t="n">
        <f aca="false">SUMIF(A:A,A1693,G:G)</f>
        <v>0</v>
      </c>
    </row>
    <row r="1694" customFormat="false" ht="15" hidden="true" customHeight="true" outlineLevel="0" collapsed="false">
      <c r="A1694" s="92"/>
      <c r="B1694" s="92"/>
      <c r="C1694" s="100"/>
      <c r="D1694" s="92"/>
      <c r="E1694" s="101" t="e">
        <f aca="false">_xlfn.iferror(VLOOKUP($A1694,Clientes!$A:$F,6,0),"")</f>
        <v>#N/A</v>
      </c>
      <c r="F1694" s="102" t="str">
        <f aca="false">IF(B1694="","",EOMONTH(B1694,-1)+1)</f>
        <v/>
      </c>
      <c r="G1694" s="103" t="n">
        <f aca="false">_xlfn.iferror(VLOOKUP(D1694,Cadastros!$M$1:$N$12,2,0),0)*C1694</f>
        <v>0</v>
      </c>
      <c r="H1694" s="103" t="n">
        <f aca="false">SUMIF(A:A,A1694,G:G)</f>
        <v>0</v>
      </c>
    </row>
    <row r="1695" customFormat="false" ht="15" hidden="true" customHeight="true" outlineLevel="0" collapsed="false">
      <c r="A1695" s="92"/>
      <c r="B1695" s="92"/>
      <c r="C1695" s="100"/>
      <c r="D1695" s="92"/>
      <c r="E1695" s="101" t="e">
        <f aca="false">_xlfn.iferror(VLOOKUP($A1695,Clientes!$A:$F,6,0),"")</f>
        <v>#N/A</v>
      </c>
      <c r="F1695" s="102" t="str">
        <f aca="false">IF(B1695="","",EOMONTH(B1695,-1)+1)</f>
        <v/>
      </c>
      <c r="G1695" s="103" t="n">
        <f aca="false">_xlfn.iferror(VLOOKUP(D1695,Cadastros!$M$1:$N$12,2,0),0)*C1695</f>
        <v>0</v>
      </c>
      <c r="H1695" s="103" t="n">
        <f aca="false">SUMIF(A:A,A1695,G:G)</f>
        <v>0</v>
      </c>
    </row>
    <row r="1696" customFormat="false" ht="15" hidden="true" customHeight="true" outlineLevel="0" collapsed="false">
      <c r="A1696" s="92"/>
      <c r="B1696" s="92"/>
      <c r="C1696" s="100"/>
      <c r="D1696" s="92"/>
      <c r="E1696" s="101" t="e">
        <f aca="false">_xlfn.iferror(VLOOKUP($A1696,Clientes!$A:$F,6,0),"")</f>
        <v>#N/A</v>
      </c>
      <c r="F1696" s="102" t="str">
        <f aca="false">IF(B1696="","",EOMONTH(B1696,-1)+1)</f>
        <v/>
      </c>
      <c r="G1696" s="103" t="n">
        <f aca="false">_xlfn.iferror(VLOOKUP(D1696,Cadastros!$M$1:$N$12,2,0),0)*C1696</f>
        <v>0</v>
      </c>
      <c r="H1696" s="103" t="n">
        <f aca="false">SUMIF(A:A,A1696,G:G)</f>
        <v>0</v>
      </c>
    </row>
    <row r="1697" customFormat="false" ht="15" hidden="true" customHeight="true" outlineLevel="0" collapsed="false">
      <c r="A1697" s="92"/>
      <c r="B1697" s="92"/>
      <c r="C1697" s="100"/>
      <c r="D1697" s="92"/>
      <c r="E1697" s="101" t="e">
        <f aca="false">_xlfn.iferror(VLOOKUP($A1697,Clientes!$A:$F,6,0),"")</f>
        <v>#N/A</v>
      </c>
      <c r="F1697" s="102" t="str">
        <f aca="false">IF(B1697="","",EOMONTH(B1697,-1)+1)</f>
        <v/>
      </c>
      <c r="G1697" s="103" t="n">
        <f aca="false">_xlfn.iferror(VLOOKUP(D1697,Cadastros!$M$1:$N$12,2,0),0)*C1697</f>
        <v>0</v>
      </c>
      <c r="H1697" s="103" t="n">
        <f aca="false">SUMIF(A:A,A1697,G:G)</f>
        <v>0</v>
      </c>
    </row>
    <row r="1698" customFormat="false" ht="15" hidden="true" customHeight="true" outlineLevel="0" collapsed="false">
      <c r="A1698" s="92"/>
      <c r="B1698" s="92"/>
      <c r="C1698" s="100"/>
      <c r="D1698" s="92"/>
      <c r="E1698" s="101" t="e">
        <f aca="false">_xlfn.iferror(VLOOKUP($A1698,Clientes!$A:$F,6,0),"")</f>
        <v>#N/A</v>
      </c>
      <c r="F1698" s="102" t="str">
        <f aca="false">IF(B1698="","",EOMONTH(B1698,-1)+1)</f>
        <v/>
      </c>
      <c r="G1698" s="103" t="n">
        <f aca="false">_xlfn.iferror(VLOOKUP(D1698,Cadastros!$M$1:$N$12,2,0),0)*C1698</f>
        <v>0</v>
      </c>
      <c r="H1698" s="103" t="n">
        <f aca="false">SUMIF(A:A,A1698,G:G)</f>
        <v>0</v>
      </c>
    </row>
    <row r="1699" customFormat="false" ht="15" hidden="true" customHeight="true" outlineLevel="0" collapsed="false">
      <c r="A1699" s="92"/>
      <c r="B1699" s="92"/>
      <c r="C1699" s="100"/>
      <c r="D1699" s="92"/>
      <c r="E1699" s="101" t="e">
        <f aca="false">_xlfn.iferror(VLOOKUP($A1699,Clientes!$A:$F,6,0),"")</f>
        <v>#N/A</v>
      </c>
      <c r="F1699" s="102" t="str">
        <f aca="false">IF(B1699="","",EOMONTH(B1699,-1)+1)</f>
        <v/>
      </c>
      <c r="G1699" s="103" t="n">
        <f aca="false">_xlfn.iferror(VLOOKUP(D1699,Cadastros!$M$1:$N$12,2,0),0)*C1699</f>
        <v>0</v>
      </c>
      <c r="H1699" s="103" t="n">
        <f aca="false">SUMIF(A:A,A1699,G:G)</f>
        <v>0</v>
      </c>
    </row>
    <row r="1700" customFormat="false" ht="15" hidden="true" customHeight="true" outlineLevel="0" collapsed="false">
      <c r="A1700" s="92"/>
      <c r="B1700" s="92"/>
      <c r="C1700" s="100"/>
      <c r="D1700" s="92"/>
      <c r="E1700" s="101" t="e">
        <f aca="false">_xlfn.iferror(VLOOKUP($A1700,Clientes!$A:$F,6,0),"")</f>
        <v>#N/A</v>
      </c>
      <c r="F1700" s="102" t="str">
        <f aca="false">IF(B1700="","",EOMONTH(B1700,-1)+1)</f>
        <v/>
      </c>
      <c r="G1700" s="103" t="n">
        <f aca="false">_xlfn.iferror(VLOOKUP(D1700,Cadastros!$M$1:$N$12,2,0),0)*C1700</f>
        <v>0</v>
      </c>
      <c r="H1700" s="103" t="n">
        <f aca="false">SUMIF(A:A,A1700,G:G)</f>
        <v>0</v>
      </c>
    </row>
    <row r="1701" customFormat="false" ht="15" hidden="true" customHeight="true" outlineLevel="0" collapsed="false">
      <c r="A1701" s="92"/>
      <c r="B1701" s="92"/>
      <c r="C1701" s="100"/>
      <c r="D1701" s="92"/>
      <c r="E1701" s="101" t="e">
        <f aca="false">_xlfn.iferror(VLOOKUP($A1701,Clientes!$A:$F,6,0),"")</f>
        <v>#N/A</v>
      </c>
      <c r="F1701" s="102" t="str">
        <f aca="false">IF(B1701="","",EOMONTH(B1701,-1)+1)</f>
        <v/>
      </c>
      <c r="G1701" s="103" t="n">
        <f aca="false">_xlfn.iferror(VLOOKUP(D1701,Cadastros!$M$1:$N$12,2,0),0)*C1701</f>
        <v>0</v>
      </c>
      <c r="H1701" s="103" t="n">
        <f aca="false">SUMIF(A:A,A1701,G:G)</f>
        <v>0</v>
      </c>
    </row>
    <row r="1702" customFormat="false" ht="15" hidden="true" customHeight="true" outlineLevel="0" collapsed="false">
      <c r="A1702" s="92"/>
      <c r="B1702" s="92"/>
      <c r="C1702" s="100"/>
      <c r="D1702" s="92"/>
      <c r="E1702" s="101" t="e">
        <f aca="false">_xlfn.iferror(VLOOKUP($A1702,Clientes!$A:$F,6,0),"")</f>
        <v>#N/A</v>
      </c>
      <c r="F1702" s="102" t="str">
        <f aca="false">IF(B1702="","",EOMONTH(B1702,-1)+1)</f>
        <v/>
      </c>
      <c r="G1702" s="103" t="n">
        <f aca="false">_xlfn.iferror(VLOOKUP(D1702,Cadastros!$M$1:$N$12,2,0),0)*C1702</f>
        <v>0</v>
      </c>
      <c r="H1702" s="103" t="n">
        <f aca="false">SUMIF(A:A,A1702,G:G)</f>
        <v>0</v>
      </c>
    </row>
    <row r="1703" customFormat="false" ht="15" hidden="true" customHeight="true" outlineLevel="0" collapsed="false">
      <c r="A1703" s="92"/>
      <c r="B1703" s="92"/>
      <c r="C1703" s="100"/>
      <c r="D1703" s="92"/>
      <c r="E1703" s="101" t="e">
        <f aca="false">_xlfn.iferror(VLOOKUP($A1703,Clientes!$A:$F,6,0),"")</f>
        <v>#N/A</v>
      </c>
      <c r="F1703" s="102" t="str">
        <f aca="false">IF(B1703="","",EOMONTH(B1703,-1)+1)</f>
        <v/>
      </c>
      <c r="G1703" s="103" t="n">
        <f aca="false">_xlfn.iferror(VLOOKUP(D1703,Cadastros!$M$1:$N$12,2,0),0)*C1703</f>
        <v>0</v>
      </c>
      <c r="H1703" s="103" t="n">
        <f aca="false">SUMIF(A:A,A1703,G:G)</f>
        <v>0</v>
      </c>
    </row>
    <row r="1704" customFormat="false" ht="15" hidden="true" customHeight="true" outlineLevel="0" collapsed="false">
      <c r="A1704" s="92"/>
      <c r="B1704" s="92"/>
      <c r="C1704" s="100"/>
      <c r="D1704" s="92"/>
      <c r="E1704" s="101" t="e">
        <f aca="false">_xlfn.iferror(VLOOKUP($A1704,Clientes!$A:$F,6,0),"")</f>
        <v>#N/A</v>
      </c>
      <c r="F1704" s="102" t="str">
        <f aca="false">IF(B1704="","",EOMONTH(B1704,-1)+1)</f>
        <v/>
      </c>
      <c r="G1704" s="103" t="n">
        <f aca="false">_xlfn.iferror(VLOOKUP(D1704,Cadastros!$M$1:$N$12,2,0),0)*C1704</f>
        <v>0</v>
      </c>
      <c r="H1704" s="103" t="n">
        <f aca="false">SUMIF(A:A,A1704,G:G)</f>
        <v>0</v>
      </c>
    </row>
    <row r="1705" customFormat="false" ht="15" hidden="true" customHeight="true" outlineLevel="0" collapsed="false">
      <c r="A1705" s="92"/>
      <c r="B1705" s="92"/>
      <c r="C1705" s="100"/>
      <c r="D1705" s="92"/>
      <c r="E1705" s="101" t="e">
        <f aca="false">_xlfn.iferror(VLOOKUP($A1705,Clientes!$A:$F,6,0),"")</f>
        <v>#N/A</v>
      </c>
      <c r="F1705" s="102" t="str">
        <f aca="false">IF(B1705="","",EOMONTH(B1705,-1)+1)</f>
        <v/>
      </c>
      <c r="G1705" s="103" t="n">
        <f aca="false">_xlfn.iferror(VLOOKUP(D1705,Cadastros!$M$1:$N$12,2,0),0)*C1705</f>
        <v>0</v>
      </c>
      <c r="H1705" s="103" t="n">
        <f aca="false">SUMIF(A:A,A1705,G:G)</f>
        <v>0</v>
      </c>
    </row>
    <row r="1706" customFormat="false" ht="15" hidden="true" customHeight="true" outlineLevel="0" collapsed="false">
      <c r="A1706" s="92"/>
      <c r="B1706" s="92"/>
      <c r="C1706" s="100"/>
      <c r="D1706" s="92"/>
      <c r="E1706" s="101" t="e">
        <f aca="false">_xlfn.iferror(VLOOKUP($A1706,Clientes!$A:$F,6,0),"")</f>
        <v>#N/A</v>
      </c>
      <c r="F1706" s="102" t="str">
        <f aca="false">IF(B1706="","",EOMONTH(B1706,-1)+1)</f>
        <v/>
      </c>
      <c r="G1706" s="103" t="n">
        <f aca="false">_xlfn.iferror(VLOOKUP(D1706,Cadastros!$M$1:$N$12,2,0),0)*C1706</f>
        <v>0</v>
      </c>
      <c r="H1706" s="103" t="n">
        <f aca="false">SUMIF(A:A,A1706,G:G)</f>
        <v>0</v>
      </c>
    </row>
    <row r="1707" customFormat="false" ht="15" hidden="true" customHeight="true" outlineLevel="0" collapsed="false">
      <c r="A1707" s="92"/>
      <c r="B1707" s="92"/>
      <c r="C1707" s="100"/>
      <c r="D1707" s="92"/>
      <c r="E1707" s="101" t="e">
        <f aca="false">_xlfn.iferror(VLOOKUP($A1707,Clientes!$A:$F,6,0),"")</f>
        <v>#N/A</v>
      </c>
      <c r="F1707" s="102" t="str">
        <f aca="false">IF(B1707="","",EOMONTH(B1707,-1)+1)</f>
        <v/>
      </c>
      <c r="G1707" s="103" t="n">
        <f aca="false">_xlfn.iferror(VLOOKUP(D1707,Cadastros!$M$1:$N$12,2,0),0)*C1707</f>
        <v>0</v>
      </c>
      <c r="H1707" s="103" t="n">
        <f aca="false">SUMIF(A:A,A1707,G:G)</f>
        <v>0</v>
      </c>
    </row>
    <row r="1708" customFormat="false" ht="15" hidden="true" customHeight="true" outlineLevel="0" collapsed="false">
      <c r="A1708" s="92"/>
      <c r="B1708" s="92"/>
      <c r="C1708" s="100"/>
      <c r="D1708" s="92"/>
      <c r="E1708" s="101" t="e">
        <f aca="false">_xlfn.iferror(VLOOKUP($A1708,Clientes!$A:$F,6,0),"")</f>
        <v>#N/A</v>
      </c>
      <c r="F1708" s="102" t="str">
        <f aca="false">IF(B1708="","",EOMONTH(B1708,-1)+1)</f>
        <v/>
      </c>
      <c r="G1708" s="103" t="n">
        <f aca="false">_xlfn.iferror(VLOOKUP(D1708,Cadastros!$M$1:$N$12,2,0),0)*C1708</f>
        <v>0</v>
      </c>
      <c r="H1708" s="103" t="n">
        <f aca="false">SUMIF(A:A,A1708,G:G)</f>
        <v>0</v>
      </c>
    </row>
    <row r="1709" customFormat="false" ht="15" hidden="true" customHeight="true" outlineLevel="0" collapsed="false">
      <c r="A1709" s="92"/>
      <c r="B1709" s="92"/>
      <c r="C1709" s="100"/>
      <c r="D1709" s="92"/>
      <c r="E1709" s="101" t="e">
        <f aca="false">_xlfn.iferror(VLOOKUP($A1709,Clientes!$A:$F,6,0),"")</f>
        <v>#N/A</v>
      </c>
      <c r="F1709" s="102" t="str">
        <f aca="false">IF(B1709="","",EOMONTH(B1709,-1)+1)</f>
        <v/>
      </c>
      <c r="G1709" s="103" t="n">
        <f aca="false">_xlfn.iferror(VLOOKUP(D1709,Cadastros!$M$1:$N$12,2,0),0)*C1709</f>
        <v>0</v>
      </c>
      <c r="H1709" s="103" t="n">
        <f aca="false">SUMIF(A:A,A1709,G:G)</f>
        <v>0</v>
      </c>
    </row>
    <row r="1710" customFormat="false" ht="15" hidden="true" customHeight="true" outlineLevel="0" collapsed="false">
      <c r="A1710" s="92"/>
      <c r="B1710" s="92"/>
      <c r="C1710" s="100"/>
      <c r="D1710" s="92"/>
      <c r="E1710" s="101" t="e">
        <f aca="false">_xlfn.iferror(VLOOKUP($A1710,Clientes!$A:$F,6,0),"")</f>
        <v>#N/A</v>
      </c>
      <c r="F1710" s="102" t="str">
        <f aca="false">IF(B1710="","",EOMONTH(B1710,-1)+1)</f>
        <v/>
      </c>
      <c r="G1710" s="103" t="n">
        <f aca="false">_xlfn.iferror(VLOOKUP(D1710,Cadastros!$M$1:$N$12,2,0),0)*C1710</f>
        <v>0</v>
      </c>
      <c r="H1710" s="103" t="n">
        <f aca="false">SUMIF(A:A,A1710,G:G)</f>
        <v>0</v>
      </c>
    </row>
    <row r="1711" customFormat="false" ht="15" hidden="true" customHeight="true" outlineLevel="0" collapsed="false">
      <c r="A1711" s="92"/>
      <c r="B1711" s="92"/>
      <c r="C1711" s="100"/>
      <c r="D1711" s="92"/>
      <c r="E1711" s="101" t="e">
        <f aca="false">_xlfn.iferror(VLOOKUP($A1711,Clientes!$A:$F,6,0),"")</f>
        <v>#N/A</v>
      </c>
      <c r="F1711" s="102" t="str">
        <f aca="false">IF(B1711="","",EOMONTH(B1711,-1)+1)</f>
        <v/>
      </c>
      <c r="G1711" s="103" t="n">
        <f aca="false">_xlfn.iferror(VLOOKUP(D1711,Cadastros!$M$1:$N$12,2,0),0)*C1711</f>
        <v>0</v>
      </c>
      <c r="H1711" s="103" t="n">
        <f aca="false">SUMIF(A:A,A1711,G:G)</f>
        <v>0</v>
      </c>
    </row>
    <row r="1712" customFormat="false" ht="15" hidden="true" customHeight="true" outlineLevel="0" collapsed="false">
      <c r="A1712" s="92"/>
      <c r="B1712" s="92"/>
      <c r="C1712" s="100"/>
      <c r="D1712" s="92"/>
      <c r="E1712" s="101" t="e">
        <f aca="false">_xlfn.iferror(VLOOKUP($A1712,Clientes!$A:$F,6,0),"")</f>
        <v>#N/A</v>
      </c>
      <c r="F1712" s="102" t="str">
        <f aca="false">IF(B1712="","",EOMONTH(B1712,-1)+1)</f>
        <v/>
      </c>
      <c r="G1712" s="103" t="n">
        <f aca="false">_xlfn.iferror(VLOOKUP(D1712,Cadastros!$M$1:$N$12,2,0),0)*C1712</f>
        <v>0</v>
      </c>
      <c r="H1712" s="103" t="n">
        <f aca="false">SUMIF(A:A,A1712,G:G)</f>
        <v>0</v>
      </c>
    </row>
    <row r="1713" customFormat="false" ht="15" hidden="true" customHeight="true" outlineLevel="0" collapsed="false">
      <c r="A1713" s="92"/>
      <c r="B1713" s="92"/>
      <c r="C1713" s="100"/>
      <c r="D1713" s="92"/>
      <c r="E1713" s="101" t="e">
        <f aca="false">_xlfn.iferror(VLOOKUP($A1713,Clientes!$A:$F,6,0),"")</f>
        <v>#N/A</v>
      </c>
      <c r="F1713" s="102" t="str">
        <f aca="false">IF(B1713="","",EOMONTH(B1713,-1)+1)</f>
        <v/>
      </c>
      <c r="G1713" s="103" t="n">
        <f aca="false">_xlfn.iferror(VLOOKUP(D1713,Cadastros!$M$1:$N$12,2,0),0)*C1713</f>
        <v>0</v>
      </c>
      <c r="H1713" s="103" t="n">
        <f aca="false">SUMIF(A:A,A1713,G:G)</f>
        <v>0</v>
      </c>
    </row>
    <row r="1714" customFormat="false" ht="15" hidden="true" customHeight="true" outlineLevel="0" collapsed="false">
      <c r="A1714" s="92"/>
      <c r="B1714" s="92"/>
      <c r="C1714" s="100"/>
      <c r="D1714" s="92"/>
      <c r="E1714" s="101" t="e">
        <f aca="false">_xlfn.iferror(VLOOKUP($A1714,Clientes!$A:$F,6,0),"")</f>
        <v>#N/A</v>
      </c>
      <c r="F1714" s="102" t="str">
        <f aca="false">IF(B1714="","",EOMONTH(B1714,-1)+1)</f>
        <v/>
      </c>
      <c r="G1714" s="103" t="n">
        <f aca="false">_xlfn.iferror(VLOOKUP(D1714,Cadastros!$M$1:$N$12,2,0),0)*C1714</f>
        <v>0</v>
      </c>
      <c r="H1714" s="103" t="n">
        <f aca="false">SUMIF(A:A,A1714,G:G)</f>
        <v>0</v>
      </c>
    </row>
    <row r="1715" customFormat="false" ht="15" hidden="true" customHeight="true" outlineLevel="0" collapsed="false">
      <c r="A1715" s="92"/>
      <c r="B1715" s="92"/>
      <c r="C1715" s="100"/>
      <c r="D1715" s="92"/>
      <c r="E1715" s="101" t="e">
        <f aca="false">_xlfn.iferror(VLOOKUP($A1715,Clientes!$A:$F,6,0),"")</f>
        <v>#N/A</v>
      </c>
      <c r="F1715" s="102" t="str">
        <f aca="false">IF(B1715="","",EOMONTH(B1715,-1)+1)</f>
        <v/>
      </c>
      <c r="G1715" s="103" t="n">
        <f aca="false">_xlfn.iferror(VLOOKUP(D1715,Cadastros!$M$1:$N$12,2,0),0)*C1715</f>
        <v>0</v>
      </c>
      <c r="H1715" s="103" t="n">
        <f aca="false">SUMIF(A:A,A1715,G:G)</f>
        <v>0</v>
      </c>
    </row>
    <row r="1716" customFormat="false" ht="15" hidden="true" customHeight="true" outlineLevel="0" collapsed="false">
      <c r="A1716" s="92"/>
      <c r="B1716" s="92"/>
      <c r="C1716" s="100"/>
      <c r="D1716" s="92"/>
      <c r="E1716" s="101" t="e">
        <f aca="false">_xlfn.iferror(VLOOKUP($A1716,Clientes!$A:$F,6,0),"")</f>
        <v>#N/A</v>
      </c>
      <c r="F1716" s="102" t="str">
        <f aca="false">IF(B1716="","",EOMONTH(B1716,-1)+1)</f>
        <v/>
      </c>
      <c r="G1716" s="103" t="n">
        <f aca="false">_xlfn.iferror(VLOOKUP(D1716,Cadastros!$M$1:$N$12,2,0),0)*C1716</f>
        <v>0</v>
      </c>
      <c r="H1716" s="103" t="n">
        <f aca="false">SUMIF(A:A,A1716,G:G)</f>
        <v>0</v>
      </c>
    </row>
    <row r="1717" customFormat="false" ht="15" hidden="true" customHeight="true" outlineLevel="0" collapsed="false">
      <c r="A1717" s="92"/>
      <c r="B1717" s="92"/>
      <c r="C1717" s="100"/>
      <c r="D1717" s="92"/>
      <c r="E1717" s="101" t="e">
        <f aca="false">_xlfn.iferror(VLOOKUP($A1717,Clientes!$A:$F,6,0),"")</f>
        <v>#N/A</v>
      </c>
      <c r="F1717" s="102" t="str">
        <f aca="false">IF(B1717="","",EOMONTH(B1717,-1)+1)</f>
        <v/>
      </c>
      <c r="G1717" s="103" t="n">
        <f aca="false">_xlfn.iferror(VLOOKUP(D1717,Cadastros!$M$1:$N$12,2,0),0)*C1717</f>
        <v>0</v>
      </c>
      <c r="H1717" s="103" t="n">
        <f aca="false">SUMIF(A:A,A1717,G:G)</f>
        <v>0</v>
      </c>
    </row>
    <row r="1718" customFormat="false" ht="15" hidden="true" customHeight="true" outlineLevel="0" collapsed="false">
      <c r="A1718" s="92"/>
      <c r="B1718" s="92"/>
      <c r="C1718" s="100"/>
      <c r="D1718" s="92"/>
      <c r="E1718" s="101" t="e">
        <f aca="false">_xlfn.iferror(VLOOKUP($A1718,Clientes!$A:$F,6,0),"")</f>
        <v>#N/A</v>
      </c>
      <c r="F1718" s="102" t="str">
        <f aca="false">IF(B1718="","",EOMONTH(B1718,-1)+1)</f>
        <v/>
      </c>
      <c r="G1718" s="103" t="n">
        <f aca="false">_xlfn.iferror(VLOOKUP(D1718,Cadastros!$M$1:$N$12,2,0),0)*C1718</f>
        <v>0</v>
      </c>
      <c r="H1718" s="103" t="n">
        <f aca="false">SUMIF(A:A,A1718,G:G)</f>
        <v>0</v>
      </c>
    </row>
    <row r="1719" customFormat="false" ht="15" hidden="true" customHeight="true" outlineLevel="0" collapsed="false">
      <c r="A1719" s="92"/>
      <c r="B1719" s="92"/>
      <c r="C1719" s="100"/>
      <c r="D1719" s="92"/>
      <c r="E1719" s="101" t="e">
        <f aca="false">_xlfn.iferror(VLOOKUP($A1719,Clientes!$A:$F,6,0),"")</f>
        <v>#N/A</v>
      </c>
      <c r="F1719" s="102" t="str">
        <f aca="false">IF(B1719="","",EOMONTH(B1719,-1)+1)</f>
        <v/>
      </c>
      <c r="G1719" s="103" t="n">
        <f aca="false">_xlfn.iferror(VLOOKUP(D1719,Cadastros!$M$1:$N$12,2,0),0)*C1719</f>
        <v>0</v>
      </c>
      <c r="H1719" s="103" t="n">
        <f aca="false">SUMIF(A:A,A1719,G:G)</f>
        <v>0</v>
      </c>
    </row>
    <row r="1720" customFormat="false" ht="15" hidden="true" customHeight="true" outlineLevel="0" collapsed="false">
      <c r="A1720" s="92"/>
      <c r="B1720" s="92"/>
      <c r="C1720" s="100"/>
      <c r="D1720" s="92"/>
      <c r="E1720" s="101" t="e">
        <f aca="false">_xlfn.iferror(VLOOKUP($A1720,Clientes!$A:$F,6,0),"")</f>
        <v>#N/A</v>
      </c>
      <c r="F1720" s="102" t="str">
        <f aca="false">IF(B1720="","",EOMONTH(B1720,-1)+1)</f>
        <v/>
      </c>
      <c r="G1720" s="103" t="n">
        <f aca="false">_xlfn.iferror(VLOOKUP(D1720,Cadastros!$M$1:$N$12,2,0),0)*C1720</f>
        <v>0</v>
      </c>
      <c r="H1720" s="103" t="n">
        <f aca="false">SUMIF(A:A,A1720,G:G)</f>
        <v>0</v>
      </c>
    </row>
    <row r="1721" customFormat="false" ht="15" hidden="true" customHeight="true" outlineLevel="0" collapsed="false">
      <c r="A1721" s="92"/>
      <c r="B1721" s="92"/>
      <c r="C1721" s="100"/>
      <c r="D1721" s="92"/>
      <c r="E1721" s="101" t="e">
        <f aca="false">_xlfn.iferror(VLOOKUP($A1721,Clientes!$A:$F,6,0),"")</f>
        <v>#N/A</v>
      </c>
      <c r="F1721" s="102" t="str">
        <f aca="false">IF(B1721="","",EOMONTH(B1721,-1)+1)</f>
        <v/>
      </c>
      <c r="G1721" s="103" t="n">
        <f aca="false">_xlfn.iferror(VLOOKUP(D1721,Cadastros!$M$1:$N$12,2,0),0)*C1721</f>
        <v>0</v>
      </c>
      <c r="H1721" s="103" t="n">
        <f aca="false">SUMIF(A:A,A1721,G:G)</f>
        <v>0</v>
      </c>
    </row>
    <row r="1722" customFormat="false" ht="15" hidden="true" customHeight="true" outlineLevel="0" collapsed="false">
      <c r="A1722" s="92"/>
      <c r="B1722" s="92"/>
      <c r="C1722" s="100"/>
      <c r="D1722" s="92"/>
      <c r="E1722" s="101" t="e">
        <f aca="false">_xlfn.iferror(VLOOKUP($A1722,Clientes!$A:$F,6,0),"")</f>
        <v>#N/A</v>
      </c>
      <c r="F1722" s="102" t="str">
        <f aca="false">IF(B1722="","",EOMONTH(B1722,-1)+1)</f>
        <v/>
      </c>
      <c r="G1722" s="103" t="n">
        <f aca="false">_xlfn.iferror(VLOOKUP(D1722,Cadastros!$M$1:$N$12,2,0),0)*C1722</f>
        <v>0</v>
      </c>
      <c r="H1722" s="103" t="n">
        <f aca="false">SUMIF(A:A,A1722,G:G)</f>
        <v>0</v>
      </c>
    </row>
    <row r="1723" customFormat="false" ht="15" hidden="true" customHeight="true" outlineLevel="0" collapsed="false">
      <c r="A1723" s="92"/>
      <c r="B1723" s="92"/>
      <c r="C1723" s="100"/>
      <c r="D1723" s="92"/>
      <c r="E1723" s="101" t="e">
        <f aca="false">_xlfn.iferror(VLOOKUP($A1723,Clientes!$A:$F,6,0),"")</f>
        <v>#N/A</v>
      </c>
      <c r="F1723" s="102" t="str">
        <f aca="false">IF(B1723="","",EOMONTH(B1723,-1)+1)</f>
        <v/>
      </c>
      <c r="G1723" s="103" t="n">
        <f aca="false">_xlfn.iferror(VLOOKUP(D1723,Cadastros!$M$1:$N$12,2,0),0)*C1723</f>
        <v>0</v>
      </c>
      <c r="H1723" s="103" t="n">
        <f aca="false">SUMIF(A:A,A1723,G:G)</f>
        <v>0</v>
      </c>
    </row>
    <row r="1724" customFormat="false" ht="15" hidden="true" customHeight="true" outlineLevel="0" collapsed="false">
      <c r="A1724" s="92"/>
      <c r="B1724" s="92"/>
      <c r="C1724" s="100"/>
      <c r="D1724" s="92"/>
      <c r="E1724" s="101" t="e">
        <f aca="false">_xlfn.iferror(VLOOKUP($A1724,Clientes!$A:$F,6,0),"")</f>
        <v>#N/A</v>
      </c>
      <c r="F1724" s="102" t="str">
        <f aca="false">IF(B1724="","",EOMONTH(B1724,-1)+1)</f>
        <v/>
      </c>
      <c r="G1724" s="103" t="n">
        <f aca="false">_xlfn.iferror(VLOOKUP(D1724,Cadastros!$M$1:$N$12,2,0),0)*C1724</f>
        <v>0</v>
      </c>
      <c r="H1724" s="103" t="n">
        <f aca="false">SUMIF(A:A,A1724,G:G)</f>
        <v>0</v>
      </c>
    </row>
    <row r="1725" customFormat="false" ht="15" hidden="true" customHeight="true" outlineLevel="0" collapsed="false">
      <c r="A1725" s="92"/>
      <c r="B1725" s="92"/>
      <c r="C1725" s="100"/>
      <c r="D1725" s="92"/>
      <c r="E1725" s="101" t="e">
        <f aca="false">_xlfn.iferror(VLOOKUP($A1725,Clientes!$A:$F,6,0),"")</f>
        <v>#N/A</v>
      </c>
      <c r="F1725" s="102" t="str">
        <f aca="false">IF(B1725="","",EOMONTH(B1725,-1)+1)</f>
        <v/>
      </c>
      <c r="G1725" s="103" t="n">
        <f aca="false">_xlfn.iferror(VLOOKUP(D1725,Cadastros!$M$1:$N$12,2,0),0)*C1725</f>
        <v>0</v>
      </c>
      <c r="H1725" s="103" t="n">
        <f aca="false">SUMIF(A:A,A1725,G:G)</f>
        <v>0</v>
      </c>
    </row>
    <row r="1726" customFormat="false" ht="15" hidden="true" customHeight="true" outlineLevel="0" collapsed="false">
      <c r="A1726" s="92"/>
      <c r="B1726" s="92"/>
      <c r="C1726" s="100"/>
      <c r="D1726" s="92"/>
      <c r="E1726" s="101" t="e">
        <f aca="false">_xlfn.iferror(VLOOKUP($A1726,Clientes!$A:$F,6,0),"")</f>
        <v>#N/A</v>
      </c>
      <c r="F1726" s="102" t="str">
        <f aca="false">IF(B1726="","",EOMONTH(B1726,-1)+1)</f>
        <v/>
      </c>
      <c r="G1726" s="103" t="n">
        <f aca="false">_xlfn.iferror(VLOOKUP(D1726,Cadastros!$M$1:$N$12,2,0),0)*C1726</f>
        <v>0</v>
      </c>
      <c r="H1726" s="103" t="n">
        <f aca="false">SUMIF(A:A,A1726,G:G)</f>
        <v>0</v>
      </c>
    </row>
    <row r="1727" customFormat="false" ht="15" hidden="true" customHeight="true" outlineLevel="0" collapsed="false">
      <c r="A1727" s="92"/>
      <c r="B1727" s="92"/>
      <c r="C1727" s="100"/>
      <c r="D1727" s="92"/>
      <c r="E1727" s="101" t="e">
        <f aca="false">_xlfn.iferror(VLOOKUP($A1727,Clientes!$A:$F,6,0),"")</f>
        <v>#N/A</v>
      </c>
      <c r="F1727" s="102" t="str">
        <f aca="false">IF(B1727="","",EOMONTH(B1727,-1)+1)</f>
        <v/>
      </c>
      <c r="G1727" s="103" t="n">
        <f aca="false">_xlfn.iferror(VLOOKUP(D1727,Cadastros!$M$1:$N$12,2,0),0)*C1727</f>
        <v>0</v>
      </c>
      <c r="H1727" s="103" t="n">
        <f aca="false">SUMIF(A:A,A1727,G:G)</f>
        <v>0</v>
      </c>
    </row>
    <row r="1728" customFormat="false" ht="15" hidden="true" customHeight="true" outlineLevel="0" collapsed="false">
      <c r="A1728" s="92"/>
      <c r="B1728" s="92"/>
      <c r="C1728" s="100"/>
      <c r="D1728" s="92"/>
      <c r="E1728" s="101" t="e">
        <f aca="false">_xlfn.iferror(VLOOKUP($A1728,Clientes!$A:$F,6,0),"")</f>
        <v>#N/A</v>
      </c>
      <c r="F1728" s="102" t="str">
        <f aca="false">IF(B1728="","",EOMONTH(B1728,-1)+1)</f>
        <v/>
      </c>
      <c r="G1728" s="103" t="n">
        <f aca="false">_xlfn.iferror(VLOOKUP(D1728,Cadastros!$M$1:$N$12,2,0),0)*C1728</f>
        <v>0</v>
      </c>
      <c r="H1728" s="103" t="n">
        <f aca="false">SUMIF(A:A,A1728,G:G)</f>
        <v>0</v>
      </c>
    </row>
    <row r="1729" customFormat="false" ht="15" hidden="true" customHeight="true" outlineLevel="0" collapsed="false">
      <c r="A1729" s="92"/>
      <c r="B1729" s="92"/>
      <c r="C1729" s="100"/>
      <c r="D1729" s="92"/>
      <c r="E1729" s="101" t="e">
        <f aca="false">_xlfn.iferror(VLOOKUP($A1729,Clientes!$A:$F,6,0),"")</f>
        <v>#N/A</v>
      </c>
      <c r="F1729" s="102" t="str">
        <f aca="false">IF(B1729="","",EOMONTH(B1729,-1)+1)</f>
        <v/>
      </c>
      <c r="G1729" s="103" t="n">
        <f aca="false">_xlfn.iferror(VLOOKUP(D1729,Cadastros!$M$1:$N$12,2,0),0)*C1729</f>
        <v>0</v>
      </c>
      <c r="H1729" s="103" t="n">
        <f aca="false">SUMIF(A:A,A1729,G:G)</f>
        <v>0</v>
      </c>
    </row>
    <row r="1730" customFormat="false" ht="15" hidden="true" customHeight="true" outlineLevel="0" collapsed="false">
      <c r="A1730" s="92"/>
      <c r="B1730" s="92"/>
      <c r="C1730" s="100"/>
      <c r="D1730" s="92"/>
      <c r="E1730" s="101" t="e">
        <f aca="false">_xlfn.iferror(VLOOKUP($A1730,Clientes!$A:$F,6,0),"")</f>
        <v>#N/A</v>
      </c>
      <c r="F1730" s="102" t="str">
        <f aca="false">IF(B1730="","",EOMONTH(B1730,-1)+1)</f>
        <v/>
      </c>
      <c r="G1730" s="103" t="n">
        <f aca="false">_xlfn.iferror(VLOOKUP(D1730,Cadastros!$M$1:$N$12,2,0),0)*C1730</f>
        <v>0</v>
      </c>
      <c r="H1730" s="103" t="n">
        <f aca="false">SUMIF(A:A,A1730,G:G)</f>
        <v>0</v>
      </c>
    </row>
    <row r="1731" customFormat="false" ht="15" hidden="true" customHeight="true" outlineLevel="0" collapsed="false">
      <c r="A1731" s="92"/>
      <c r="B1731" s="92"/>
      <c r="C1731" s="100"/>
      <c r="D1731" s="92"/>
      <c r="E1731" s="101" t="e">
        <f aca="false">_xlfn.iferror(VLOOKUP($A1731,Clientes!$A:$F,6,0),"")</f>
        <v>#N/A</v>
      </c>
      <c r="F1731" s="102" t="str">
        <f aca="false">IF(B1731="","",EOMONTH(B1731,-1)+1)</f>
        <v/>
      </c>
      <c r="G1731" s="103" t="n">
        <f aca="false">_xlfn.iferror(VLOOKUP(D1731,Cadastros!$M$1:$N$12,2,0),0)*C1731</f>
        <v>0</v>
      </c>
      <c r="H1731" s="103" t="n">
        <f aca="false">SUMIF(A:A,A1731,G:G)</f>
        <v>0</v>
      </c>
    </row>
    <row r="1732" customFormat="false" ht="15" hidden="true" customHeight="true" outlineLevel="0" collapsed="false">
      <c r="A1732" s="92"/>
      <c r="B1732" s="92"/>
      <c r="C1732" s="100"/>
      <c r="D1732" s="92"/>
      <c r="E1732" s="101" t="e">
        <f aca="false">_xlfn.iferror(VLOOKUP($A1732,Clientes!$A:$F,6,0),"")</f>
        <v>#N/A</v>
      </c>
      <c r="F1732" s="102" t="str">
        <f aca="false">IF(B1732="","",EOMONTH(B1732,-1)+1)</f>
        <v/>
      </c>
      <c r="G1732" s="103" t="n">
        <f aca="false">_xlfn.iferror(VLOOKUP(D1732,Cadastros!$M$1:$N$12,2,0),0)*C1732</f>
        <v>0</v>
      </c>
      <c r="H1732" s="103" t="n">
        <f aca="false">SUMIF(A:A,A1732,G:G)</f>
        <v>0</v>
      </c>
    </row>
    <row r="1733" customFormat="false" ht="15" hidden="true" customHeight="true" outlineLevel="0" collapsed="false">
      <c r="A1733" s="92"/>
      <c r="B1733" s="92"/>
      <c r="C1733" s="100"/>
      <c r="D1733" s="92"/>
      <c r="E1733" s="101" t="e">
        <f aca="false">_xlfn.iferror(VLOOKUP($A1733,Clientes!$A:$F,6,0),"")</f>
        <v>#N/A</v>
      </c>
      <c r="F1733" s="102" t="str">
        <f aca="false">IF(B1733="","",EOMONTH(B1733,-1)+1)</f>
        <v/>
      </c>
      <c r="G1733" s="103" t="n">
        <f aca="false">_xlfn.iferror(VLOOKUP(D1733,Cadastros!$M$1:$N$12,2,0),0)*C1733</f>
        <v>0</v>
      </c>
      <c r="H1733" s="103" t="n">
        <f aca="false">SUMIF(A:A,A1733,G:G)</f>
        <v>0</v>
      </c>
    </row>
    <row r="1734" customFormat="false" ht="15" hidden="true" customHeight="true" outlineLevel="0" collapsed="false">
      <c r="A1734" s="92"/>
      <c r="B1734" s="92"/>
      <c r="C1734" s="100"/>
      <c r="D1734" s="92"/>
      <c r="E1734" s="101" t="e">
        <f aca="false">_xlfn.iferror(VLOOKUP($A1734,Clientes!$A:$F,6,0),"")</f>
        <v>#N/A</v>
      </c>
      <c r="F1734" s="102" t="str">
        <f aca="false">IF(B1734="","",EOMONTH(B1734,-1)+1)</f>
        <v/>
      </c>
      <c r="G1734" s="103" t="n">
        <f aca="false">_xlfn.iferror(VLOOKUP(D1734,Cadastros!$M$1:$N$12,2,0),0)*C1734</f>
        <v>0</v>
      </c>
      <c r="H1734" s="103" t="n">
        <f aca="false">SUMIF(A:A,A1734,G:G)</f>
        <v>0</v>
      </c>
    </row>
    <row r="1735" customFormat="false" ht="15" hidden="true" customHeight="true" outlineLevel="0" collapsed="false">
      <c r="A1735" s="92"/>
      <c r="B1735" s="92"/>
      <c r="C1735" s="100"/>
      <c r="D1735" s="92"/>
      <c r="E1735" s="101" t="e">
        <f aca="false">_xlfn.iferror(VLOOKUP($A1735,Clientes!$A:$F,6,0),"")</f>
        <v>#N/A</v>
      </c>
      <c r="F1735" s="102" t="str">
        <f aca="false">IF(B1735="","",EOMONTH(B1735,-1)+1)</f>
        <v/>
      </c>
      <c r="G1735" s="103" t="n">
        <f aca="false">_xlfn.iferror(VLOOKUP(D1735,Cadastros!$M$1:$N$12,2,0),0)*C1735</f>
        <v>0</v>
      </c>
      <c r="H1735" s="103" t="n">
        <f aca="false">SUMIF(A:A,A1735,G:G)</f>
        <v>0</v>
      </c>
    </row>
    <row r="1736" customFormat="false" ht="15" hidden="true" customHeight="true" outlineLevel="0" collapsed="false">
      <c r="A1736" s="92"/>
      <c r="B1736" s="92"/>
      <c r="C1736" s="100"/>
      <c r="D1736" s="92"/>
      <c r="E1736" s="101" t="e">
        <f aca="false">_xlfn.iferror(VLOOKUP($A1736,Clientes!$A:$F,6,0),"")</f>
        <v>#N/A</v>
      </c>
      <c r="F1736" s="102" t="str">
        <f aca="false">IF(B1736="","",EOMONTH(B1736,-1)+1)</f>
        <v/>
      </c>
      <c r="G1736" s="103" t="n">
        <f aca="false">_xlfn.iferror(VLOOKUP(D1736,Cadastros!$M$1:$N$12,2,0),0)*C1736</f>
        <v>0</v>
      </c>
      <c r="H1736" s="103" t="n">
        <f aca="false">SUMIF(A:A,A1736,G:G)</f>
        <v>0</v>
      </c>
    </row>
    <row r="1737" customFormat="false" ht="15" hidden="true" customHeight="true" outlineLevel="0" collapsed="false">
      <c r="A1737" s="92"/>
      <c r="B1737" s="92"/>
      <c r="C1737" s="100"/>
      <c r="D1737" s="92"/>
      <c r="E1737" s="101" t="e">
        <f aca="false">_xlfn.iferror(VLOOKUP($A1737,Clientes!$A:$F,6,0),"")</f>
        <v>#N/A</v>
      </c>
      <c r="F1737" s="102" t="str">
        <f aca="false">IF(B1737="","",EOMONTH(B1737,-1)+1)</f>
        <v/>
      </c>
      <c r="G1737" s="103" t="n">
        <f aca="false">_xlfn.iferror(VLOOKUP(D1737,Cadastros!$M$1:$N$12,2,0),0)*C1737</f>
        <v>0</v>
      </c>
      <c r="H1737" s="103" t="n">
        <f aca="false">SUMIF(A:A,A1737,G:G)</f>
        <v>0</v>
      </c>
    </row>
    <row r="1738" customFormat="false" ht="15" hidden="true" customHeight="true" outlineLevel="0" collapsed="false">
      <c r="A1738" s="92"/>
      <c r="B1738" s="92"/>
      <c r="C1738" s="100"/>
      <c r="D1738" s="92"/>
      <c r="E1738" s="101" t="e">
        <f aca="false">_xlfn.iferror(VLOOKUP($A1738,Clientes!$A:$F,6,0),"")</f>
        <v>#N/A</v>
      </c>
      <c r="F1738" s="102" t="str">
        <f aca="false">IF(B1738="","",EOMONTH(B1738,-1)+1)</f>
        <v/>
      </c>
      <c r="G1738" s="103" t="n">
        <f aca="false">_xlfn.iferror(VLOOKUP(D1738,Cadastros!$M$1:$N$12,2,0),0)*C1738</f>
        <v>0</v>
      </c>
      <c r="H1738" s="103" t="n">
        <f aca="false">SUMIF(A:A,A1738,G:G)</f>
        <v>0</v>
      </c>
    </row>
    <row r="1739" customFormat="false" ht="15" hidden="true" customHeight="true" outlineLevel="0" collapsed="false">
      <c r="A1739" s="92"/>
      <c r="B1739" s="92"/>
      <c r="C1739" s="100"/>
      <c r="D1739" s="92"/>
      <c r="E1739" s="101" t="e">
        <f aca="false">_xlfn.iferror(VLOOKUP($A1739,Clientes!$A:$F,6,0),"")</f>
        <v>#N/A</v>
      </c>
      <c r="F1739" s="102" t="str">
        <f aca="false">IF(B1739="","",EOMONTH(B1739,-1)+1)</f>
        <v/>
      </c>
      <c r="G1739" s="103" t="n">
        <f aca="false">_xlfn.iferror(VLOOKUP(D1739,Cadastros!$M$1:$N$12,2,0),0)*C1739</f>
        <v>0</v>
      </c>
      <c r="H1739" s="103" t="n">
        <f aca="false">SUMIF(A:A,A1739,G:G)</f>
        <v>0</v>
      </c>
    </row>
    <row r="1740" customFormat="false" ht="15" hidden="true" customHeight="true" outlineLevel="0" collapsed="false">
      <c r="A1740" s="92"/>
      <c r="B1740" s="92"/>
      <c r="C1740" s="100"/>
      <c r="D1740" s="92"/>
      <c r="E1740" s="101" t="e">
        <f aca="false">_xlfn.iferror(VLOOKUP($A1740,Clientes!$A:$F,6,0),"")</f>
        <v>#N/A</v>
      </c>
      <c r="F1740" s="102" t="str">
        <f aca="false">IF(B1740="","",EOMONTH(B1740,-1)+1)</f>
        <v/>
      </c>
      <c r="G1740" s="103" t="n">
        <f aca="false">_xlfn.iferror(VLOOKUP(D1740,Cadastros!$M$1:$N$12,2,0),0)*C1740</f>
        <v>0</v>
      </c>
      <c r="H1740" s="103" t="n">
        <f aca="false">SUMIF(A:A,A1740,G:G)</f>
        <v>0</v>
      </c>
    </row>
    <row r="1741" customFormat="false" ht="15" hidden="true" customHeight="true" outlineLevel="0" collapsed="false">
      <c r="A1741" s="92"/>
      <c r="B1741" s="92"/>
      <c r="C1741" s="100"/>
      <c r="D1741" s="92"/>
      <c r="E1741" s="101" t="e">
        <f aca="false">_xlfn.iferror(VLOOKUP($A1741,Clientes!$A:$F,6,0),"")</f>
        <v>#N/A</v>
      </c>
      <c r="F1741" s="102" t="str">
        <f aca="false">IF(B1741="","",EOMONTH(B1741,-1)+1)</f>
        <v/>
      </c>
      <c r="G1741" s="103" t="n">
        <f aca="false">_xlfn.iferror(VLOOKUP(D1741,Cadastros!$M$1:$N$12,2,0),0)*C1741</f>
        <v>0</v>
      </c>
      <c r="H1741" s="103" t="n">
        <f aca="false">SUMIF(A:A,A1741,G:G)</f>
        <v>0</v>
      </c>
    </row>
    <row r="1742" customFormat="false" ht="15" hidden="true" customHeight="true" outlineLevel="0" collapsed="false">
      <c r="A1742" s="92"/>
      <c r="B1742" s="92"/>
      <c r="C1742" s="100"/>
      <c r="D1742" s="92"/>
      <c r="E1742" s="101" t="e">
        <f aca="false">_xlfn.iferror(VLOOKUP($A1742,Clientes!$A:$F,6,0),"")</f>
        <v>#N/A</v>
      </c>
      <c r="F1742" s="102" t="str">
        <f aca="false">IF(B1742="","",EOMONTH(B1742,-1)+1)</f>
        <v/>
      </c>
      <c r="G1742" s="103" t="n">
        <f aca="false">_xlfn.iferror(VLOOKUP(D1742,Cadastros!$M$1:$N$12,2,0),0)*C1742</f>
        <v>0</v>
      </c>
      <c r="H1742" s="103" t="n">
        <f aca="false">SUMIF(A:A,A1742,G:G)</f>
        <v>0</v>
      </c>
    </row>
    <row r="1743" customFormat="false" ht="15" hidden="true" customHeight="true" outlineLevel="0" collapsed="false">
      <c r="A1743" s="92"/>
      <c r="B1743" s="92"/>
      <c r="C1743" s="100"/>
      <c r="D1743" s="92"/>
      <c r="E1743" s="101" t="e">
        <f aca="false">_xlfn.iferror(VLOOKUP($A1743,Clientes!$A:$F,6,0),"")</f>
        <v>#N/A</v>
      </c>
      <c r="F1743" s="102" t="str">
        <f aca="false">IF(B1743="","",EOMONTH(B1743,-1)+1)</f>
        <v/>
      </c>
      <c r="G1743" s="103" t="n">
        <f aca="false">_xlfn.iferror(VLOOKUP(D1743,Cadastros!$M$1:$N$12,2,0),0)*C1743</f>
        <v>0</v>
      </c>
      <c r="H1743" s="103" t="n">
        <f aca="false">SUMIF(A:A,A1743,G:G)</f>
        <v>0</v>
      </c>
    </row>
    <row r="1744" customFormat="false" ht="15" hidden="true" customHeight="true" outlineLevel="0" collapsed="false">
      <c r="A1744" s="92"/>
      <c r="B1744" s="92"/>
      <c r="C1744" s="100"/>
      <c r="D1744" s="92"/>
      <c r="E1744" s="101" t="e">
        <f aca="false">_xlfn.iferror(VLOOKUP($A1744,Clientes!$A:$F,6,0),"")</f>
        <v>#N/A</v>
      </c>
      <c r="F1744" s="102" t="str">
        <f aca="false">IF(B1744="","",EOMONTH(B1744,-1)+1)</f>
        <v/>
      </c>
      <c r="G1744" s="103" t="n">
        <f aca="false">_xlfn.iferror(VLOOKUP(D1744,Cadastros!$M$1:$N$12,2,0),0)*C1744</f>
        <v>0</v>
      </c>
      <c r="H1744" s="103" t="n">
        <f aca="false">SUMIF(A:A,A1744,G:G)</f>
        <v>0</v>
      </c>
    </row>
    <row r="1745" customFormat="false" ht="15" hidden="true" customHeight="true" outlineLevel="0" collapsed="false">
      <c r="A1745" s="92"/>
      <c r="B1745" s="92"/>
      <c r="C1745" s="100"/>
      <c r="D1745" s="92"/>
      <c r="E1745" s="101" t="e">
        <f aca="false">_xlfn.iferror(VLOOKUP($A1745,Clientes!$A:$F,6,0),"")</f>
        <v>#N/A</v>
      </c>
      <c r="F1745" s="102" t="str">
        <f aca="false">IF(B1745="","",EOMONTH(B1745,-1)+1)</f>
        <v/>
      </c>
      <c r="G1745" s="103" t="n">
        <f aca="false">_xlfn.iferror(VLOOKUP(D1745,Cadastros!$M$1:$N$12,2,0),0)*C1745</f>
        <v>0</v>
      </c>
      <c r="H1745" s="103" t="n">
        <f aca="false">SUMIF(A:A,A1745,G:G)</f>
        <v>0</v>
      </c>
    </row>
    <row r="1746" customFormat="false" ht="15" hidden="true" customHeight="true" outlineLevel="0" collapsed="false">
      <c r="A1746" s="92"/>
      <c r="B1746" s="92"/>
      <c r="C1746" s="100"/>
      <c r="D1746" s="92"/>
      <c r="E1746" s="101" t="e">
        <f aca="false">_xlfn.iferror(VLOOKUP($A1746,Clientes!$A:$F,6,0),"")</f>
        <v>#N/A</v>
      </c>
      <c r="F1746" s="102" t="str">
        <f aca="false">IF(B1746="","",EOMONTH(B1746,-1)+1)</f>
        <v/>
      </c>
      <c r="G1746" s="103" t="n">
        <f aca="false">_xlfn.iferror(VLOOKUP(D1746,Cadastros!$M$1:$N$12,2,0),0)*C1746</f>
        <v>0</v>
      </c>
      <c r="H1746" s="103" t="n">
        <f aca="false">SUMIF(A:A,A1746,G:G)</f>
        <v>0</v>
      </c>
    </row>
    <row r="1747" customFormat="false" ht="15" hidden="true" customHeight="true" outlineLevel="0" collapsed="false">
      <c r="A1747" s="92"/>
      <c r="B1747" s="92"/>
      <c r="C1747" s="100"/>
      <c r="D1747" s="92"/>
      <c r="E1747" s="101" t="e">
        <f aca="false">_xlfn.iferror(VLOOKUP($A1747,Clientes!$A:$F,6,0),"")</f>
        <v>#N/A</v>
      </c>
      <c r="F1747" s="102" t="str">
        <f aca="false">IF(B1747="","",EOMONTH(B1747,-1)+1)</f>
        <v/>
      </c>
      <c r="G1747" s="103" t="n">
        <f aca="false">_xlfn.iferror(VLOOKUP(D1747,Cadastros!$M$1:$N$12,2,0),0)*C1747</f>
        <v>0</v>
      </c>
      <c r="H1747" s="103" t="n">
        <f aca="false">SUMIF(A:A,A1747,G:G)</f>
        <v>0</v>
      </c>
    </row>
    <row r="1748" customFormat="false" ht="15" hidden="true" customHeight="true" outlineLevel="0" collapsed="false">
      <c r="A1748" s="92"/>
      <c r="B1748" s="92"/>
      <c r="C1748" s="100"/>
      <c r="D1748" s="92"/>
      <c r="E1748" s="101" t="e">
        <f aca="false">_xlfn.iferror(VLOOKUP($A1748,Clientes!$A:$F,6,0),"")</f>
        <v>#N/A</v>
      </c>
      <c r="F1748" s="102" t="str">
        <f aca="false">IF(B1748="","",EOMONTH(B1748,-1)+1)</f>
        <v/>
      </c>
      <c r="G1748" s="103" t="n">
        <f aca="false">_xlfn.iferror(VLOOKUP(D1748,Cadastros!$M$1:$N$12,2,0),0)*C1748</f>
        <v>0</v>
      </c>
      <c r="H1748" s="103" t="n">
        <f aca="false">SUMIF(A:A,A1748,G:G)</f>
        <v>0</v>
      </c>
    </row>
    <row r="1749" customFormat="false" ht="15" hidden="true" customHeight="true" outlineLevel="0" collapsed="false">
      <c r="A1749" s="92"/>
      <c r="B1749" s="92"/>
      <c r="C1749" s="100"/>
      <c r="D1749" s="92"/>
      <c r="E1749" s="101" t="e">
        <f aca="false">_xlfn.iferror(VLOOKUP($A1749,Clientes!$A:$F,6,0),"")</f>
        <v>#N/A</v>
      </c>
      <c r="F1749" s="102" t="str">
        <f aca="false">IF(B1749="","",EOMONTH(B1749,-1)+1)</f>
        <v/>
      </c>
      <c r="G1749" s="103" t="n">
        <f aca="false">_xlfn.iferror(VLOOKUP(D1749,Cadastros!$M$1:$N$12,2,0),0)*C1749</f>
        <v>0</v>
      </c>
      <c r="H1749" s="103" t="n">
        <f aca="false">SUMIF(A:A,A1749,G:G)</f>
        <v>0</v>
      </c>
    </row>
    <row r="1750" customFormat="false" ht="15" hidden="true" customHeight="true" outlineLevel="0" collapsed="false">
      <c r="A1750" s="92"/>
      <c r="B1750" s="92"/>
      <c r="C1750" s="100"/>
      <c r="D1750" s="92"/>
      <c r="E1750" s="101" t="e">
        <f aca="false">_xlfn.iferror(VLOOKUP($A1750,Clientes!$A:$F,6,0),"")</f>
        <v>#N/A</v>
      </c>
      <c r="F1750" s="102" t="str">
        <f aca="false">IF(B1750="","",EOMONTH(B1750,-1)+1)</f>
        <v/>
      </c>
      <c r="G1750" s="103" t="n">
        <f aca="false">_xlfn.iferror(VLOOKUP(D1750,Cadastros!$M$1:$N$12,2,0),0)*C1750</f>
        <v>0</v>
      </c>
      <c r="H1750" s="103" t="n">
        <f aca="false">SUMIF(A:A,A1750,G:G)</f>
        <v>0</v>
      </c>
    </row>
    <row r="1751" customFormat="false" ht="15" hidden="true" customHeight="true" outlineLevel="0" collapsed="false">
      <c r="A1751" s="92"/>
      <c r="B1751" s="92"/>
      <c r="C1751" s="100"/>
      <c r="D1751" s="92"/>
      <c r="E1751" s="101" t="e">
        <f aca="false">_xlfn.iferror(VLOOKUP($A1751,Clientes!$A:$F,6,0),"")</f>
        <v>#N/A</v>
      </c>
      <c r="F1751" s="102" t="str">
        <f aca="false">IF(B1751="","",EOMONTH(B1751,-1)+1)</f>
        <v/>
      </c>
      <c r="G1751" s="103" t="n">
        <f aca="false">_xlfn.iferror(VLOOKUP(D1751,Cadastros!$M$1:$N$12,2,0),0)*C1751</f>
        <v>0</v>
      </c>
      <c r="H1751" s="103" t="n">
        <f aca="false">SUMIF(A:A,A1751,G:G)</f>
        <v>0</v>
      </c>
    </row>
    <row r="1752" customFormat="false" ht="15" hidden="true" customHeight="true" outlineLevel="0" collapsed="false">
      <c r="A1752" s="92"/>
      <c r="B1752" s="92"/>
      <c r="C1752" s="100"/>
      <c r="D1752" s="92"/>
      <c r="E1752" s="101" t="e">
        <f aca="false">_xlfn.iferror(VLOOKUP($A1752,Clientes!$A:$F,6,0),"")</f>
        <v>#N/A</v>
      </c>
      <c r="F1752" s="102" t="str">
        <f aca="false">IF(B1752="","",EOMONTH(B1752,-1)+1)</f>
        <v/>
      </c>
      <c r="G1752" s="103" t="n">
        <f aca="false">_xlfn.iferror(VLOOKUP(D1752,Cadastros!$M$1:$N$12,2,0),0)*C1752</f>
        <v>0</v>
      </c>
      <c r="H1752" s="103" t="n">
        <f aca="false">SUMIF(A:A,A1752,G:G)</f>
        <v>0</v>
      </c>
    </row>
    <row r="1753" customFormat="false" ht="15" hidden="true" customHeight="true" outlineLevel="0" collapsed="false">
      <c r="A1753" s="92"/>
      <c r="B1753" s="92"/>
      <c r="C1753" s="100"/>
      <c r="D1753" s="92"/>
      <c r="E1753" s="101" t="e">
        <f aca="false">_xlfn.iferror(VLOOKUP($A1753,Clientes!$A:$F,6,0),"")</f>
        <v>#N/A</v>
      </c>
      <c r="F1753" s="102" t="str">
        <f aca="false">IF(B1753="","",EOMONTH(B1753,-1)+1)</f>
        <v/>
      </c>
      <c r="G1753" s="103" t="n">
        <f aca="false">_xlfn.iferror(VLOOKUP(D1753,Cadastros!$M$1:$N$12,2,0),0)*C1753</f>
        <v>0</v>
      </c>
      <c r="H1753" s="103" t="n">
        <f aca="false">SUMIF(A:A,A1753,G:G)</f>
        <v>0</v>
      </c>
    </row>
    <row r="1754" customFormat="false" ht="15" hidden="true" customHeight="true" outlineLevel="0" collapsed="false">
      <c r="A1754" s="92"/>
      <c r="B1754" s="92"/>
      <c r="C1754" s="100"/>
      <c r="D1754" s="92"/>
      <c r="E1754" s="101" t="e">
        <f aca="false">_xlfn.iferror(VLOOKUP($A1754,Clientes!$A:$F,6,0),"")</f>
        <v>#N/A</v>
      </c>
      <c r="F1754" s="102" t="str">
        <f aca="false">IF(B1754="","",EOMONTH(B1754,-1)+1)</f>
        <v/>
      </c>
      <c r="G1754" s="103" t="n">
        <f aca="false">_xlfn.iferror(VLOOKUP(D1754,Cadastros!$M$1:$N$12,2,0),0)*C1754</f>
        <v>0</v>
      </c>
      <c r="H1754" s="103" t="n">
        <f aca="false">SUMIF(A:A,A1754,G:G)</f>
        <v>0</v>
      </c>
    </row>
    <row r="1755" customFormat="false" ht="15" hidden="true" customHeight="true" outlineLevel="0" collapsed="false">
      <c r="A1755" s="92"/>
      <c r="B1755" s="92"/>
      <c r="C1755" s="100"/>
      <c r="D1755" s="92"/>
      <c r="E1755" s="101" t="e">
        <f aca="false">_xlfn.iferror(VLOOKUP($A1755,Clientes!$A:$F,6,0),"")</f>
        <v>#N/A</v>
      </c>
      <c r="F1755" s="102" t="str">
        <f aca="false">IF(B1755="","",EOMONTH(B1755,-1)+1)</f>
        <v/>
      </c>
      <c r="G1755" s="103" t="n">
        <f aca="false">_xlfn.iferror(VLOOKUP(D1755,Cadastros!$M$1:$N$12,2,0),0)*C1755</f>
        <v>0</v>
      </c>
      <c r="H1755" s="103" t="n">
        <f aca="false">SUMIF(A:A,A1755,G:G)</f>
        <v>0</v>
      </c>
    </row>
    <row r="1756" customFormat="false" ht="15" hidden="true" customHeight="true" outlineLevel="0" collapsed="false">
      <c r="A1756" s="92"/>
      <c r="B1756" s="92"/>
      <c r="C1756" s="100"/>
      <c r="D1756" s="92"/>
      <c r="E1756" s="101" t="e">
        <f aca="false">_xlfn.iferror(VLOOKUP($A1756,Clientes!$A:$F,6,0),"")</f>
        <v>#N/A</v>
      </c>
      <c r="F1756" s="102" t="str">
        <f aca="false">IF(B1756="","",EOMONTH(B1756,-1)+1)</f>
        <v/>
      </c>
      <c r="G1756" s="103" t="n">
        <f aca="false">_xlfn.iferror(VLOOKUP(D1756,Cadastros!$M$1:$N$12,2,0),0)*C1756</f>
        <v>0</v>
      </c>
      <c r="H1756" s="103" t="n">
        <f aca="false">SUMIF(A:A,A1756,G:G)</f>
        <v>0</v>
      </c>
    </row>
    <row r="1757" customFormat="false" ht="15" hidden="true" customHeight="true" outlineLevel="0" collapsed="false">
      <c r="A1757" s="92"/>
      <c r="B1757" s="92"/>
      <c r="C1757" s="100"/>
      <c r="D1757" s="92"/>
      <c r="E1757" s="101" t="e">
        <f aca="false">_xlfn.iferror(VLOOKUP($A1757,Clientes!$A:$F,6,0),"")</f>
        <v>#N/A</v>
      </c>
      <c r="F1757" s="102" t="str">
        <f aca="false">IF(B1757="","",EOMONTH(B1757,-1)+1)</f>
        <v/>
      </c>
      <c r="G1757" s="103" t="n">
        <f aca="false">_xlfn.iferror(VLOOKUP(D1757,Cadastros!$M$1:$N$12,2,0),0)*C1757</f>
        <v>0</v>
      </c>
      <c r="H1757" s="103" t="n">
        <f aca="false">SUMIF(A:A,A1757,G:G)</f>
        <v>0</v>
      </c>
    </row>
    <row r="1758" customFormat="false" ht="15" hidden="true" customHeight="true" outlineLevel="0" collapsed="false">
      <c r="A1758" s="92"/>
      <c r="B1758" s="92"/>
      <c r="C1758" s="100"/>
      <c r="D1758" s="92"/>
      <c r="E1758" s="101" t="e">
        <f aca="false">_xlfn.iferror(VLOOKUP($A1758,Clientes!$A:$F,6,0),"")</f>
        <v>#N/A</v>
      </c>
      <c r="F1758" s="102" t="str">
        <f aca="false">IF(B1758="","",EOMONTH(B1758,-1)+1)</f>
        <v/>
      </c>
      <c r="G1758" s="103" t="n">
        <f aca="false">_xlfn.iferror(VLOOKUP(D1758,Cadastros!$M$1:$N$12,2,0),0)*C1758</f>
        <v>0</v>
      </c>
      <c r="H1758" s="103" t="n">
        <f aca="false">SUMIF(A:A,A1758,G:G)</f>
        <v>0</v>
      </c>
    </row>
    <row r="1759" customFormat="false" ht="15" hidden="true" customHeight="true" outlineLevel="0" collapsed="false">
      <c r="A1759" s="92"/>
      <c r="B1759" s="92"/>
      <c r="C1759" s="100"/>
      <c r="D1759" s="92"/>
      <c r="E1759" s="101" t="e">
        <f aca="false">_xlfn.iferror(VLOOKUP($A1759,Clientes!$A:$F,6,0),"")</f>
        <v>#N/A</v>
      </c>
      <c r="F1759" s="102" t="str">
        <f aca="false">IF(B1759="","",EOMONTH(B1759,-1)+1)</f>
        <v/>
      </c>
      <c r="G1759" s="103" t="n">
        <f aca="false">_xlfn.iferror(VLOOKUP(D1759,Cadastros!$M$1:$N$12,2,0),0)*C1759</f>
        <v>0</v>
      </c>
      <c r="H1759" s="103" t="n">
        <f aca="false">SUMIF(A:A,A1759,G:G)</f>
        <v>0</v>
      </c>
    </row>
    <row r="1760" customFormat="false" ht="15" hidden="true" customHeight="true" outlineLevel="0" collapsed="false">
      <c r="A1760" s="92"/>
      <c r="B1760" s="92"/>
      <c r="C1760" s="100"/>
      <c r="D1760" s="92"/>
      <c r="E1760" s="101" t="e">
        <f aca="false">_xlfn.iferror(VLOOKUP($A1760,Clientes!$A:$F,6,0),"")</f>
        <v>#N/A</v>
      </c>
      <c r="F1760" s="102" t="str">
        <f aca="false">IF(B1760="","",EOMONTH(B1760,-1)+1)</f>
        <v/>
      </c>
      <c r="G1760" s="103" t="n">
        <f aca="false">_xlfn.iferror(VLOOKUP(D1760,Cadastros!$M$1:$N$12,2,0),0)*C1760</f>
        <v>0</v>
      </c>
      <c r="H1760" s="103" t="n">
        <f aca="false">SUMIF(A:A,A1760,G:G)</f>
        <v>0</v>
      </c>
    </row>
    <row r="1761" customFormat="false" ht="15" hidden="true" customHeight="true" outlineLevel="0" collapsed="false">
      <c r="A1761" s="92"/>
      <c r="B1761" s="92"/>
      <c r="C1761" s="100"/>
      <c r="D1761" s="92"/>
      <c r="E1761" s="101" t="e">
        <f aca="false">_xlfn.iferror(VLOOKUP($A1761,Clientes!$A:$F,6,0),"")</f>
        <v>#N/A</v>
      </c>
      <c r="F1761" s="102" t="str">
        <f aca="false">IF(B1761="","",EOMONTH(B1761,-1)+1)</f>
        <v/>
      </c>
      <c r="G1761" s="103" t="n">
        <f aca="false">_xlfn.iferror(VLOOKUP(D1761,Cadastros!$M$1:$N$12,2,0),0)*C1761</f>
        <v>0</v>
      </c>
      <c r="H1761" s="103" t="n">
        <f aca="false">SUMIF(A:A,A1761,G:G)</f>
        <v>0</v>
      </c>
    </row>
    <row r="1762" customFormat="false" ht="15" hidden="true" customHeight="true" outlineLevel="0" collapsed="false">
      <c r="A1762" s="92"/>
      <c r="B1762" s="92"/>
      <c r="C1762" s="100"/>
      <c r="D1762" s="92"/>
      <c r="E1762" s="101" t="e">
        <f aca="false">_xlfn.iferror(VLOOKUP($A1762,Clientes!$A:$F,6,0),"")</f>
        <v>#N/A</v>
      </c>
      <c r="F1762" s="102" t="str">
        <f aca="false">IF(B1762="","",EOMONTH(B1762,-1)+1)</f>
        <v/>
      </c>
      <c r="G1762" s="103" t="n">
        <f aca="false">_xlfn.iferror(VLOOKUP(D1762,Cadastros!$M$1:$N$12,2,0),0)*C1762</f>
        <v>0</v>
      </c>
      <c r="H1762" s="103" t="n">
        <f aca="false">SUMIF(A:A,A1762,G:G)</f>
        <v>0</v>
      </c>
    </row>
    <row r="1763" customFormat="false" ht="15" hidden="true" customHeight="true" outlineLevel="0" collapsed="false">
      <c r="A1763" s="92"/>
      <c r="B1763" s="92"/>
      <c r="C1763" s="100"/>
      <c r="D1763" s="92"/>
      <c r="E1763" s="101" t="e">
        <f aca="false">_xlfn.iferror(VLOOKUP($A1763,Clientes!$A:$F,6,0),"")</f>
        <v>#N/A</v>
      </c>
      <c r="F1763" s="102" t="str">
        <f aca="false">IF(B1763="","",EOMONTH(B1763,-1)+1)</f>
        <v/>
      </c>
      <c r="G1763" s="103" t="n">
        <f aca="false">_xlfn.iferror(VLOOKUP(D1763,Cadastros!$M$1:$N$12,2,0),0)*C1763</f>
        <v>0</v>
      </c>
      <c r="H1763" s="103" t="n">
        <f aca="false">SUMIF(A:A,A1763,G:G)</f>
        <v>0</v>
      </c>
    </row>
    <row r="1764" customFormat="false" ht="15" hidden="true" customHeight="true" outlineLevel="0" collapsed="false">
      <c r="A1764" s="92"/>
      <c r="B1764" s="92"/>
      <c r="C1764" s="100"/>
      <c r="D1764" s="92"/>
      <c r="E1764" s="101" t="e">
        <f aca="false">_xlfn.iferror(VLOOKUP($A1764,Clientes!$A:$F,6,0),"")</f>
        <v>#N/A</v>
      </c>
      <c r="F1764" s="102" t="str">
        <f aca="false">IF(B1764="","",EOMONTH(B1764,-1)+1)</f>
        <v/>
      </c>
      <c r="G1764" s="103" t="n">
        <f aca="false">_xlfn.iferror(VLOOKUP(D1764,Cadastros!$M$1:$N$12,2,0),0)*C1764</f>
        <v>0</v>
      </c>
      <c r="H1764" s="103" t="n">
        <f aca="false">SUMIF(A:A,A1764,G:G)</f>
        <v>0</v>
      </c>
    </row>
    <row r="1765" customFormat="false" ht="15" hidden="true" customHeight="true" outlineLevel="0" collapsed="false">
      <c r="A1765" s="92"/>
      <c r="B1765" s="92"/>
      <c r="C1765" s="100"/>
      <c r="D1765" s="92"/>
      <c r="E1765" s="101" t="e">
        <f aca="false">_xlfn.iferror(VLOOKUP($A1765,Clientes!$A:$F,6,0),"")</f>
        <v>#N/A</v>
      </c>
      <c r="F1765" s="102" t="str">
        <f aca="false">IF(B1765="","",EOMONTH(B1765,-1)+1)</f>
        <v/>
      </c>
      <c r="G1765" s="103" t="n">
        <f aca="false">_xlfn.iferror(VLOOKUP(D1765,Cadastros!$M$1:$N$12,2,0),0)*C1765</f>
        <v>0</v>
      </c>
      <c r="H1765" s="103" t="n">
        <f aca="false">SUMIF(A:A,A1765,G:G)</f>
        <v>0</v>
      </c>
    </row>
    <row r="1766" customFormat="false" ht="15" hidden="true" customHeight="true" outlineLevel="0" collapsed="false">
      <c r="A1766" s="92"/>
      <c r="B1766" s="92"/>
      <c r="C1766" s="100"/>
      <c r="D1766" s="92"/>
      <c r="E1766" s="101" t="e">
        <f aca="false">_xlfn.iferror(VLOOKUP($A1766,Clientes!$A:$F,6,0),"")</f>
        <v>#N/A</v>
      </c>
      <c r="F1766" s="102" t="str">
        <f aca="false">IF(B1766="","",EOMONTH(B1766,-1)+1)</f>
        <v/>
      </c>
      <c r="G1766" s="103" t="n">
        <f aca="false">_xlfn.iferror(VLOOKUP(D1766,Cadastros!$M$1:$N$12,2,0),0)*C1766</f>
        <v>0</v>
      </c>
      <c r="H1766" s="103" t="n">
        <f aca="false">SUMIF(A:A,A1766,G:G)</f>
        <v>0</v>
      </c>
    </row>
    <row r="1767" customFormat="false" ht="15" hidden="true" customHeight="true" outlineLevel="0" collapsed="false">
      <c r="A1767" s="92"/>
      <c r="B1767" s="92"/>
      <c r="C1767" s="100"/>
      <c r="D1767" s="92"/>
      <c r="E1767" s="101" t="e">
        <f aca="false">_xlfn.iferror(VLOOKUP($A1767,Clientes!$A:$F,6,0),"")</f>
        <v>#N/A</v>
      </c>
      <c r="F1767" s="102" t="str">
        <f aca="false">IF(B1767="","",EOMONTH(B1767,-1)+1)</f>
        <v/>
      </c>
      <c r="G1767" s="103" t="n">
        <f aca="false">_xlfn.iferror(VLOOKUP(D1767,Cadastros!$M$1:$N$12,2,0),0)*C1767</f>
        <v>0</v>
      </c>
      <c r="H1767" s="103" t="n">
        <f aca="false">SUMIF(A:A,A1767,G:G)</f>
        <v>0</v>
      </c>
    </row>
    <row r="1768" customFormat="false" ht="15" hidden="true" customHeight="true" outlineLevel="0" collapsed="false">
      <c r="A1768" s="92"/>
      <c r="B1768" s="92"/>
      <c r="C1768" s="100"/>
      <c r="D1768" s="92"/>
      <c r="E1768" s="101" t="e">
        <f aca="false">_xlfn.iferror(VLOOKUP($A1768,Clientes!$A:$F,6,0),"")</f>
        <v>#N/A</v>
      </c>
      <c r="F1768" s="102" t="str">
        <f aca="false">IF(B1768="","",EOMONTH(B1768,-1)+1)</f>
        <v/>
      </c>
      <c r="G1768" s="103" t="n">
        <f aca="false">_xlfn.iferror(VLOOKUP(D1768,Cadastros!$M$1:$N$12,2,0),0)*C1768</f>
        <v>0</v>
      </c>
      <c r="H1768" s="103" t="n">
        <f aca="false">SUMIF(A:A,A1768,G:G)</f>
        <v>0</v>
      </c>
    </row>
    <row r="1769" customFormat="false" ht="15" hidden="true" customHeight="true" outlineLevel="0" collapsed="false">
      <c r="A1769" s="92"/>
      <c r="B1769" s="92"/>
      <c r="C1769" s="100"/>
      <c r="D1769" s="92"/>
      <c r="E1769" s="101" t="e">
        <f aca="false">_xlfn.iferror(VLOOKUP($A1769,Clientes!$A:$F,6,0),"")</f>
        <v>#N/A</v>
      </c>
      <c r="F1769" s="102" t="str">
        <f aca="false">IF(B1769="","",EOMONTH(B1769,-1)+1)</f>
        <v/>
      </c>
      <c r="G1769" s="103" t="n">
        <f aca="false">_xlfn.iferror(VLOOKUP(D1769,Cadastros!$M$1:$N$12,2,0),0)*C1769</f>
        <v>0</v>
      </c>
      <c r="H1769" s="103" t="n">
        <f aca="false">SUMIF(A:A,A1769,G:G)</f>
        <v>0</v>
      </c>
    </row>
    <row r="1770" customFormat="false" ht="15" hidden="true" customHeight="true" outlineLevel="0" collapsed="false">
      <c r="A1770" s="92"/>
      <c r="B1770" s="92"/>
      <c r="C1770" s="100"/>
      <c r="D1770" s="92"/>
      <c r="E1770" s="101" t="e">
        <f aca="false">_xlfn.iferror(VLOOKUP($A1770,Clientes!$A:$F,6,0),"")</f>
        <v>#N/A</v>
      </c>
      <c r="F1770" s="102" t="str">
        <f aca="false">IF(B1770="","",EOMONTH(B1770,-1)+1)</f>
        <v/>
      </c>
      <c r="G1770" s="103" t="n">
        <f aca="false">_xlfn.iferror(VLOOKUP(D1770,Cadastros!$M$1:$N$12,2,0),0)*C1770</f>
        <v>0</v>
      </c>
      <c r="H1770" s="103" t="n">
        <f aca="false">SUMIF(A:A,A1770,G:G)</f>
        <v>0</v>
      </c>
    </row>
    <row r="1771" customFormat="false" ht="15" hidden="true" customHeight="true" outlineLevel="0" collapsed="false">
      <c r="A1771" s="92"/>
      <c r="B1771" s="92"/>
      <c r="C1771" s="100"/>
      <c r="D1771" s="92"/>
      <c r="E1771" s="101" t="e">
        <f aca="false">_xlfn.iferror(VLOOKUP($A1771,Clientes!$A:$F,6,0),"")</f>
        <v>#N/A</v>
      </c>
      <c r="F1771" s="102" t="str">
        <f aca="false">IF(B1771="","",EOMONTH(B1771,-1)+1)</f>
        <v/>
      </c>
      <c r="G1771" s="103" t="n">
        <f aca="false">_xlfn.iferror(VLOOKUP(D1771,Cadastros!$M$1:$N$12,2,0),0)*C1771</f>
        <v>0</v>
      </c>
      <c r="H1771" s="103" t="n">
        <f aca="false">SUMIF(A:A,A1771,G:G)</f>
        <v>0</v>
      </c>
    </row>
    <row r="1772" customFormat="false" ht="15" hidden="true" customHeight="true" outlineLevel="0" collapsed="false">
      <c r="A1772" s="92"/>
      <c r="B1772" s="92"/>
      <c r="C1772" s="100"/>
      <c r="D1772" s="92"/>
      <c r="E1772" s="101" t="e">
        <f aca="false">_xlfn.iferror(VLOOKUP($A1772,Clientes!$A:$F,6,0),"")</f>
        <v>#N/A</v>
      </c>
      <c r="F1772" s="102" t="str">
        <f aca="false">IF(B1772="","",EOMONTH(B1772,-1)+1)</f>
        <v/>
      </c>
      <c r="G1772" s="103" t="n">
        <f aca="false">_xlfn.iferror(VLOOKUP(D1772,Cadastros!$M$1:$N$12,2,0),0)*C1772</f>
        <v>0</v>
      </c>
      <c r="H1772" s="103" t="n">
        <f aca="false">SUMIF(A:A,A1772,G:G)</f>
        <v>0</v>
      </c>
    </row>
    <row r="1773" customFormat="false" ht="15" hidden="true" customHeight="true" outlineLevel="0" collapsed="false">
      <c r="A1773" s="92"/>
      <c r="B1773" s="92"/>
      <c r="C1773" s="100"/>
      <c r="D1773" s="92"/>
      <c r="E1773" s="101" t="e">
        <f aca="false">_xlfn.iferror(VLOOKUP($A1773,Clientes!$A:$F,6,0),"")</f>
        <v>#N/A</v>
      </c>
      <c r="F1773" s="102" t="str">
        <f aca="false">IF(B1773="","",EOMONTH(B1773,-1)+1)</f>
        <v/>
      </c>
      <c r="G1773" s="103" t="n">
        <f aca="false">_xlfn.iferror(VLOOKUP(D1773,Cadastros!$M$1:$N$12,2,0),0)*C1773</f>
        <v>0</v>
      </c>
      <c r="H1773" s="103" t="n">
        <f aca="false">SUMIF(A:A,A1773,G:G)</f>
        <v>0</v>
      </c>
    </row>
    <row r="1774" customFormat="false" ht="15" hidden="true" customHeight="true" outlineLevel="0" collapsed="false">
      <c r="A1774" s="92"/>
      <c r="B1774" s="92"/>
      <c r="C1774" s="100"/>
      <c r="D1774" s="92"/>
      <c r="E1774" s="101" t="e">
        <f aca="false">_xlfn.iferror(VLOOKUP($A1774,Clientes!$A:$F,6,0),"")</f>
        <v>#N/A</v>
      </c>
      <c r="F1774" s="102" t="str">
        <f aca="false">IF(B1774="","",EOMONTH(B1774,-1)+1)</f>
        <v/>
      </c>
      <c r="G1774" s="103" t="n">
        <f aca="false">_xlfn.iferror(VLOOKUP(D1774,Cadastros!$M$1:$N$12,2,0),0)*C1774</f>
        <v>0</v>
      </c>
      <c r="H1774" s="103" t="n">
        <f aca="false">SUMIF(A:A,A1774,G:G)</f>
        <v>0</v>
      </c>
    </row>
    <row r="1775" customFormat="false" ht="15" hidden="true" customHeight="true" outlineLevel="0" collapsed="false">
      <c r="A1775" s="92"/>
      <c r="B1775" s="92"/>
      <c r="C1775" s="100"/>
      <c r="D1775" s="92"/>
      <c r="E1775" s="101" t="e">
        <f aca="false">_xlfn.iferror(VLOOKUP($A1775,Clientes!$A:$F,6,0),"")</f>
        <v>#N/A</v>
      </c>
      <c r="F1775" s="102" t="str">
        <f aca="false">IF(B1775="","",EOMONTH(B1775,-1)+1)</f>
        <v/>
      </c>
      <c r="G1775" s="103" t="n">
        <f aca="false">_xlfn.iferror(VLOOKUP(D1775,Cadastros!$M$1:$N$12,2,0),0)*C1775</f>
        <v>0</v>
      </c>
      <c r="H1775" s="103" t="n">
        <f aca="false">SUMIF(A:A,A1775,G:G)</f>
        <v>0</v>
      </c>
    </row>
    <row r="1776" customFormat="false" ht="15" hidden="true" customHeight="true" outlineLevel="0" collapsed="false">
      <c r="A1776" s="92"/>
      <c r="B1776" s="92"/>
      <c r="C1776" s="100"/>
      <c r="D1776" s="92"/>
      <c r="E1776" s="101" t="e">
        <f aca="false">_xlfn.iferror(VLOOKUP($A1776,Clientes!$A:$F,6,0),"")</f>
        <v>#N/A</v>
      </c>
      <c r="F1776" s="102" t="str">
        <f aca="false">IF(B1776="","",EOMONTH(B1776,-1)+1)</f>
        <v/>
      </c>
      <c r="G1776" s="103" t="n">
        <f aca="false">_xlfn.iferror(VLOOKUP(D1776,Cadastros!$M$1:$N$12,2,0),0)*C1776</f>
        <v>0</v>
      </c>
      <c r="H1776" s="103" t="n">
        <f aca="false">SUMIF(A:A,A1776,G:G)</f>
        <v>0</v>
      </c>
    </row>
    <row r="1777" customFormat="false" ht="15" hidden="true" customHeight="true" outlineLevel="0" collapsed="false">
      <c r="A1777" s="92"/>
      <c r="B1777" s="92"/>
      <c r="C1777" s="100"/>
      <c r="D1777" s="92"/>
      <c r="E1777" s="101" t="e">
        <f aca="false">_xlfn.iferror(VLOOKUP($A1777,Clientes!$A:$F,6,0),"")</f>
        <v>#N/A</v>
      </c>
      <c r="F1777" s="102" t="str">
        <f aca="false">IF(B1777="","",EOMONTH(B1777,-1)+1)</f>
        <v/>
      </c>
      <c r="G1777" s="103" t="n">
        <f aca="false">_xlfn.iferror(VLOOKUP(D1777,Cadastros!$M$1:$N$12,2,0),0)*C1777</f>
        <v>0</v>
      </c>
      <c r="H1777" s="103" t="n">
        <f aca="false">SUMIF(A:A,A1777,G:G)</f>
        <v>0</v>
      </c>
    </row>
    <row r="1778" customFormat="false" ht="15" hidden="true" customHeight="true" outlineLevel="0" collapsed="false">
      <c r="A1778" s="92"/>
      <c r="B1778" s="92"/>
      <c r="C1778" s="100"/>
      <c r="D1778" s="92"/>
      <c r="E1778" s="101" t="e">
        <f aca="false">_xlfn.iferror(VLOOKUP($A1778,Clientes!$A:$F,6,0),"")</f>
        <v>#N/A</v>
      </c>
      <c r="F1778" s="102" t="str">
        <f aca="false">IF(B1778="","",EOMONTH(B1778,-1)+1)</f>
        <v/>
      </c>
      <c r="G1778" s="103" t="n">
        <f aca="false">_xlfn.iferror(VLOOKUP(D1778,Cadastros!$M$1:$N$12,2,0),0)*C1778</f>
        <v>0</v>
      </c>
      <c r="H1778" s="103" t="n">
        <f aca="false">SUMIF(A:A,A1778,G:G)</f>
        <v>0</v>
      </c>
    </row>
    <row r="1779" customFormat="false" ht="15" hidden="true" customHeight="true" outlineLevel="0" collapsed="false">
      <c r="A1779" s="92"/>
      <c r="B1779" s="92"/>
      <c r="C1779" s="100"/>
      <c r="D1779" s="92"/>
      <c r="E1779" s="101" t="e">
        <f aca="false">_xlfn.iferror(VLOOKUP($A1779,Clientes!$A:$F,6,0),"")</f>
        <v>#N/A</v>
      </c>
      <c r="F1779" s="102" t="str">
        <f aca="false">IF(B1779="","",EOMONTH(B1779,-1)+1)</f>
        <v/>
      </c>
      <c r="G1779" s="103" t="n">
        <f aca="false">_xlfn.iferror(VLOOKUP(D1779,Cadastros!$M$1:$N$12,2,0),0)*C1779</f>
        <v>0</v>
      </c>
      <c r="H1779" s="103" t="n">
        <f aca="false">SUMIF(A:A,A1779,G:G)</f>
        <v>0</v>
      </c>
    </row>
    <row r="1780" customFormat="false" ht="15" hidden="true" customHeight="true" outlineLevel="0" collapsed="false">
      <c r="A1780" s="92"/>
      <c r="B1780" s="92"/>
      <c r="C1780" s="100"/>
      <c r="D1780" s="92"/>
      <c r="E1780" s="101" t="e">
        <f aca="false">_xlfn.iferror(VLOOKUP($A1780,Clientes!$A:$F,6,0),"")</f>
        <v>#N/A</v>
      </c>
      <c r="F1780" s="102" t="str">
        <f aca="false">IF(B1780="","",EOMONTH(B1780,-1)+1)</f>
        <v/>
      </c>
      <c r="G1780" s="103" t="n">
        <f aca="false">_xlfn.iferror(VLOOKUP(D1780,Cadastros!$M$1:$N$12,2,0),0)*C1780</f>
        <v>0</v>
      </c>
      <c r="H1780" s="103" t="n">
        <f aca="false">SUMIF(A:A,A1780,G:G)</f>
        <v>0</v>
      </c>
    </row>
    <row r="1781" customFormat="false" ht="15" hidden="true" customHeight="true" outlineLevel="0" collapsed="false">
      <c r="A1781" s="92"/>
      <c r="B1781" s="92"/>
      <c r="C1781" s="100"/>
      <c r="D1781" s="92"/>
      <c r="E1781" s="101" t="e">
        <f aca="false">_xlfn.iferror(VLOOKUP($A1781,Clientes!$A:$F,6,0),"")</f>
        <v>#N/A</v>
      </c>
      <c r="F1781" s="102" t="str">
        <f aca="false">IF(B1781="","",EOMONTH(B1781,-1)+1)</f>
        <v/>
      </c>
      <c r="G1781" s="103" t="n">
        <f aca="false">_xlfn.iferror(VLOOKUP(D1781,Cadastros!$M$1:$N$12,2,0),0)*C1781</f>
        <v>0</v>
      </c>
      <c r="H1781" s="103" t="n">
        <f aca="false">SUMIF(A:A,A1781,G:G)</f>
        <v>0</v>
      </c>
    </row>
    <row r="1782" customFormat="false" ht="15" hidden="true" customHeight="true" outlineLevel="0" collapsed="false">
      <c r="A1782" s="92"/>
      <c r="B1782" s="92"/>
      <c r="C1782" s="100"/>
      <c r="D1782" s="92"/>
      <c r="E1782" s="101" t="e">
        <f aca="false">_xlfn.iferror(VLOOKUP($A1782,Clientes!$A:$F,6,0),"")</f>
        <v>#N/A</v>
      </c>
      <c r="F1782" s="102" t="str">
        <f aca="false">IF(B1782="","",EOMONTH(B1782,-1)+1)</f>
        <v/>
      </c>
      <c r="G1782" s="103" t="n">
        <f aca="false">_xlfn.iferror(VLOOKUP(D1782,Cadastros!$M$1:$N$12,2,0),0)*C1782</f>
        <v>0</v>
      </c>
      <c r="H1782" s="103" t="n">
        <f aca="false">SUMIF(A:A,A1782,G:G)</f>
        <v>0</v>
      </c>
    </row>
    <row r="1783" customFormat="false" ht="15" hidden="true" customHeight="true" outlineLevel="0" collapsed="false">
      <c r="A1783" s="92"/>
      <c r="B1783" s="92"/>
      <c r="C1783" s="100"/>
      <c r="D1783" s="92"/>
      <c r="E1783" s="101" t="e">
        <f aca="false">_xlfn.iferror(VLOOKUP($A1783,Clientes!$A:$F,6,0),"")</f>
        <v>#N/A</v>
      </c>
      <c r="F1783" s="102" t="str">
        <f aca="false">IF(B1783="","",EOMONTH(B1783,-1)+1)</f>
        <v/>
      </c>
      <c r="G1783" s="103" t="n">
        <f aca="false">_xlfn.iferror(VLOOKUP(D1783,Cadastros!$M$1:$N$12,2,0),0)*C1783</f>
        <v>0</v>
      </c>
      <c r="H1783" s="103" t="n">
        <f aca="false">SUMIF(A:A,A1783,G:G)</f>
        <v>0</v>
      </c>
    </row>
    <row r="1784" customFormat="false" ht="15" hidden="true" customHeight="true" outlineLevel="0" collapsed="false">
      <c r="A1784" s="92"/>
      <c r="B1784" s="92"/>
      <c r="C1784" s="100"/>
      <c r="D1784" s="92"/>
      <c r="E1784" s="101" t="e">
        <f aca="false">_xlfn.iferror(VLOOKUP($A1784,Clientes!$A:$F,6,0),"")</f>
        <v>#N/A</v>
      </c>
      <c r="F1784" s="102" t="str">
        <f aca="false">IF(B1784="","",EOMONTH(B1784,-1)+1)</f>
        <v/>
      </c>
      <c r="G1784" s="103" t="n">
        <f aca="false">_xlfn.iferror(VLOOKUP(D1784,Cadastros!$M$1:$N$12,2,0),0)*C1784</f>
        <v>0</v>
      </c>
      <c r="H1784" s="103" t="n">
        <f aca="false">SUMIF(A:A,A1784,G:G)</f>
        <v>0</v>
      </c>
    </row>
    <row r="1785" customFormat="false" ht="15" hidden="true" customHeight="true" outlineLevel="0" collapsed="false">
      <c r="A1785" s="92"/>
      <c r="B1785" s="92"/>
      <c r="C1785" s="100"/>
      <c r="D1785" s="92"/>
      <c r="E1785" s="101" t="e">
        <f aca="false">_xlfn.iferror(VLOOKUP($A1785,Clientes!$A:$F,6,0),"")</f>
        <v>#N/A</v>
      </c>
      <c r="F1785" s="102" t="str">
        <f aca="false">IF(B1785="","",EOMONTH(B1785,-1)+1)</f>
        <v/>
      </c>
      <c r="G1785" s="103" t="n">
        <f aca="false">_xlfn.iferror(VLOOKUP(D1785,Cadastros!$M$1:$N$12,2,0),0)*C1785</f>
        <v>0</v>
      </c>
      <c r="H1785" s="103" t="n">
        <f aca="false">SUMIF(A:A,A1785,G:G)</f>
        <v>0</v>
      </c>
    </row>
    <row r="1786" customFormat="false" ht="15" hidden="true" customHeight="true" outlineLevel="0" collapsed="false">
      <c r="A1786" s="92"/>
      <c r="B1786" s="92"/>
      <c r="C1786" s="100"/>
      <c r="D1786" s="92"/>
      <c r="E1786" s="101" t="e">
        <f aca="false">_xlfn.iferror(VLOOKUP($A1786,Clientes!$A:$F,6,0),"")</f>
        <v>#N/A</v>
      </c>
      <c r="F1786" s="102" t="str">
        <f aca="false">IF(B1786="","",EOMONTH(B1786,-1)+1)</f>
        <v/>
      </c>
      <c r="G1786" s="103" t="n">
        <f aca="false">_xlfn.iferror(VLOOKUP(D1786,Cadastros!$M$1:$N$12,2,0),0)*C1786</f>
        <v>0</v>
      </c>
      <c r="H1786" s="103" t="n">
        <f aca="false">SUMIF(A:A,A1786,G:G)</f>
        <v>0</v>
      </c>
    </row>
    <row r="1787" customFormat="false" ht="15" hidden="true" customHeight="true" outlineLevel="0" collapsed="false">
      <c r="A1787" s="92"/>
      <c r="B1787" s="92"/>
      <c r="C1787" s="100"/>
      <c r="D1787" s="92"/>
      <c r="E1787" s="101" t="e">
        <f aca="false">_xlfn.iferror(VLOOKUP($A1787,Clientes!$A:$F,6,0),"")</f>
        <v>#N/A</v>
      </c>
      <c r="F1787" s="102" t="str">
        <f aca="false">IF(B1787="","",EOMONTH(B1787,-1)+1)</f>
        <v/>
      </c>
      <c r="G1787" s="103" t="n">
        <f aca="false">_xlfn.iferror(VLOOKUP(D1787,Cadastros!$M$1:$N$12,2,0),0)*C1787</f>
        <v>0</v>
      </c>
      <c r="H1787" s="103" t="n">
        <f aca="false">SUMIF(A:A,A1787,G:G)</f>
        <v>0</v>
      </c>
    </row>
    <row r="1788" customFormat="false" ht="15" hidden="true" customHeight="true" outlineLevel="0" collapsed="false">
      <c r="A1788" s="92"/>
      <c r="B1788" s="92"/>
      <c r="C1788" s="100"/>
      <c r="D1788" s="92"/>
      <c r="E1788" s="101" t="e">
        <f aca="false">_xlfn.iferror(VLOOKUP($A1788,Clientes!$A:$F,6,0),"")</f>
        <v>#N/A</v>
      </c>
      <c r="F1788" s="102" t="str">
        <f aca="false">IF(B1788="","",EOMONTH(B1788,-1)+1)</f>
        <v/>
      </c>
      <c r="G1788" s="103" t="n">
        <f aca="false">_xlfn.iferror(VLOOKUP(D1788,Cadastros!$M$1:$N$12,2,0),0)*C1788</f>
        <v>0</v>
      </c>
      <c r="H1788" s="103" t="n">
        <f aca="false">SUMIF(A:A,A1788,G:G)</f>
        <v>0</v>
      </c>
    </row>
    <row r="1789" customFormat="false" ht="15" hidden="true" customHeight="true" outlineLevel="0" collapsed="false">
      <c r="A1789" s="92"/>
      <c r="B1789" s="92"/>
      <c r="C1789" s="100"/>
      <c r="D1789" s="92"/>
      <c r="E1789" s="101" t="e">
        <f aca="false">_xlfn.iferror(VLOOKUP($A1789,Clientes!$A:$F,6,0),"")</f>
        <v>#N/A</v>
      </c>
      <c r="F1789" s="102" t="str">
        <f aca="false">IF(B1789="","",EOMONTH(B1789,-1)+1)</f>
        <v/>
      </c>
      <c r="G1789" s="103" t="n">
        <f aca="false">_xlfn.iferror(VLOOKUP(D1789,Cadastros!$M$1:$N$12,2,0),0)*C1789</f>
        <v>0</v>
      </c>
      <c r="H1789" s="103" t="n">
        <f aca="false">SUMIF(A:A,A1789,G:G)</f>
        <v>0</v>
      </c>
    </row>
    <row r="1790" customFormat="false" ht="15" hidden="true" customHeight="true" outlineLevel="0" collapsed="false">
      <c r="A1790" s="92"/>
      <c r="B1790" s="92"/>
      <c r="C1790" s="100"/>
      <c r="D1790" s="92"/>
      <c r="E1790" s="101" t="e">
        <f aca="false">_xlfn.iferror(VLOOKUP($A1790,Clientes!$A:$F,6,0),"")</f>
        <v>#N/A</v>
      </c>
      <c r="F1790" s="102" t="str">
        <f aca="false">IF(B1790="","",EOMONTH(B1790,-1)+1)</f>
        <v/>
      </c>
      <c r="G1790" s="103" t="n">
        <f aca="false">_xlfn.iferror(VLOOKUP(D1790,Cadastros!$M$1:$N$12,2,0),0)*C1790</f>
        <v>0</v>
      </c>
      <c r="H1790" s="103" t="n">
        <f aca="false">SUMIF(A:A,A1790,G:G)</f>
        <v>0</v>
      </c>
    </row>
    <row r="1791" customFormat="false" ht="15" hidden="true" customHeight="true" outlineLevel="0" collapsed="false">
      <c r="A1791" s="92"/>
      <c r="B1791" s="92"/>
      <c r="C1791" s="100"/>
      <c r="D1791" s="92"/>
      <c r="E1791" s="101" t="e">
        <f aca="false">_xlfn.iferror(VLOOKUP($A1791,Clientes!$A:$F,6,0),"")</f>
        <v>#N/A</v>
      </c>
      <c r="F1791" s="102" t="str">
        <f aca="false">IF(B1791="","",EOMONTH(B1791,-1)+1)</f>
        <v/>
      </c>
      <c r="G1791" s="103" t="n">
        <f aca="false">_xlfn.iferror(VLOOKUP(D1791,Cadastros!$M$1:$N$12,2,0),0)*C1791</f>
        <v>0</v>
      </c>
      <c r="H1791" s="103" t="n">
        <f aca="false">SUMIF(A:A,A1791,G:G)</f>
        <v>0</v>
      </c>
    </row>
    <row r="1792" customFormat="false" ht="15" hidden="true" customHeight="true" outlineLevel="0" collapsed="false">
      <c r="A1792" s="92"/>
      <c r="B1792" s="92"/>
      <c r="C1792" s="100"/>
      <c r="D1792" s="92"/>
      <c r="E1792" s="101" t="e">
        <f aca="false">_xlfn.iferror(VLOOKUP($A1792,Clientes!$A:$F,6,0),"")</f>
        <v>#N/A</v>
      </c>
      <c r="F1792" s="102" t="str">
        <f aca="false">IF(B1792="","",EOMONTH(B1792,-1)+1)</f>
        <v/>
      </c>
      <c r="G1792" s="103" t="n">
        <f aca="false">_xlfn.iferror(VLOOKUP(D1792,Cadastros!$M$1:$N$12,2,0),0)*C1792</f>
        <v>0</v>
      </c>
      <c r="H1792" s="103" t="n">
        <f aca="false">SUMIF(A:A,A1792,G:G)</f>
        <v>0</v>
      </c>
    </row>
    <row r="1793" customFormat="false" ht="15" hidden="true" customHeight="true" outlineLevel="0" collapsed="false">
      <c r="A1793" s="92"/>
      <c r="B1793" s="92"/>
      <c r="C1793" s="100"/>
      <c r="D1793" s="92"/>
      <c r="E1793" s="101" t="e">
        <f aca="false">_xlfn.iferror(VLOOKUP($A1793,Clientes!$A:$F,6,0),"")</f>
        <v>#N/A</v>
      </c>
      <c r="F1793" s="102" t="str">
        <f aca="false">IF(B1793="","",EOMONTH(B1793,-1)+1)</f>
        <v/>
      </c>
      <c r="G1793" s="103" t="n">
        <f aca="false">_xlfn.iferror(VLOOKUP(D1793,Cadastros!$M$1:$N$12,2,0),0)*C1793</f>
        <v>0</v>
      </c>
      <c r="H1793" s="103" t="n">
        <f aca="false">SUMIF(A:A,A1793,G:G)</f>
        <v>0</v>
      </c>
    </row>
    <row r="1794" customFormat="false" ht="15" hidden="true" customHeight="true" outlineLevel="0" collapsed="false">
      <c r="A1794" s="92"/>
      <c r="B1794" s="92"/>
      <c r="C1794" s="100"/>
      <c r="D1794" s="92"/>
      <c r="E1794" s="101" t="e">
        <f aca="false">_xlfn.iferror(VLOOKUP($A1794,Clientes!$A:$F,6,0),"")</f>
        <v>#N/A</v>
      </c>
      <c r="F1794" s="102" t="str">
        <f aca="false">IF(B1794="","",EOMONTH(B1794,-1)+1)</f>
        <v/>
      </c>
      <c r="G1794" s="103" t="n">
        <f aca="false">_xlfn.iferror(VLOOKUP(D1794,Cadastros!$M$1:$N$12,2,0),0)*C1794</f>
        <v>0</v>
      </c>
      <c r="H1794" s="103" t="n">
        <f aca="false">SUMIF(A:A,A1794,G:G)</f>
        <v>0</v>
      </c>
    </row>
    <row r="1795" customFormat="false" ht="15" hidden="true" customHeight="true" outlineLevel="0" collapsed="false">
      <c r="A1795" s="92"/>
      <c r="B1795" s="92"/>
      <c r="C1795" s="100"/>
      <c r="D1795" s="92"/>
      <c r="E1795" s="101" t="e">
        <f aca="false">_xlfn.iferror(VLOOKUP($A1795,Clientes!$A:$F,6,0),"")</f>
        <v>#N/A</v>
      </c>
      <c r="F1795" s="102" t="str">
        <f aca="false">IF(B1795="","",EOMONTH(B1795,-1)+1)</f>
        <v/>
      </c>
      <c r="G1795" s="103" t="n">
        <f aca="false">_xlfn.iferror(VLOOKUP(D1795,Cadastros!$M$1:$N$12,2,0),0)*C1795</f>
        <v>0</v>
      </c>
      <c r="H1795" s="103" t="n">
        <f aca="false">SUMIF(A:A,A1795,G:G)</f>
        <v>0</v>
      </c>
    </row>
    <row r="1796" customFormat="false" ht="15" hidden="true" customHeight="true" outlineLevel="0" collapsed="false">
      <c r="A1796" s="92"/>
      <c r="B1796" s="92"/>
      <c r="C1796" s="100"/>
      <c r="D1796" s="92"/>
      <c r="E1796" s="101" t="e">
        <f aca="false">_xlfn.iferror(VLOOKUP($A1796,Clientes!$A:$F,6,0),"")</f>
        <v>#N/A</v>
      </c>
      <c r="F1796" s="102" t="str">
        <f aca="false">IF(B1796="","",EOMONTH(B1796,-1)+1)</f>
        <v/>
      </c>
      <c r="G1796" s="103" t="n">
        <f aca="false">_xlfn.iferror(VLOOKUP(D1796,Cadastros!$M$1:$N$12,2,0),0)*C1796</f>
        <v>0</v>
      </c>
      <c r="H1796" s="103" t="n">
        <f aca="false">SUMIF(A:A,A1796,G:G)</f>
        <v>0</v>
      </c>
    </row>
    <row r="1797" customFormat="false" ht="15" hidden="true" customHeight="true" outlineLevel="0" collapsed="false">
      <c r="A1797" s="92"/>
      <c r="B1797" s="92"/>
      <c r="C1797" s="100"/>
      <c r="D1797" s="92"/>
      <c r="E1797" s="101" t="e">
        <f aca="false">_xlfn.iferror(VLOOKUP($A1797,Clientes!$A:$F,6,0),"")</f>
        <v>#N/A</v>
      </c>
      <c r="F1797" s="102" t="str">
        <f aca="false">IF(B1797="","",EOMONTH(B1797,-1)+1)</f>
        <v/>
      </c>
      <c r="G1797" s="103" t="n">
        <f aca="false">_xlfn.iferror(VLOOKUP(D1797,Cadastros!$M$1:$N$12,2,0),0)*C1797</f>
        <v>0</v>
      </c>
      <c r="H1797" s="103" t="n">
        <f aca="false">SUMIF(A:A,A1797,G:G)</f>
        <v>0</v>
      </c>
    </row>
    <row r="1798" customFormat="false" ht="15" hidden="true" customHeight="true" outlineLevel="0" collapsed="false">
      <c r="A1798" s="92"/>
      <c r="B1798" s="92"/>
      <c r="C1798" s="100"/>
      <c r="D1798" s="92"/>
      <c r="E1798" s="101" t="e">
        <f aca="false">_xlfn.iferror(VLOOKUP($A1798,Clientes!$A:$F,6,0),"")</f>
        <v>#N/A</v>
      </c>
      <c r="F1798" s="102" t="str">
        <f aca="false">IF(B1798="","",EOMONTH(B1798,-1)+1)</f>
        <v/>
      </c>
      <c r="G1798" s="103" t="n">
        <f aca="false">_xlfn.iferror(VLOOKUP(D1798,Cadastros!$M$1:$N$12,2,0),0)*C1798</f>
        <v>0</v>
      </c>
      <c r="H1798" s="103" t="n">
        <f aca="false">SUMIF(A:A,A1798,G:G)</f>
        <v>0</v>
      </c>
    </row>
    <row r="1799" customFormat="false" ht="15" hidden="true" customHeight="true" outlineLevel="0" collapsed="false">
      <c r="A1799" s="92"/>
      <c r="B1799" s="92"/>
      <c r="C1799" s="100"/>
      <c r="D1799" s="92"/>
      <c r="E1799" s="101" t="e">
        <f aca="false">_xlfn.iferror(VLOOKUP($A1799,Clientes!$A:$F,6,0),"")</f>
        <v>#N/A</v>
      </c>
      <c r="F1799" s="102" t="str">
        <f aca="false">IF(B1799="","",EOMONTH(B1799,-1)+1)</f>
        <v/>
      </c>
      <c r="G1799" s="103" t="n">
        <f aca="false">_xlfn.iferror(VLOOKUP(D1799,Cadastros!$M$1:$N$12,2,0),0)*C1799</f>
        <v>0</v>
      </c>
      <c r="H1799" s="103" t="n">
        <f aca="false">SUMIF(A:A,A1799,G:G)</f>
        <v>0</v>
      </c>
    </row>
    <row r="1800" customFormat="false" ht="15" hidden="true" customHeight="true" outlineLevel="0" collapsed="false">
      <c r="A1800" s="92"/>
      <c r="B1800" s="92"/>
      <c r="C1800" s="100"/>
      <c r="D1800" s="92"/>
      <c r="E1800" s="101" t="e">
        <f aca="false">_xlfn.iferror(VLOOKUP($A1800,Clientes!$A:$F,6,0),"")</f>
        <v>#N/A</v>
      </c>
      <c r="F1800" s="102" t="str">
        <f aca="false">IF(B1800="","",EOMONTH(B1800,-1)+1)</f>
        <v/>
      </c>
      <c r="G1800" s="103" t="n">
        <f aca="false">_xlfn.iferror(VLOOKUP(D1800,Cadastros!$M$1:$N$12,2,0),0)*C1800</f>
        <v>0</v>
      </c>
      <c r="H1800" s="103" t="n">
        <f aca="false">SUMIF(A:A,A1800,G:G)</f>
        <v>0</v>
      </c>
    </row>
    <row r="1801" customFormat="false" ht="15" hidden="true" customHeight="true" outlineLevel="0" collapsed="false">
      <c r="A1801" s="92"/>
      <c r="B1801" s="92"/>
      <c r="C1801" s="100"/>
      <c r="D1801" s="92"/>
      <c r="E1801" s="101" t="e">
        <f aca="false">_xlfn.iferror(VLOOKUP($A1801,Clientes!$A:$F,6,0),"")</f>
        <v>#N/A</v>
      </c>
      <c r="F1801" s="102" t="str">
        <f aca="false">IF(B1801="","",EOMONTH(B1801,-1)+1)</f>
        <v/>
      </c>
      <c r="G1801" s="103" t="n">
        <f aca="false">_xlfn.iferror(VLOOKUP(D1801,Cadastros!$M$1:$N$12,2,0),0)*C1801</f>
        <v>0</v>
      </c>
      <c r="H1801" s="103" t="n">
        <f aca="false">SUMIF(A:A,A1801,G:G)</f>
        <v>0</v>
      </c>
    </row>
    <row r="1802" customFormat="false" ht="15" hidden="true" customHeight="true" outlineLevel="0" collapsed="false">
      <c r="A1802" s="92"/>
      <c r="B1802" s="92"/>
      <c r="C1802" s="100"/>
      <c r="D1802" s="92"/>
      <c r="E1802" s="101" t="e">
        <f aca="false">_xlfn.iferror(VLOOKUP($A1802,Clientes!$A:$F,6,0),"")</f>
        <v>#N/A</v>
      </c>
      <c r="F1802" s="102" t="str">
        <f aca="false">IF(B1802="","",EOMONTH(B1802,-1)+1)</f>
        <v/>
      </c>
      <c r="G1802" s="103" t="n">
        <f aca="false">_xlfn.iferror(VLOOKUP(D1802,Cadastros!$M$1:$N$12,2,0),0)*C1802</f>
        <v>0</v>
      </c>
      <c r="H1802" s="103" t="n">
        <f aca="false">SUMIF(A:A,A1802,G:G)</f>
        <v>0</v>
      </c>
    </row>
    <row r="1803" customFormat="false" ht="15" hidden="true" customHeight="true" outlineLevel="0" collapsed="false">
      <c r="A1803" s="92"/>
      <c r="B1803" s="92"/>
      <c r="C1803" s="100"/>
      <c r="D1803" s="92"/>
      <c r="E1803" s="101" t="e">
        <f aca="false">_xlfn.iferror(VLOOKUP($A1803,Clientes!$A:$F,6,0),"")</f>
        <v>#N/A</v>
      </c>
      <c r="F1803" s="102" t="str">
        <f aca="false">IF(B1803="","",EOMONTH(B1803,-1)+1)</f>
        <v/>
      </c>
      <c r="G1803" s="103" t="n">
        <f aca="false">_xlfn.iferror(VLOOKUP(D1803,Cadastros!$M$1:$N$12,2,0),0)*C1803</f>
        <v>0</v>
      </c>
      <c r="H1803" s="103" t="n">
        <f aca="false">SUMIF(A:A,A1803,G:G)</f>
        <v>0</v>
      </c>
    </row>
    <row r="1804" customFormat="false" ht="15" hidden="true" customHeight="true" outlineLevel="0" collapsed="false">
      <c r="A1804" s="92"/>
      <c r="B1804" s="92"/>
      <c r="C1804" s="100"/>
      <c r="D1804" s="92"/>
      <c r="E1804" s="101" t="e">
        <f aca="false">_xlfn.iferror(VLOOKUP($A1804,Clientes!$A:$F,6,0),"")</f>
        <v>#N/A</v>
      </c>
      <c r="F1804" s="102" t="str">
        <f aca="false">IF(B1804="","",EOMONTH(B1804,-1)+1)</f>
        <v/>
      </c>
      <c r="G1804" s="103" t="n">
        <f aca="false">_xlfn.iferror(VLOOKUP(D1804,Cadastros!$M$1:$N$12,2,0),0)*C1804</f>
        <v>0</v>
      </c>
      <c r="H1804" s="103" t="n">
        <f aca="false">SUMIF(A:A,A1804,G:G)</f>
        <v>0</v>
      </c>
    </row>
    <row r="1805" customFormat="false" ht="15" hidden="true" customHeight="true" outlineLevel="0" collapsed="false">
      <c r="A1805" s="92"/>
      <c r="B1805" s="92"/>
      <c r="C1805" s="100"/>
      <c r="D1805" s="92"/>
      <c r="E1805" s="101" t="e">
        <f aca="false">_xlfn.iferror(VLOOKUP($A1805,Clientes!$A:$F,6,0),"")</f>
        <v>#N/A</v>
      </c>
      <c r="F1805" s="102" t="str">
        <f aca="false">IF(B1805="","",EOMONTH(B1805,-1)+1)</f>
        <v/>
      </c>
      <c r="G1805" s="103" t="n">
        <f aca="false">_xlfn.iferror(VLOOKUP(D1805,Cadastros!$M$1:$N$12,2,0),0)*C1805</f>
        <v>0</v>
      </c>
      <c r="H1805" s="103" t="n">
        <f aca="false">SUMIF(A:A,A1805,G:G)</f>
        <v>0</v>
      </c>
    </row>
    <row r="1806" customFormat="false" ht="15" hidden="true" customHeight="true" outlineLevel="0" collapsed="false">
      <c r="A1806" s="92"/>
      <c r="B1806" s="92"/>
      <c r="C1806" s="100"/>
      <c r="D1806" s="92"/>
      <c r="E1806" s="101" t="e">
        <f aca="false">_xlfn.iferror(VLOOKUP($A1806,Clientes!$A:$F,6,0),"")</f>
        <v>#N/A</v>
      </c>
      <c r="F1806" s="102" t="str">
        <f aca="false">IF(B1806="","",EOMONTH(B1806,-1)+1)</f>
        <v/>
      </c>
      <c r="G1806" s="103" t="n">
        <f aca="false">_xlfn.iferror(VLOOKUP(D1806,Cadastros!$M$1:$N$12,2,0),0)*C1806</f>
        <v>0</v>
      </c>
      <c r="H1806" s="103" t="n">
        <f aca="false">SUMIF(A:A,A1806,G:G)</f>
        <v>0</v>
      </c>
    </row>
    <row r="1807" customFormat="false" ht="15" hidden="true" customHeight="true" outlineLevel="0" collapsed="false">
      <c r="A1807" s="92"/>
      <c r="B1807" s="92"/>
      <c r="C1807" s="100"/>
      <c r="D1807" s="92"/>
      <c r="E1807" s="101" t="e">
        <f aca="false">_xlfn.iferror(VLOOKUP($A1807,Clientes!$A:$F,6,0),"")</f>
        <v>#N/A</v>
      </c>
      <c r="F1807" s="102" t="str">
        <f aca="false">IF(B1807="","",EOMONTH(B1807,-1)+1)</f>
        <v/>
      </c>
      <c r="G1807" s="103" t="n">
        <f aca="false">_xlfn.iferror(VLOOKUP(D1807,Cadastros!$M$1:$N$12,2,0),0)*C1807</f>
        <v>0</v>
      </c>
      <c r="H1807" s="103" t="n">
        <f aca="false">SUMIF(A:A,A1807,G:G)</f>
        <v>0</v>
      </c>
    </row>
    <row r="1808" customFormat="false" ht="15" hidden="true" customHeight="true" outlineLevel="0" collapsed="false">
      <c r="A1808" s="92"/>
      <c r="B1808" s="92"/>
      <c r="C1808" s="100"/>
      <c r="D1808" s="92"/>
      <c r="E1808" s="101" t="e">
        <f aca="false">_xlfn.iferror(VLOOKUP($A1808,Clientes!$A:$F,6,0),"")</f>
        <v>#N/A</v>
      </c>
      <c r="F1808" s="102" t="str">
        <f aca="false">IF(B1808="","",EOMONTH(B1808,-1)+1)</f>
        <v/>
      </c>
      <c r="G1808" s="103" t="n">
        <f aca="false">_xlfn.iferror(VLOOKUP(D1808,Cadastros!$M$1:$N$12,2,0),0)*C1808</f>
        <v>0</v>
      </c>
      <c r="H1808" s="103" t="n">
        <f aca="false">SUMIF(A:A,A1808,G:G)</f>
        <v>0</v>
      </c>
    </row>
    <row r="1809" customFormat="false" ht="15" hidden="true" customHeight="true" outlineLevel="0" collapsed="false">
      <c r="A1809" s="92"/>
      <c r="B1809" s="92"/>
      <c r="C1809" s="100"/>
      <c r="D1809" s="92"/>
      <c r="E1809" s="101" t="e">
        <f aca="false">_xlfn.iferror(VLOOKUP($A1809,Clientes!$A:$F,6,0),"")</f>
        <v>#N/A</v>
      </c>
      <c r="F1809" s="102" t="str">
        <f aca="false">IF(B1809="","",EOMONTH(B1809,-1)+1)</f>
        <v/>
      </c>
      <c r="G1809" s="103" t="n">
        <f aca="false">_xlfn.iferror(VLOOKUP(D1809,Cadastros!$M$1:$N$12,2,0),0)*C1809</f>
        <v>0</v>
      </c>
      <c r="H1809" s="103" t="n">
        <f aca="false">SUMIF(A:A,A1809,G:G)</f>
        <v>0</v>
      </c>
    </row>
    <row r="1810" customFormat="false" ht="15" hidden="true" customHeight="true" outlineLevel="0" collapsed="false">
      <c r="A1810" s="92"/>
      <c r="B1810" s="92"/>
      <c r="C1810" s="100"/>
      <c r="D1810" s="92"/>
      <c r="E1810" s="101" t="e">
        <f aca="false">_xlfn.iferror(VLOOKUP($A1810,Clientes!$A:$F,6,0),"")</f>
        <v>#N/A</v>
      </c>
      <c r="F1810" s="102" t="str">
        <f aca="false">IF(B1810="","",EOMONTH(B1810,-1)+1)</f>
        <v/>
      </c>
      <c r="G1810" s="103" t="n">
        <f aca="false">_xlfn.iferror(VLOOKUP(D1810,Cadastros!$M$1:$N$12,2,0),0)*C1810</f>
        <v>0</v>
      </c>
      <c r="H1810" s="103" t="n">
        <f aca="false">SUMIF(A:A,A1810,G:G)</f>
        <v>0</v>
      </c>
    </row>
    <row r="1811" customFormat="false" ht="15" hidden="true" customHeight="true" outlineLevel="0" collapsed="false">
      <c r="A1811" s="92"/>
      <c r="B1811" s="92"/>
      <c r="C1811" s="100"/>
      <c r="D1811" s="92"/>
      <c r="E1811" s="101" t="e">
        <f aca="false">_xlfn.iferror(VLOOKUP($A1811,Clientes!$A:$F,6,0),"")</f>
        <v>#N/A</v>
      </c>
      <c r="F1811" s="102" t="str">
        <f aca="false">IF(B1811="","",EOMONTH(B1811,-1)+1)</f>
        <v/>
      </c>
      <c r="G1811" s="103" t="n">
        <f aca="false">_xlfn.iferror(VLOOKUP(D1811,Cadastros!$M$1:$N$12,2,0),0)*C1811</f>
        <v>0</v>
      </c>
      <c r="H1811" s="103" t="n">
        <f aca="false">SUMIF(A:A,A1811,G:G)</f>
        <v>0</v>
      </c>
    </row>
    <row r="1812" customFormat="false" ht="15" hidden="true" customHeight="true" outlineLevel="0" collapsed="false">
      <c r="A1812" s="92"/>
      <c r="B1812" s="92"/>
      <c r="C1812" s="100"/>
      <c r="D1812" s="92"/>
      <c r="E1812" s="101" t="e">
        <f aca="false">_xlfn.iferror(VLOOKUP($A1812,Clientes!$A:$F,6,0),"")</f>
        <v>#N/A</v>
      </c>
      <c r="F1812" s="102" t="str">
        <f aca="false">IF(B1812="","",EOMONTH(B1812,-1)+1)</f>
        <v/>
      </c>
      <c r="G1812" s="103" t="n">
        <f aca="false">_xlfn.iferror(VLOOKUP(D1812,Cadastros!$M$1:$N$12,2,0),0)*C1812</f>
        <v>0</v>
      </c>
      <c r="H1812" s="103" t="n">
        <f aca="false">SUMIF(A:A,A1812,G:G)</f>
        <v>0</v>
      </c>
    </row>
    <row r="1813" customFormat="false" ht="15" hidden="true" customHeight="true" outlineLevel="0" collapsed="false">
      <c r="A1813" s="92"/>
      <c r="B1813" s="92"/>
      <c r="C1813" s="100"/>
      <c r="D1813" s="92"/>
      <c r="E1813" s="101" t="e">
        <f aca="false">_xlfn.iferror(VLOOKUP($A1813,Clientes!$A:$F,6,0),"")</f>
        <v>#N/A</v>
      </c>
      <c r="F1813" s="102" t="str">
        <f aca="false">IF(B1813="","",EOMONTH(B1813,-1)+1)</f>
        <v/>
      </c>
      <c r="G1813" s="103" t="n">
        <f aca="false">_xlfn.iferror(VLOOKUP(D1813,Cadastros!$M$1:$N$12,2,0),0)*C1813</f>
        <v>0</v>
      </c>
      <c r="H1813" s="103" t="n">
        <f aca="false">SUMIF(A:A,A1813,G:G)</f>
        <v>0</v>
      </c>
    </row>
    <row r="1814" customFormat="false" ht="15" hidden="true" customHeight="true" outlineLevel="0" collapsed="false">
      <c r="A1814" s="92"/>
      <c r="B1814" s="92"/>
      <c r="C1814" s="100"/>
      <c r="D1814" s="92"/>
      <c r="E1814" s="101" t="e">
        <f aca="false">_xlfn.iferror(VLOOKUP($A1814,Clientes!$A:$F,6,0),"")</f>
        <v>#N/A</v>
      </c>
      <c r="F1814" s="102" t="str">
        <f aca="false">IF(B1814="","",EOMONTH(B1814,-1)+1)</f>
        <v/>
      </c>
      <c r="G1814" s="103" t="n">
        <f aca="false">_xlfn.iferror(VLOOKUP(D1814,Cadastros!$M$1:$N$12,2,0),0)*C1814</f>
        <v>0</v>
      </c>
      <c r="H1814" s="103" t="n">
        <f aca="false">SUMIF(A:A,A1814,G:G)</f>
        <v>0</v>
      </c>
    </row>
    <row r="1815" customFormat="false" ht="15" hidden="true" customHeight="true" outlineLevel="0" collapsed="false">
      <c r="A1815" s="92"/>
      <c r="B1815" s="92"/>
      <c r="C1815" s="100"/>
      <c r="D1815" s="92"/>
      <c r="E1815" s="101" t="e">
        <f aca="false">_xlfn.iferror(VLOOKUP($A1815,Clientes!$A:$F,6,0),"")</f>
        <v>#N/A</v>
      </c>
      <c r="F1815" s="102" t="str">
        <f aca="false">IF(B1815="","",EOMONTH(B1815,-1)+1)</f>
        <v/>
      </c>
      <c r="G1815" s="103" t="n">
        <f aca="false">_xlfn.iferror(VLOOKUP(D1815,Cadastros!$M$1:$N$12,2,0),0)*C1815</f>
        <v>0</v>
      </c>
      <c r="H1815" s="103" t="n">
        <f aca="false">SUMIF(A:A,A1815,G:G)</f>
        <v>0</v>
      </c>
    </row>
    <row r="1816" customFormat="false" ht="15" hidden="true" customHeight="true" outlineLevel="0" collapsed="false">
      <c r="A1816" s="92"/>
      <c r="B1816" s="92"/>
      <c r="C1816" s="100"/>
      <c r="D1816" s="92"/>
      <c r="E1816" s="101" t="e">
        <f aca="false">_xlfn.iferror(VLOOKUP($A1816,Clientes!$A:$F,6,0),"")</f>
        <v>#N/A</v>
      </c>
      <c r="F1816" s="102" t="str">
        <f aca="false">IF(B1816="","",EOMONTH(B1816,-1)+1)</f>
        <v/>
      </c>
      <c r="G1816" s="103" t="n">
        <f aca="false">_xlfn.iferror(VLOOKUP(D1816,Cadastros!$M$1:$N$12,2,0),0)*C1816</f>
        <v>0</v>
      </c>
      <c r="H1816" s="103" t="n">
        <f aca="false">SUMIF(A:A,A1816,G:G)</f>
        <v>0</v>
      </c>
    </row>
    <row r="1817" customFormat="false" ht="15" hidden="true" customHeight="true" outlineLevel="0" collapsed="false">
      <c r="A1817" s="92"/>
      <c r="B1817" s="92"/>
      <c r="C1817" s="100"/>
      <c r="D1817" s="92"/>
      <c r="E1817" s="101" t="e">
        <f aca="false">_xlfn.iferror(VLOOKUP($A1817,Clientes!$A:$F,6,0),"")</f>
        <v>#N/A</v>
      </c>
      <c r="F1817" s="102" t="str">
        <f aca="false">IF(B1817="","",EOMONTH(B1817,-1)+1)</f>
        <v/>
      </c>
      <c r="G1817" s="103" t="n">
        <f aca="false">_xlfn.iferror(VLOOKUP(D1817,Cadastros!$M$1:$N$12,2,0),0)*C1817</f>
        <v>0</v>
      </c>
      <c r="H1817" s="103" t="n">
        <f aca="false">SUMIF(A:A,A1817,G:G)</f>
        <v>0</v>
      </c>
    </row>
    <row r="1818" customFormat="false" ht="15" hidden="true" customHeight="true" outlineLevel="0" collapsed="false">
      <c r="A1818" s="92"/>
      <c r="B1818" s="92"/>
      <c r="C1818" s="100"/>
      <c r="D1818" s="92"/>
      <c r="E1818" s="101" t="e">
        <f aca="false">_xlfn.iferror(VLOOKUP($A1818,Clientes!$A:$F,6,0),"")</f>
        <v>#N/A</v>
      </c>
      <c r="F1818" s="102" t="str">
        <f aca="false">IF(B1818="","",EOMONTH(B1818,-1)+1)</f>
        <v/>
      </c>
      <c r="G1818" s="103" t="n">
        <f aca="false">_xlfn.iferror(VLOOKUP(D1818,Cadastros!$M$1:$N$12,2,0),0)*C1818</f>
        <v>0</v>
      </c>
      <c r="H1818" s="103" t="n">
        <f aca="false">SUMIF(A:A,A1818,G:G)</f>
        <v>0</v>
      </c>
    </row>
    <row r="1819" customFormat="false" ht="15" hidden="true" customHeight="true" outlineLevel="0" collapsed="false">
      <c r="A1819" s="92"/>
      <c r="B1819" s="92"/>
      <c r="C1819" s="100"/>
      <c r="D1819" s="92"/>
      <c r="E1819" s="101" t="e">
        <f aca="false">_xlfn.iferror(VLOOKUP($A1819,Clientes!$A:$F,6,0),"")</f>
        <v>#N/A</v>
      </c>
      <c r="F1819" s="102" t="str">
        <f aca="false">IF(B1819="","",EOMONTH(B1819,-1)+1)</f>
        <v/>
      </c>
      <c r="G1819" s="103" t="n">
        <f aca="false">_xlfn.iferror(VLOOKUP(D1819,Cadastros!$M$1:$N$12,2,0),0)*C1819</f>
        <v>0</v>
      </c>
      <c r="H1819" s="103" t="n">
        <f aca="false">SUMIF(A:A,A1819,G:G)</f>
        <v>0</v>
      </c>
    </row>
    <row r="1820" customFormat="false" ht="15" hidden="true" customHeight="true" outlineLevel="0" collapsed="false">
      <c r="A1820" s="92"/>
      <c r="B1820" s="92"/>
      <c r="C1820" s="100"/>
      <c r="D1820" s="92"/>
      <c r="E1820" s="101" t="e">
        <f aca="false">_xlfn.iferror(VLOOKUP($A1820,Clientes!$A:$F,6,0),"")</f>
        <v>#N/A</v>
      </c>
      <c r="F1820" s="102" t="str">
        <f aca="false">IF(B1820="","",EOMONTH(B1820,-1)+1)</f>
        <v/>
      </c>
      <c r="G1820" s="103" t="n">
        <f aca="false">_xlfn.iferror(VLOOKUP(D1820,Cadastros!$M$1:$N$12,2,0),0)*C1820</f>
        <v>0</v>
      </c>
      <c r="H1820" s="103" t="n">
        <f aca="false">SUMIF(A:A,A1820,G:G)</f>
        <v>0</v>
      </c>
    </row>
    <row r="1821" customFormat="false" ht="15" hidden="true" customHeight="true" outlineLevel="0" collapsed="false">
      <c r="A1821" s="92"/>
      <c r="B1821" s="92"/>
      <c r="C1821" s="100"/>
      <c r="D1821" s="92"/>
      <c r="E1821" s="101" t="e">
        <f aca="false">_xlfn.iferror(VLOOKUP($A1821,Clientes!$A:$F,6,0),"")</f>
        <v>#N/A</v>
      </c>
      <c r="F1821" s="102" t="str">
        <f aca="false">IF(B1821="","",EOMONTH(B1821,-1)+1)</f>
        <v/>
      </c>
      <c r="G1821" s="103" t="n">
        <f aca="false">_xlfn.iferror(VLOOKUP(D1821,Cadastros!$M$1:$N$12,2,0),0)*C1821</f>
        <v>0</v>
      </c>
      <c r="H1821" s="103" t="n">
        <f aca="false">SUMIF(A:A,A1821,G:G)</f>
        <v>0</v>
      </c>
    </row>
    <row r="1822" customFormat="false" ht="15" hidden="true" customHeight="true" outlineLevel="0" collapsed="false">
      <c r="A1822" s="92"/>
      <c r="B1822" s="92"/>
      <c r="C1822" s="100"/>
      <c r="D1822" s="92"/>
      <c r="E1822" s="101" t="e">
        <f aca="false">_xlfn.iferror(VLOOKUP($A1822,Clientes!$A:$F,6,0),"")</f>
        <v>#N/A</v>
      </c>
      <c r="F1822" s="102" t="str">
        <f aca="false">IF(B1822="","",EOMONTH(B1822,-1)+1)</f>
        <v/>
      </c>
      <c r="G1822" s="103" t="n">
        <f aca="false">_xlfn.iferror(VLOOKUP(D1822,Cadastros!$M$1:$N$12,2,0),0)*C1822</f>
        <v>0</v>
      </c>
      <c r="H1822" s="103" t="n">
        <f aca="false">SUMIF(A:A,A1822,G:G)</f>
        <v>0</v>
      </c>
    </row>
    <row r="1823" customFormat="false" ht="15" hidden="true" customHeight="true" outlineLevel="0" collapsed="false">
      <c r="A1823" s="92"/>
      <c r="B1823" s="92"/>
      <c r="C1823" s="100"/>
      <c r="D1823" s="92"/>
      <c r="E1823" s="101" t="e">
        <f aca="false">_xlfn.iferror(VLOOKUP($A1823,Clientes!$A:$F,6,0),"")</f>
        <v>#N/A</v>
      </c>
      <c r="F1823" s="102" t="str">
        <f aca="false">IF(B1823="","",EOMONTH(B1823,-1)+1)</f>
        <v/>
      </c>
      <c r="G1823" s="103" t="n">
        <f aca="false">_xlfn.iferror(VLOOKUP(D1823,Cadastros!$M$1:$N$12,2,0),0)*C1823</f>
        <v>0</v>
      </c>
      <c r="H1823" s="103" t="n">
        <f aca="false">SUMIF(A:A,A1823,G:G)</f>
        <v>0</v>
      </c>
    </row>
    <row r="1824" customFormat="false" ht="15" hidden="true" customHeight="true" outlineLevel="0" collapsed="false">
      <c r="A1824" s="92"/>
      <c r="B1824" s="92"/>
      <c r="C1824" s="100"/>
      <c r="D1824" s="92"/>
      <c r="E1824" s="101" t="e">
        <f aca="false">_xlfn.iferror(VLOOKUP($A1824,Clientes!$A:$F,6,0),"")</f>
        <v>#N/A</v>
      </c>
      <c r="F1824" s="102" t="str">
        <f aca="false">IF(B1824="","",EOMONTH(B1824,-1)+1)</f>
        <v/>
      </c>
      <c r="G1824" s="103" t="n">
        <f aca="false">_xlfn.iferror(VLOOKUP(D1824,Cadastros!$M$1:$N$12,2,0),0)*C1824</f>
        <v>0</v>
      </c>
      <c r="H1824" s="103" t="n">
        <f aca="false">SUMIF(A:A,A1824,G:G)</f>
        <v>0</v>
      </c>
    </row>
    <row r="1825" customFormat="false" ht="15" hidden="true" customHeight="true" outlineLevel="0" collapsed="false">
      <c r="A1825" s="92"/>
      <c r="B1825" s="92"/>
      <c r="C1825" s="100"/>
      <c r="D1825" s="92"/>
      <c r="E1825" s="101" t="e">
        <f aca="false">_xlfn.iferror(VLOOKUP($A1825,Clientes!$A:$F,6,0),"")</f>
        <v>#N/A</v>
      </c>
      <c r="F1825" s="102" t="str">
        <f aca="false">IF(B1825="","",EOMONTH(B1825,-1)+1)</f>
        <v/>
      </c>
      <c r="G1825" s="103" t="n">
        <f aca="false">_xlfn.iferror(VLOOKUP(D1825,Cadastros!$M$1:$N$12,2,0),0)*C1825</f>
        <v>0</v>
      </c>
      <c r="H1825" s="103" t="n">
        <f aca="false">SUMIF(A:A,A1825,G:G)</f>
        <v>0</v>
      </c>
    </row>
    <row r="1826" customFormat="false" ht="15" hidden="true" customHeight="true" outlineLevel="0" collapsed="false">
      <c r="A1826" s="92"/>
      <c r="B1826" s="92"/>
      <c r="C1826" s="100"/>
      <c r="D1826" s="92"/>
      <c r="E1826" s="101" t="e">
        <f aca="false">_xlfn.iferror(VLOOKUP($A1826,Clientes!$A:$F,6,0),"")</f>
        <v>#N/A</v>
      </c>
      <c r="F1826" s="102" t="str">
        <f aca="false">IF(B1826="","",EOMONTH(B1826,-1)+1)</f>
        <v/>
      </c>
      <c r="G1826" s="103" t="n">
        <f aca="false">_xlfn.iferror(VLOOKUP(D1826,Cadastros!$M$1:$N$12,2,0),0)*C1826</f>
        <v>0</v>
      </c>
      <c r="H1826" s="103" t="n">
        <f aca="false">SUMIF(A:A,A1826,G:G)</f>
        <v>0</v>
      </c>
    </row>
    <row r="1827" customFormat="false" ht="15" hidden="true" customHeight="true" outlineLevel="0" collapsed="false">
      <c r="A1827" s="92"/>
      <c r="B1827" s="92"/>
      <c r="C1827" s="100"/>
      <c r="D1827" s="92"/>
      <c r="E1827" s="101" t="e">
        <f aca="false">_xlfn.iferror(VLOOKUP($A1827,Clientes!$A:$F,6,0),"")</f>
        <v>#N/A</v>
      </c>
      <c r="F1827" s="102" t="str">
        <f aca="false">IF(B1827="","",EOMONTH(B1827,-1)+1)</f>
        <v/>
      </c>
      <c r="G1827" s="103" t="n">
        <f aca="false">_xlfn.iferror(VLOOKUP(D1827,Cadastros!$M$1:$N$12,2,0),0)*C1827</f>
        <v>0</v>
      </c>
      <c r="H1827" s="103" t="n">
        <f aca="false">SUMIF(A:A,A1827,G:G)</f>
        <v>0</v>
      </c>
    </row>
    <row r="1828" customFormat="false" ht="15" hidden="true" customHeight="true" outlineLevel="0" collapsed="false">
      <c r="A1828" s="92"/>
      <c r="B1828" s="92"/>
      <c r="C1828" s="100"/>
      <c r="D1828" s="92"/>
      <c r="E1828" s="101" t="e">
        <f aca="false">_xlfn.iferror(VLOOKUP($A1828,Clientes!$A:$F,6,0),"")</f>
        <v>#N/A</v>
      </c>
      <c r="F1828" s="102" t="str">
        <f aca="false">IF(B1828="","",EOMONTH(B1828,-1)+1)</f>
        <v/>
      </c>
      <c r="G1828" s="103" t="n">
        <f aca="false">_xlfn.iferror(VLOOKUP(D1828,Cadastros!$M$1:$N$12,2,0),0)*C1828</f>
        <v>0</v>
      </c>
      <c r="H1828" s="103" t="n">
        <f aca="false">SUMIF(A:A,A1828,G:G)</f>
        <v>0</v>
      </c>
    </row>
    <row r="1829" customFormat="false" ht="15" hidden="true" customHeight="true" outlineLevel="0" collapsed="false">
      <c r="A1829" s="92"/>
      <c r="B1829" s="92"/>
      <c r="C1829" s="100"/>
      <c r="D1829" s="92"/>
      <c r="E1829" s="101" t="e">
        <f aca="false">_xlfn.iferror(VLOOKUP($A1829,Clientes!$A:$F,6,0),"")</f>
        <v>#N/A</v>
      </c>
      <c r="F1829" s="102" t="str">
        <f aca="false">IF(B1829="","",EOMONTH(B1829,-1)+1)</f>
        <v/>
      </c>
      <c r="G1829" s="103" t="n">
        <f aca="false">_xlfn.iferror(VLOOKUP(D1829,Cadastros!$M$1:$N$12,2,0),0)*C1829</f>
        <v>0</v>
      </c>
      <c r="H1829" s="103" t="n">
        <f aca="false">SUMIF(A:A,A1829,G:G)</f>
        <v>0</v>
      </c>
    </row>
    <row r="1830" customFormat="false" ht="15" hidden="true" customHeight="true" outlineLevel="0" collapsed="false">
      <c r="A1830" s="92"/>
      <c r="B1830" s="92"/>
      <c r="C1830" s="100"/>
      <c r="D1830" s="92"/>
      <c r="E1830" s="101" t="e">
        <f aca="false">_xlfn.iferror(VLOOKUP($A1830,Clientes!$A:$F,6,0),"")</f>
        <v>#N/A</v>
      </c>
      <c r="F1830" s="102" t="str">
        <f aca="false">IF(B1830="","",EOMONTH(B1830,-1)+1)</f>
        <v/>
      </c>
      <c r="G1830" s="103" t="n">
        <f aca="false">_xlfn.iferror(VLOOKUP(D1830,Cadastros!$M$1:$N$12,2,0),0)*C1830</f>
        <v>0</v>
      </c>
      <c r="H1830" s="103" t="n">
        <f aca="false">SUMIF(A:A,A1830,G:G)</f>
        <v>0</v>
      </c>
    </row>
    <row r="1831" customFormat="false" ht="15" hidden="true" customHeight="true" outlineLevel="0" collapsed="false">
      <c r="A1831" s="92"/>
      <c r="B1831" s="92"/>
      <c r="C1831" s="100"/>
      <c r="D1831" s="92"/>
      <c r="E1831" s="101" t="e">
        <f aca="false">_xlfn.iferror(VLOOKUP($A1831,Clientes!$A:$F,6,0),"")</f>
        <v>#N/A</v>
      </c>
      <c r="F1831" s="102" t="str">
        <f aca="false">IF(B1831="","",EOMONTH(B1831,-1)+1)</f>
        <v/>
      </c>
      <c r="G1831" s="103" t="n">
        <f aca="false">_xlfn.iferror(VLOOKUP(D1831,Cadastros!$M$1:$N$12,2,0),0)*C1831</f>
        <v>0</v>
      </c>
      <c r="H1831" s="103" t="n">
        <f aca="false">SUMIF(A:A,A1831,G:G)</f>
        <v>0</v>
      </c>
    </row>
    <row r="1832" customFormat="false" ht="15" hidden="true" customHeight="true" outlineLevel="0" collapsed="false">
      <c r="A1832" s="92"/>
      <c r="B1832" s="92"/>
      <c r="C1832" s="100"/>
      <c r="D1832" s="92"/>
      <c r="E1832" s="101" t="e">
        <f aca="false">_xlfn.iferror(VLOOKUP($A1832,Clientes!$A:$F,6,0),"")</f>
        <v>#N/A</v>
      </c>
      <c r="F1832" s="102" t="str">
        <f aca="false">IF(B1832="","",EOMONTH(B1832,-1)+1)</f>
        <v/>
      </c>
      <c r="G1832" s="103" t="n">
        <f aca="false">_xlfn.iferror(VLOOKUP(D1832,Cadastros!$M$1:$N$12,2,0),0)*C1832</f>
        <v>0</v>
      </c>
      <c r="H1832" s="103" t="n">
        <f aca="false">SUMIF(A:A,A1832,G:G)</f>
        <v>0</v>
      </c>
    </row>
    <row r="1833" customFormat="false" ht="15" hidden="true" customHeight="true" outlineLevel="0" collapsed="false">
      <c r="A1833" s="92"/>
      <c r="B1833" s="92"/>
      <c r="C1833" s="100"/>
      <c r="D1833" s="92"/>
      <c r="E1833" s="101" t="e">
        <f aca="false">_xlfn.iferror(VLOOKUP($A1833,Clientes!$A:$F,6,0),"")</f>
        <v>#N/A</v>
      </c>
      <c r="F1833" s="102" t="str">
        <f aca="false">IF(B1833="","",EOMONTH(B1833,-1)+1)</f>
        <v/>
      </c>
      <c r="G1833" s="103" t="n">
        <f aca="false">_xlfn.iferror(VLOOKUP(D1833,Cadastros!$M$1:$N$12,2,0),0)*C1833</f>
        <v>0</v>
      </c>
      <c r="H1833" s="103" t="n">
        <f aca="false">SUMIF(A:A,A1833,G:G)</f>
        <v>0</v>
      </c>
    </row>
    <row r="1834" customFormat="false" ht="15" hidden="true" customHeight="true" outlineLevel="0" collapsed="false">
      <c r="A1834" s="92"/>
      <c r="B1834" s="92"/>
      <c r="C1834" s="100"/>
      <c r="D1834" s="92"/>
      <c r="E1834" s="101" t="e">
        <f aca="false">_xlfn.iferror(VLOOKUP($A1834,Clientes!$A:$F,6,0),"")</f>
        <v>#N/A</v>
      </c>
      <c r="F1834" s="102" t="str">
        <f aca="false">IF(B1834="","",EOMONTH(B1834,-1)+1)</f>
        <v/>
      </c>
      <c r="G1834" s="103" t="n">
        <f aca="false">_xlfn.iferror(VLOOKUP(D1834,Cadastros!$M$1:$N$12,2,0),0)*C1834</f>
        <v>0</v>
      </c>
      <c r="H1834" s="103" t="n">
        <f aca="false">SUMIF(A:A,A1834,G:G)</f>
        <v>0</v>
      </c>
    </row>
    <row r="1835" customFormat="false" ht="15" hidden="true" customHeight="true" outlineLevel="0" collapsed="false">
      <c r="A1835" s="92"/>
      <c r="B1835" s="92"/>
      <c r="C1835" s="100"/>
      <c r="D1835" s="92"/>
      <c r="E1835" s="101" t="e">
        <f aca="false">_xlfn.iferror(VLOOKUP($A1835,Clientes!$A:$F,6,0),"")</f>
        <v>#N/A</v>
      </c>
      <c r="F1835" s="102" t="str">
        <f aca="false">IF(B1835="","",EOMONTH(B1835,-1)+1)</f>
        <v/>
      </c>
      <c r="G1835" s="103" t="n">
        <f aca="false">_xlfn.iferror(VLOOKUP(D1835,Cadastros!$M$1:$N$12,2,0),0)*C1835</f>
        <v>0</v>
      </c>
      <c r="H1835" s="103" t="n">
        <f aca="false">SUMIF(A:A,A1835,G:G)</f>
        <v>0</v>
      </c>
    </row>
    <row r="1836" customFormat="false" ht="15" hidden="true" customHeight="true" outlineLevel="0" collapsed="false">
      <c r="A1836" s="92"/>
      <c r="B1836" s="92"/>
      <c r="C1836" s="100"/>
      <c r="D1836" s="92"/>
      <c r="E1836" s="101" t="e">
        <f aca="false">_xlfn.iferror(VLOOKUP($A1836,Clientes!$A:$F,6,0),"")</f>
        <v>#N/A</v>
      </c>
      <c r="F1836" s="102" t="str">
        <f aca="false">IF(B1836="","",EOMONTH(B1836,-1)+1)</f>
        <v/>
      </c>
      <c r="G1836" s="103" t="n">
        <f aca="false">_xlfn.iferror(VLOOKUP(D1836,Cadastros!$M$1:$N$12,2,0),0)*C1836</f>
        <v>0</v>
      </c>
      <c r="H1836" s="103" t="n">
        <f aca="false">SUMIF(A:A,A1836,G:G)</f>
        <v>0</v>
      </c>
    </row>
    <row r="1837" customFormat="false" ht="15" hidden="true" customHeight="true" outlineLevel="0" collapsed="false">
      <c r="A1837" s="92"/>
      <c r="B1837" s="92"/>
      <c r="C1837" s="100"/>
      <c r="D1837" s="92"/>
      <c r="E1837" s="101" t="e">
        <f aca="false">_xlfn.iferror(VLOOKUP($A1837,Clientes!$A:$F,6,0),"")</f>
        <v>#N/A</v>
      </c>
      <c r="F1837" s="102" t="str">
        <f aca="false">IF(B1837="","",EOMONTH(B1837,-1)+1)</f>
        <v/>
      </c>
      <c r="G1837" s="103" t="n">
        <f aca="false">_xlfn.iferror(VLOOKUP(D1837,Cadastros!$M$1:$N$12,2,0),0)*C1837</f>
        <v>0</v>
      </c>
      <c r="H1837" s="103" t="n">
        <f aca="false">SUMIF(A:A,A1837,G:G)</f>
        <v>0</v>
      </c>
    </row>
    <row r="1838" customFormat="false" ht="15" hidden="true" customHeight="true" outlineLevel="0" collapsed="false">
      <c r="A1838" s="92"/>
      <c r="B1838" s="92"/>
      <c r="C1838" s="100"/>
      <c r="D1838" s="92"/>
      <c r="E1838" s="101" t="e">
        <f aca="false">_xlfn.iferror(VLOOKUP($A1838,Clientes!$A:$F,6,0),"")</f>
        <v>#N/A</v>
      </c>
      <c r="F1838" s="102" t="str">
        <f aca="false">IF(B1838="","",EOMONTH(B1838,-1)+1)</f>
        <v/>
      </c>
      <c r="G1838" s="103" t="n">
        <f aca="false">_xlfn.iferror(VLOOKUP(D1838,Cadastros!$M$1:$N$12,2,0),0)*C1838</f>
        <v>0</v>
      </c>
      <c r="H1838" s="103" t="n">
        <f aca="false">SUMIF(A:A,A1838,G:G)</f>
        <v>0</v>
      </c>
    </row>
    <row r="1839" customFormat="false" ht="15" hidden="true" customHeight="true" outlineLevel="0" collapsed="false">
      <c r="A1839" s="92"/>
      <c r="B1839" s="92"/>
      <c r="C1839" s="100"/>
      <c r="D1839" s="92"/>
      <c r="E1839" s="101" t="e">
        <f aca="false">_xlfn.iferror(VLOOKUP($A1839,Clientes!$A:$F,6,0),"")</f>
        <v>#N/A</v>
      </c>
      <c r="F1839" s="102" t="str">
        <f aca="false">IF(B1839="","",EOMONTH(B1839,-1)+1)</f>
        <v/>
      </c>
      <c r="G1839" s="103" t="n">
        <f aca="false">_xlfn.iferror(VLOOKUP(D1839,Cadastros!$M$1:$N$12,2,0),0)*C1839</f>
        <v>0</v>
      </c>
      <c r="H1839" s="103" t="n">
        <f aca="false">SUMIF(A:A,A1839,G:G)</f>
        <v>0</v>
      </c>
    </row>
    <row r="1840" customFormat="false" ht="15" hidden="true" customHeight="true" outlineLevel="0" collapsed="false">
      <c r="A1840" s="92"/>
      <c r="B1840" s="92"/>
      <c r="C1840" s="100"/>
      <c r="D1840" s="92"/>
      <c r="E1840" s="101" t="e">
        <f aca="false">_xlfn.iferror(VLOOKUP($A1840,Clientes!$A:$F,6,0),"")</f>
        <v>#N/A</v>
      </c>
      <c r="F1840" s="102" t="str">
        <f aca="false">IF(B1840="","",EOMONTH(B1840,-1)+1)</f>
        <v/>
      </c>
      <c r="G1840" s="103" t="n">
        <f aca="false">_xlfn.iferror(VLOOKUP(D1840,Cadastros!$M$1:$N$12,2,0),0)*C1840</f>
        <v>0</v>
      </c>
      <c r="H1840" s="103" t="n">
        <f aca="false">SUMIF(A:A,A1840,G:G)</f>
        <v>0</v>
      </c>
    </row>
    <row r="1841" customFormat="false" ht="15" hidden="true" customHeight="true" outlineLevel="0" collapsed="false">
      <c r="A1841" s="92"/>
      <c r="B1841" s="92"/>
      <c r="C1841" s="100"/>
      <c r="D1841" s="92"/>
      <c r="E1841" s="101" t="e">
        <f aca="false">_xlfn.iferror(VLOOKUP($A1841,Clientes!$A:$F,6,0),"")</f>
        <v>#N/A</v>
      </c>
      <c r="F1841" s="102" t="str">
        <f aca="false">IF(B1841="","",EOMONTH(B1841,-1)+1)</f>
        <v/>
      </c>
      <c r="G1841" s="103" t="n">
        <f aca="false">_xlfn.iferror(VLOOKUP(D1841,Cadastros!$M$1:$N$12,2,0),0)*C1841</f>
        <v>0</v>
      </c>
      <c r="H1841" s="103" t="n">
        <f aca="false">SUMIF(A:A,A1841,G:G)</f>
        <v>0</v>
      </c>
    </row>
    <row r="1842" customFormat="false" ht="15" hidden="true" customHeight="true" outlineLevel="0" collapsed="false">
      <c r="A1842" s="92"/>
      <c r="B1842" s="92"/>
      <c r="C1842" s="100"/>
      <c r="D1842" s="92"/>
      <c r="E1842" s="101" t="e">
        <f aca="false">_xlfn.iferror(VLOOKUP($A1842,Clientes!$A:$F,6,0),"")</f>
        <v>#N/A</v>
      </c>
      <c r="F1842" s="102" t="str">
        <f aca="false">IF(B1842="","",EOMONTH(B1842,-1)+1)</f>
        <v/>
      </c>
      <c r="G1842" s="103" t="n">
        <f aca="false">_xlfn.iferror(VLOOKUP(D1842,Cadastros!$M$1:$N$12,2,0),0)*C1842</f>
        <v>0</v>
      </c>
      <c r="H1842" s="103" t="n">
        <f aca="false">SUMIF(A:A,A1842,G:G)</f>
        <v>0</v>
      </c>
    </row>
    <row r="1843" customFormat="false" ht="15" hidden="true" customHeight="true" outlineLevel="0" collapsed="false">
      <c r="A1843" s="92"/>
      <c r="B1843" s="92"/>
      <c r="C1843" s="100"/>
      <c r="D1843" s="92"/>
      <c r="E1843" s="101" t="e">
        <f aca="false">_xlfn.iferror(VLOOKUP($A1843,Clientes!$A:$F,6,0),"")</f>
        <v>#N/A</v>
      </c>
      <c r="F1843" s="102" t="str">
        <f aca="false">IF(B1843="","",EOMONTH(B1843,-1)+1)</f>
        <v/>
      </c>
      <c r="G1843" s="103" t="n">
        <f aca="false">_xlfn.iferror(VLOOKUP(D1843,Cadastros!$M$1:$N$12,2,0),0)*C1843</f>
        <v>0</v>
      </c>
      <c r="H1843" s="103" t="n">
        <f aca="false">SUMIF(A:A,A1843,G:G)</f>
        <v>0</v>
      </c>
    </row>
    <row r="1844" customFormat="false" ht="15" hidden="true" customHeight="true" outlineLevel="0" collapsed="false">
      <c r="A1844" s="92"/>
      <c r="B1844" s="92"/>
      <c r="C1844" s="100"/>
      <c r="D1844" s="92"/>
      <c r="E1844" s="101" t="e">
        <f aca="false">_xlfn.iferror(VLOOKUP($A1844,Clientes!$A:$F,6,0),"")</f>
        <v>#N/A</v>
      </c>
      <c r="F1844" s="102" t="str">
        <f aca="false">IF(B1844="","",EOMONTH(B1844,-1)+1)</f>
        <v/>
      </c>
      <c r="G1844" s="103" t="n">
        <f aca="false">_xlfn.iferror(VLOOKUP(D1844,Cadastros!$M$1:$N$12,2,0),0)*C1844</f>
        <v>0</v>
      </c>
      <c r="H1844" s="103" t="n">
        <f aca="false">SUMIF(A:A,A1844,G:G)</f>
        <v>0</v>
      </c>
    </row>
    <row r="1845" customFormat="false" ht="15" hidden="true" customHeight="true" outlineLevel="0" collapsed="false">
      <c r="A1845" s="92"/>
      <c r="B1845" s="92"/>
      <c r="C1845" s="100"/>
      <c r="D1845" s="92"/>
      <c r="E1845" s="101" t="e">
        <f aca="false">_xlfn.iferror(VLOOKUP($A1845,Clientes!$A:$F,6,0),"")</f>
        <v>#N/A</v>
      </c>
      <c r="F1845" s="102" t="str">
        <f aca="false">IF(B1845="","",EOMONTH(B1845,-1)+1)</f>
        <v/>
      </c>
      <c r="G1845" s="103" t="n">
        <f aca="false">_xlfn.iferror(VLOOKUP(D1845,Cadastros!$M$1:$N$12,2,0),0)*C1845</f>
        <v>0</v>
      </c>
      <c r="H1845" s="103" t="n">
        <f aca="false">SUMIF(A:A,A1845,G:G)</f>
        <v>0</v>
      </c>
    </row>
    <row r="1846" customFormat="false" ht="15" hidden="true" customHeight="true" outlineLevel="0" collapsed="false">
      <c r="A1846" s="92"/>
      <c r="B1846" s="92"/>
      <c r="C1846" s="100"/>
      <c r="D1846" s="92"/>
      <c r="E1846" s="101" t="e">
        <f aca="false">_xlfn.iferror(VLOOKUP($A1846,Clientes!$A:$F,6,0),"")</f>
        <v>#N/A</v>
      </c>
      <c r="F1846" s="102" t="str">
        <f aca="false">IF(B1846="","",EOMONTH(B1846,-1)+1)</f>
        <v/>
      </c>
      <c r="G1846" s="103" t="n">
        <f aca="false">_xlfn.iferror(VLOOKUP(D1846,Cadastros!$M$1:$N$12,2,0),0)*C1846</f>
        <v>0</v>
      </c>
      <c r="H1846" s="103" t="n">
        <f aca="false">SUMIF(A:A,A1846,G:G)</f>
        <v>0</v>
      </c>
      <c r="I1846" s="8"/>
    </row>
    <row r="1847" customFormat="false" ht="15" hidden="true" customHeight="true" outlineLevel="0" collapsed="false">
      <c r="A1847" s="92"/>
      <c r="B1847" s="92"/>
      <c r="C1847" s="100"/>
      <c r="D1847" s="92"/>
      <c r="E1847" s="101" t="e">
        <f aca="false">_xlfn.iferror(VLOOKUP($A1847,Clientes!$A:$F,6,0),"")</f>
        <v>#N/A</v>
      </c>
      <c r="F1847" s="102" t="str">
        <f aca="false">IF(B1847="","",EOMONTH(B1847,-1)+1)</f>
        <v/>
      </c>
      <c r="G1847" s="103" t="n">
        <f aca="false">_xlfn.iferror(VLOOKUP(D1847,Cadastros!$M$1:$N$12,2,0),0)*C1847</f>
        <v>0</v>
      </c>
      <c r="H1847" s="103" t="n">
        <f aca="false">SUMIF(A:A,A1847,G:G)</f>
        <v>0</v>
      </c>
      <c r="I1847" s="8"/>
    </row>
    <row r="1848" customFormat="false" ht="15" hidden="true" customHeight="true" outlineLevel="0" collapsed="false">
      <c r="A1848" s="92"/>
      <c r="B1848" s="92"/>
      <c r="C1848" s="100"/>
      <c r="D1848" s="92"/>
      <c r="E1848" s="101" t="e">
        <f aca="false">_xlfn.iferror(VLOOKUP($A1848,Clientes!$A:$F,6,0),"")</f>
        <v>#N/A</v>
      </c>
      <c r="F1848" s="102" t="str">
        <f aca="false">IF(B1848="","",EOMONTH(B1848,-1)+1)</f>
        <v/>
      </c>
      <c r="G1848" s="103" t="n">
        <f aca="false">_xlfn.iferror(VLOOKUP(D1848,Cadastros!$M$1:$N$12,2,0),0)*C1848</f>
        <v>0</v>
      </c>
      <c r="H1848" s="103" t="n">
        <f aca="false">SUMIF(A:A,A1848,G:G)</f>
        <v>0</v>
      </c>
      <c r="I1848" s="8"/>
    </row>
    <row r="1849" customFormat="false" ht="15" hidden="true" customHeight="true" outlineLevel="0" collapsed="false">
      <c r="A1849" s="92"/>
      <c r="B1849" s="92"/>
      <c r="C1849" s="100"/>
      <c r="D1849" s="92"/>
      <c r="E1849" s="101" t="e">
        <f aca="false">_xlfn.iferror(VLOOKUP($A1849,Clientes!$A:$F,6,0),"")</f>
        <v>#N/A</v>
      </c>
      <c r="F1849" s="102" t="str">
        <f aca="false">IF(B1849="","",EOMONTH(B1849,-1)+1)</f>
        <v/>
      </c>
      <c r="G1849" s="103" t="n">
        <f aca="false">_xlfn.iferror(VLOOKUP(D1849,Cadastros!$M$1:$N$12,2,0),0)*C1849</f>
        <v>0</v>
      </c>
      <c r="H1849" s="103" t="n">
        <f aca="false">SUMIF(A:A,A1849,G:G)</f>
        <v>0</v>
      </c>
      <c r="I1849" s="8"/>
    </row>
    <row r="1850" customFormat="false" ht="15" hidden="true" customHeight="true" outlineLevel="0" collapsed="false">
      <c r="A1850" s="92"/>
      <c r="B1850" s="92"/>
      <c r="C1850" s="100"/>
      <c r="D1850" s="92"/>
      <c r="E1850" s="101" t="e">
        <f aca="false">_xlfn.iferror(VLOOKUP($A1850,Clientes!$A:$F,6,0),"")</f>
        <v>#N/A</v>
      </c>
      <c r="F1850" s="102" t="str">
        <f aca="false">IF(B1850="","",EOMONTH(B1850,-1)+1)</f>
        <v/>
      </c>
      <c r="G1850" s="103" t="n">
        <f aca="false">_xlfn.iferror(VLOOKUP(D1850,Cadastros!$M$1:$N$12,2,0),0)*C1850</f>
        <v>0</v>
      </c>
      <c r="H1850" s="103" t="n">
        <f aca="false">SUMIF(A:A,A1850,G:G)</f>
        <v>0</v>
      </c>
      <c r="I1850" s="8"/>
    </row>
    <row r="1851" customFormat="false" ht="15" hidden="true" customHeight="true" outlineLevel="0" collapsed="false">
      <c r="A1851" s="92"/>
      <c r="B1851" s="92"/>
      <c r="C1851" s="100"/>
      <c r="D1851" s="92"/>
      <c r="E1851" s="101" t="e">
        <f aca="false">_xlfn.iferror(VLOOKUP($A1851,Clientes!$A:$F,6,0),"")</f>
        <v>#N/A</v>
      </c>
      <c r="F1851" s="102" t="str">
        <f aca="false">IF(B1851="","",EOMONTH(B1851,-1)+1)</f>
        <v/>
      </c>
      <c r="G1851" s="103" t="n">
        <f aca="false">_xlfn.iferror(VLOOKUP(D1851,Cadastros!$M$1:$N$12,2,0),0)*C1851</f>
        <v>0</v>
      </c>
      <c r="H1851" s="103" t="n">
        <f aca="false">SUMIF(A:A,A1851,G:G)</f>
        <v>0</v>
      </c>
      <c r="I1851" s="8"/>
    </row>
    <row r="1852" customFormat="false" ht="15" hidden="true" customHeight="true" outlineLevel="0" collapsed="false">
      <c r="A1852" s="92"/>
      <c r="B1852" s="92"/>
      <c r="C1852" s="100"/>
      <c r="D1852" s="92"/>
      <c r="E1852" s="101" t="e">
        <f aca="false">_xlfn.iferror(VLOOKUP($A1852,Clientes!$A:$F,6,0),"")</f>
        <v>#N/A</v>
      </c>
      <c r="F1852" s="102" t="str">
        <f aca="false">IF(B1852="","",EOMONTH(B1852,-1)+1)</f>
        <v/>
      </c>
      <c r="G1852" s="103" t="n">
        <f aca="false">_xlfn.iferror(VLOOKUP(D1852,Cadastros!$M$1:$N$12,2,0),0)*C1852</f>
        <v>0</v>
      </c>
      <c r="H1852" s="103" t="n">
        <f aca="false">SUMIF(A:A,A1852,G:G)</f>
        <v>0</v>
      </c>
      <c r="I1852" s="8"/>
    </row>
    <row r="1853" customFormat="false" ht="15" hidden="true" customHeight="true" outlineLevel="0" collapsed="false">
      <c r="A1853" s="92"/>
      <c r="B1853" s="92"/>
      <c r="C1853" s="100"/>
      <c r="D1853" s="92"/>
      <c r="E1853" s="101" t="e">
        <f aca="false">_xlfn.iferror(VLOOKUP($A1853,Clientes!$A:$F,6,0),"")</f>
        <v>#N/A</v>
      </c>
      <c r="F1853" s="102" t="str">
        <f aca="false">IF(B1853="","",EOMONTH(B1853,-1)+1)</f>
        <v/>
      </c>
      <c r="G1853" s="103" t="n">
        <f aca="false">_xlfn.iferror(VLOOKUP(D1853,Cadastros!$M$1:$N$12,2,0),0)*C1853</f>
        <v>0</v>
      </c>
      <c r="H1853" s="103" t="n">
        <f aca="false">SUMIF(A:A,A1853,G:G)</f>
        <v>0</v>
      </c>
      <c r="I1853" s="8"/>
    </row>
    <row r="1854" customFormat="false" ht="15" hidden="true" customHeight="true" outlineLevel="0" collapsed="false">
      <c r="A1854" s="92"/>
      <c r="B1854" s="92"/>
      <c r="C1854" s="100"/>
      <c r="D1854" s="92"/>
      <c r="E1854" s="101" t="e">
        <f aca="false">_xlfn.iferror(VLOOKUP($A1854,Clientes!$A:$F,6,0),"")</f>
        <v>#N/A</v>
      </c>
      <c r="F1854" s="102" t="str">
        <f aca="false">IF(B1854="","",EOMONTH(B1854,-1)+1)</f>
        <v/>
      </c>
      <c r="G1854" s="103" t="n">
        <f aca="false">_xlfn.iferror(VLOOKUP(D1854,Cadastros!$M$1:$N$12,2,0),0)*C1854</f>
        <v>0</v>
      </c>
      <c r="H1854" s="103" t="n">
        <f aca="false">SUMIF(A:A,A1854,G:G)</f>
        <v>0</v>
      </c>
      <c r="I1854" s="8"/>
    </row>
    <row r="1855" customFormat="false" ht="15" hidden="true" customHeight="true" outlineLevel="0" collapsed="false">
      <c r="A1855" s="92"/>
      <c r="B1855" s="92"/>
      <c r="C1855" s="100"/>
      <c r="D1855" s="92"/>
      <c r="E1855" s="101" t="e">
        <f aca="false">_xlfn.iferror(VLOOKUP($A1855,Clientes!$A:$F,6,0),"")</f>
        <v>#N/A</v>
      </c>
      <c r="F1855" s="102" t="str">
        <f aca="false">IF(B1855="","",EOMONTH(B1855,-1)+1)</f>
        <v/>
      </c>
      <c r="G1855" s="103" t="n">
        <f aca="false">_xlfn.iferror(VLOOKUP(D1855,Cadastros!$M$1:$N$12,2,0),0)*C1855</f>
        <v>0</v>
      </c>
      <c r="H1855" s="103" t="n">
        <f aca="false">SUMIF(A:A,A1855,G:G)</f>
        <v>0</v>
      </c>
      <c r="I1855" s="8"/>
    </row>
    <row r="1856" customFormat="false" ht="15" hidden="true" customHeight="true" outlineLevel="0" collapsed="false">
      <c r="A1856" s="92"/>
      <c r="B1856" s="92"/>
      <c r="C1856" s="100"/>
      <c r="D1856" s="92"/>
      <c r="E1856" s="101" t="e">
        <f aca="false">_xlfn.iferror(VLOOKUP($A1856,Clientes!$A:$F,6,0),"")</f>
        <v>#N/A</v>
      </c>
      <c r="F1856" s="102" t="str">
        <f aca="false">IF(B1856="","",EOMONTH(B1856,-1)+1)</f>
        <v/>
      </c>
      <c r="G1856" s="103" t="n">
        <f aca="false">_xlfn.iferror(VLOOKUP(D1856,Cadastros!$M$1:$N$12,2,0),0)*C1856</f>
        <v>0</v>
      </c>
      <c r="H1856" s="103" t="n">
        <f aca="false">SUMIF(A:A,A1856,G:G)</f>
        <v>0</v>
      </c>
      <c r="I1856" s="8"/>
    </row>
    <row r="1857" customFormat="false" ht="15" hidden="true" customHeight="true" outlineLevel="0" collapsed="false">
      <c r="A1857" s="92"/>
      <c r="B1857" s="92"/>
      <c r="C1857" s="100"/>
      <c r="D1857" s="92"/>
      <c r="E1857" s="101" t="e">
        <f aca="false">_xlfn.iferror(VLOOKUP($A1857,Clientes!$A:$F,6,0),"")</f>
        <v>#N/A</v>
      </c>
      <c r="F1857" s="102" t="str">
        <f aca="false">IF(B1857="","",EOMONTH(B1857,-1)+1)</f>
        <v/>
      </c>
      <c r="G1857" s="103" t="n">
        <f aca="false">_xlfn.iferror(VLOOKUP(D1857,Cadastros!$M$1:$N$12,2,0),0)*C1857</f>
        <v>0</v>
      </c>
      <c r="H1857" s="103" t="n">
        <f aca="false">SUMIF(A:A,A1857,G:G)</f>
        <v>0</v>
      </c>
      <c r="I1857" s="8"/>
    </row>
    <row r="1858" customFormat="false" ht="15" hidden="true" customHeight="true" outlineLevel="0" collapsed="false">
      <c r="A1858" s="92"/>
      <c r="B1858" s="92"/>
      <c r="C1858" s="100"/>
      <c r="D1858" s="92"/>
      <c r="E1858" s="101" t="e">
        <f aca="false">_xlfn.iferror(VLOOKUP($A1858,Clientes!$A:$F,6,0),"")</f>
        <v>#N/A</v>
      </c>
      <c r="F1858" s="102" t="str">
        <f aca="false">IF(B1858="","",EOMONTH(B1858,-1)+1)</f>
        <v/>
      </c>
      <c r="G1858" s="103" t="n">
        <f aca="false">_xlfn.iferror(VLOOKUP(D1858,Cadastros!$M$1:$N$12,2,0),0)*C1858</f>
        <v>0</v>
      </c>
      <c r="H1858" s="103" t="n">
        <f aca="false">SUMIF(A:A,A1858,G:G)</f>
        <v>0</v>
      </c>
      <c r="I1858" s="8"/>
    </row>
    <row r="1859" customFormat="false" ht="15" hidden="true" customHeight="true" outlineLevel="0" collapsed="false">
      <c r="A1859" s="92"/>
      <c r="B1859" s="92"/>
      <c r="C1859" s="100"/>
      <c r="D1859" s="92"/>
      <c r="E1859" s="101" t="e">
        <f aca="false">_xlfn.iferror(VLOOKUP($A1859,Clientes!$A:$F,6,0),"")</f>
        <v>#N/A</v>
      </c>
      <c r="F1859" s="102" t="str">
        <f aca="false">IF(B1859="","",EOMONTH(B1859,-1)+1)</f>
        <v/>
      </c>
      <c r="G1859" s="103" t="n">
        <f aca="false">_xlfn.iferror(VLOOKUP(D1859,Cadastros!$M$1:$N$12,2,0),0)*C1859</f>
        <v>0</v>
      </c>
      <c r="H1859" s="103" t="n">
        <f aca="false">SUMIF(A:A,A1859,G:G)</f>
        <v>0</v>
      </c>
      <c r="I1859" s="8"/>
    </row>
    <row r="1860" customFormat="false" ht="15" hidden="true" customHeight="true" outlineLevel="0" collapsed="false">
      <c r="A1860" s="92"/>
      <c r="B1860" s="92"/>
      <c r="C1860" s="100"/>
      <c r="D1860" s="92"/>
      <c r="E1860" s="101" t="e">
        <f aca="false">_xlfn.iferror(VLOOKUP($A1860,Clientes!$A:$F,6,0),"")</f>
        <v>#N/A</v>
      </c>
      <c r="F1860" s="102" t="str">
        <f aca="false">IF(B1860="","",EOMONTH(B1860,-1)+1)</f>
        <v/>
      </c>
      <c r="G1860" s="103" t="n">
        <f aca="false">_xlfn.iferror(VLOOKUP(D1860,Cadastros!$M$1:$N$12,2,0),0)*C1860</f>
        <v>0</v>
      </c>
      <c r="H1860" s="103" t="n">
        <f aca="false">SUMIF(A:A,A1860,G:G)</f>
        <v>0</v>
      </c>
      <c r="I1860" s="8"/>
    </row>
    <row r="1861" customFormat="false" ht="15" hidden="true" customHeight="true" outlineLevel="0" collapsed="false">
      <c r="A1861" s="92"/>
      <c r="B1861" s="92"/>
      <c r="C1861" s="100"/>
      <c r="D1861" s="92"/>
      <c r="E1861" s="101" t="e">
        <f aca="false">_xlfn.iferror(VLOOKUP($A1861,Clientes!$A:$F,6,0),"")</f>
        <v>#N/A</v>
      </c>
      <c r="F1861" s="102" t="str">
        <f aca="false">IF(B1861="","",EOMONTH(B1861,-1)+1)</f>
        <v/>
      </c>
      <c r="G1861" s="103" t="n">
        <f aca="false">_xlfn.iferror(VLOOKUP(D1861,Cadastros!$M$1:$N$12,2,0),0)*C1861</f>
        <v>0</v>
      </c>
      <c r="H1861" s="103" t="n">
        <f aca="false">SUMIF(A:A,A1861,G:G)</f>
        <v>0</v>
      </c>
      <c r="I1861" s="8"/>
    </row>
    <row r="1862" customFormat="false" ht="15" hidden="true" customHeight="true" outlineLevel="0" collapsed="false">
      <c r="A1862" s="92"/>
      <c r="B1862" s="92"/>
      <c r="C1862" s="100"/>
      <c r="D1862" s="92"/>
      <c r="E1862" s="101" t="e">
        <f aca="false">_xlfn.iferror(VLOOKUP($A1862,Clientes!$A:$F,6,0),"")</f>
        <v>#N/A</v>
      </c>
      <c r="F1862" s="102" t="str">
        <f aca="false">IF(B1862="","",EOMONTH(B1862,-1)+1)</f>
        <v/>
      </c>
      <c r="G1862" s="103" t="n">
        <f aca="false">_xlfn.iferror(VLOOKUP(D1862,Cadastros!$M$1:$N$12,2,0),0)*C1862</f>
        <v>0</v>
      </c>
      <c r="H1862" s="103" t="n">
        <f aca="false">SUMIF(A:A,A1862,G:G)</f>
        <v>0</v>
      </c>
      <c r="I1862" s="8"/>
    </row>
    <row r="1863" customFormat="false" ht="15" hidden="true" customHeight="true" outlineLevel="0" collapsed="false">
      <c r="A1863" s="92"/>
      <c r="B1863" s="92"/>
      <c r="C1863" s="100"/>
      <c r="D1863" s="92"/>
      <c r="E1863" s="101" t="e">
        <f aca="false">_xlfn.iferror(VLOOKUP($A1863,Clientes!$A:$F,6,0),"")</f>
        <v>#N/A</v>
      </c>
      <c r="F1863" s="102" t="str">
        <f aca="false">IF(B1863="","",EOMONTH(B1863,-1)+1)</f>
        <v/>
      </c>
      <c r="G1863" s="103" t="n">
        <f aca="false">_xlfn.iferror(VLOOKUP(D1863,Cadastros!$M$1:$N$12,2,0),0)*C1863</f>
        <v>0</v>
      </c>
      <c r="H1863" s="103" t="n">
        <f aca="false">SUMIF(A:A,A1863,G:G)</f>
        <v>0</v>
      </c>
      <c r="I1863" s="8"/>
    </row>
    <row r="1864" customFormat="false" ht="15" hidden="true" customHeight="true" outlineLevel="0" collapsed="false">
      <c r="A1864" s="92"/>
      <c r="B1864" s="92"/>
      <c r="C1864" s="100"/>
      <c r="D1864" s="92"/>
      <c r="E1864" s="101" t="e">
        <f aca="false">_xlfn.iferror(VLOOKUP($A1864,Clientes!$A:$F,6,0),"")</f>
        <v>#N/A</v>
      </c>
      <c r="F1864" s="102" t="str">
        <f aca="false">IF(B1864="","",EOMONTH(B1864,-1)+1)</f>
        <v/>
      </c>
      <c r="G1864" s="103" t="n">
        <f aca="false">_xlfn.iferror(VLOOKUP(D1864,Cadastros!$M$1:$N$12,2,0),0)*C1864</f>
        <v>0</v>
      </c>
      <c r="H1864" s="103" t="n">
        <f aca="false">SUMIF(A:A,A1864,G:G)</f>
        <v>0</v>
      </c>
      <c r="I1864" s="8"/>
    </row>
    <row r="1865" customFormat="false" ht="15" hidden="true" customHeight="true" outlineLevel="0" collapsed="false">
      <c r="A1865" s="92"/>
      <c r="B1865" s="92"/>
      <c r="C1865" s="100"/>
      <c r="D1865" s="92"/>
      <c r="E1865" s="101" t="e">
        <f aca="false">_xlfn.iferror(VLOOKUP($A1865,Clientes!$A:$F,6,0),"")</f>
        <v>#N/A</v>
      </c>
      <c r="F1865" s="102" t="str">
        <f aca="false">IF(B1865="","",EOMONTH(B1865,-1)+1)</f>
        <v/>
      </c>
      <c r="G1865" s="103" t="n">
        <f aca="false">_xlfn.iferror(VLOOKUP(D1865,Cadastros!$M$1:$N$12,2,0),0)*C1865</f>
        <v>0</v>
      </c>
      <c r="H1865" s="103" t="n">
        <f aca="false">SUMIF(A:A,A1865,G:G)</f>
        <v>0</v>
      </c>
      <c r="I1865" s="8"/>
    </row>
    <row r="1866" customFormat="false" ht="15" hidden="true" customHeight="true" outlineLevel="0" collapsed="false">
      <c r="A1866" s="92"/>
      <c r="B1866" s="92"/>
      <c r="C1866" s="100"/>
      <c r="D1866" s="92"/>
      <c r="E1866" s="101" t="e">
        <f aca="false">_xlfn.iferror(VLOOKUP($A1866,Clientes!$A:$F,6,0),"")</f>
        <v>#N/A</v>
      </c>
      <c r="F1866" s="102" t="str">
        <f aca="false">IF(B1866="","",EOMONTH(B1866,-1)+1)</f>
        <v/>
      </c>
      <c r="G1866" s="103" t="n">
        <f aca="false">_xlfn.iferror(VLOOKUP(D1866,Cadastros!$M$1:$N$12,2,0),0)*C1866</f>
        <v>0</v>
      </c>
      <c r="H1866" s="103" t="n">
        <f aca="false">SUMIF(A:A,A1866,G:G)</f>
        <v>0</v>
      </c>
      <c r="I1866" s="8"/>
    </row>
    <row r="1867" customFormat="false" ht="15" hidden="true" customHeight="true" outlineLevel="0" collapsed="false">
      <c r="A1867" s="92"/>
      <c r="B1867" s="92"/>
      <c r="C1867" s="100"/>
      <c r="D1867" s="92"/>
      <c r="E1867" s="101" t="e">
        <f aca="false">_xlfn.iferror(VLOOKUP($A1867,Clientes!$A:$F,6,0),"")</f>
        <v>#N/A</v>
      </c>
      <c r="F1867" s="102" t="str">
        <f aca="false">IF(B1867="","",EOMONTH(B1867,-1)+1)</f>
        <v/>
      </c>
      <c r="G1867" s="103" t="n">
        <f aca="false">_xlfn.iferror(VLOOKUP(D1867,Cadastros!$M$1:$N$12,2,0),0)*C1867</f>
        <v>0</v>
      </c>
      <c r="H1867" s="103" t="n">
        <f aca="false">SUMIF(A:A,A1867,G:G)</f>
        <v>0</v>
      </c>
      <c r="I1867" s="8"/>
    </row>
    <row r="1868" customFormat="false" ht="15" hidden="true" customHeight="true" outlineLevel="0" collapsed="false">
      <c r="A1868" s="92"/>
      <c r="B1868" s="92"/>
      <c r="C1868" s="100"/>
      <c r="D1868" s="92"/>
      <c r="E1868" s="101" t="e">
        <f aca="false">_xlfn.iferror(VLOOKUP($A1868,Clientes!$A:$F,6,0),"")</f>
        <v>#N/A</v>
      </c>
      <c r="F1868" s="102" t="str">
        <f aca="false">IF(B1868="","",EOMONTH(B1868,-1)+1)</f>
        <v/>
      </c>
      <c r="G1868" s="103" t="n">
        <f aca="false">_xlfn.iferror(VLOOKUP(D1868,Cadastros!$M$1:$N$12,2,0),0)*C1868</f>
        <v>0</v>
      </c>
      <c r="H1868" s="103" t="n">
        <f aca="false">SUMIF(A:A,A1868,G:G)</f>
        <v>0</v>
      </c>
      <c r="I1868" s="8"/>
    </row>
    <row r="1869" customFormat="false" ht="15" hidden="true" customHeight="true" outlineLevel="0" collapsed="false">
      <c r="A1869" s="92"/>
      <c r="B1869" s="92"/>
      <c r="C1869" s="100"/>
      <c r="D1869" s="92"/>
      <c r="E1869" s="101" t="e">
        <f aca="false">_xlfn.iferror(VLOOKUP($A1869,Clientes!$A:$F,6,0),"")</f>
        <v>#N/A</v>
      </c>
      <c r="F1869" s="102" t="str">
        <f aca="false">IF(B1869="","",EOMONTH(B1869,-1)+1)</f>
        <v/>
      </c>
      <c r="G1869" s="103" t="n">
        <f aca="false">_xlfn.iferror(VLOOKUP(D1869,Cadastros!$M$1:$N$12,2,0),0)*C1869</f>
        <v>0</v>
      </c>
      <c r="H1869" s="103" t="n">
        <f aca="false">SUMIF(A:A,A1869,G:G)</f>
        <v>0</v>
      </c>
    </row>
    <row r="1870" customFormat="false" ht="15" hidden="true" customHeight="true" outlineLevel="0" collapsed="false">
      <c r="A1870" s="92"/>
      <c r="B1870" s="92"/>
      <c r="C1870" s="100"/>
      <c r="D1870" s="92"/>
      <c r="E1870" s="101" t="e">
        <f aca="false">_xlfn.iferror(VLOOKUP($A1870,Clientes!$A:$F,6,0),"")</f>
        <v>#N/A</v>
      </c>
      <c r="F1870" s="102" t="str">
        <f aca="false">IF(B1870="","",EOMONTH(B1870,-1)+1)</f>
        <v/>
      </c>
      <c r="G1870" s="103" t="n">
        <f aca="false">_xlfn.iferror(VLOOKUP(D1870,Cadastros!$M$1:$N$12,2,0),0)*C1870</f>
        <v>0</v>
      </c>
      <c r="H1870" s="103" t="n">
        <f aca="false">SUMIF(A:A,A1870,G:G)</f>
        <v>0</v>
      </c>
    </row>
    <row r="1871" customFormat="false" ht="15" hidden="true" customHeight="true" outlineLevel="0" collapsed="false">
      <c r="A1871" s="92"/>
      <c r="B1871" s="92"/>
      <c r="C1871" s="100"/>
      <c r="D1871" s="92"/>
      <c r="E1871" s="101" t="e">
        <f aca="false">_xlfn.iferror(VLOOKUP($A1871,Clientes!$A:$F,6,0),"")</f>
        <v>#N/A</v>
      </c>
      <c r="F1871" s="102" t="str">
        <f aca="false">IF(B1871="","",EOMONTH(B1871,-1)+1)</f>
        <v/>
      </c>
      <c r="G1871" s="103" t="n">
        <f aca="false">_xlfn.iferror(VLOOKUP(D1871,Cadastros!$M$1:$N$12,2,0),0)*C1871</f>
        <v>0</v>
      </c>
      <c r="H1871" s="103" t="n">
        <f aca="false">SUMIF(A:A,A1871,G:G)</f>
        <v>0</v>
      </c>
    </row>
    <row r="1872" customFormat="false" ht="15" hidden="true" customHeight="true" outlineLevel="0" collapsed="false">
      <c r="A1872" s="92"/>
      <c r="B1872" s="92"/>
      <c r="C1872" s="100"/>
      <c r="D1872" s="92"/>
      <c r="E1872" s="101" t="e">
        <f aca="false">_xlfn.iferror(VLOOKUP($A1872,Clientes!$A:$F,6,0),"")</f>
        <v>#N/A</v>
      </c>
      <c r="F1872" s="102" t="str">
        <f aca="false">IF(B1872="","",EOMONTH(B1872,-1)+1)</f>
        <v/>
      </c>
      <c r="G1872" s="103" t="n">
        <f aca="false">_xlfn.iferror(VLOOKUP(D1872,Cadastros!$M$1:$N$12,2,0),0)*C1872</f>
        <v>0</v>
      </c>
      <c r="H1872" s="103" t="n">
        <f aca="false">SUMIF(A:A,A1872,G:G)</f>
        <v>0</v>
      </c>
    </row>
    <row r="1873" customFormat="false" ht="15" hidden="true" customHeight="true" outlineLevel="0" collapsed="false">
      <c r="A1873" s="92"/>
      <c r="B1873" s="92"/>
      <c r="C1873" s="100"/>
      <c r="D1873" s="92"/>
      <c r="E1873" s="101" t="e">
        <f aca="false">_xlfn.iferror(VLOOKUP($A1873,Clientes!$A:$F,6,0),"")</f>
        <v>#N/A</v>
      </c>
      <c r="F1873" s="102" t="str">
        <f aca="false">IF(B1873="","",EOMONTH(B1873,-1)+1)</f>
        <v/>
      </c>
      <c r="G1873" s="103" t="n">
        <f aca="false">_xlfn.iferror(VLOOKUP(D1873,Cadastros!$M$1:$N$12,2,0),0)*C1873</f>
        <v>0</v>
      </c>
      <c r="H1873" s="103" t="n">
        <f aca="false">SUMIF(A:A,A1873,G:G)</f>
        <v>0</v>
      </c>
    </row>
    <row r="1874" customFormat="false" ht="15" hidden="true" customHeight="true" outlineLevel="0" collapsed="false">
      <c r="A1874" s="92"/>
      <c r="B1874" s="92"/>
      <c r="C1874" s="100"/>
      <c r="D1874" s="92"/>
      <c r="E1874" s="101" t="e">
        <f aca="false">_xlfn.iferror(VLOOKUP($A1874,Clientes!$A:$F,6,0),"")</f>
        <v>#N/A</v>
      </c>
      <c r="F1874" s="102" t="str">
        <f aca="false">IF(B1874="","",EOMONTH(B1874,-1)+1)</f>
        <v/>
      </c>
      <c r="G1874" s="103" t="n">
        <f aca="false">_xlfn.iferror(VLOOKUP(D1874,Cadastros!$M$1:$N$12,2,0),0)*C1874</f>
        <v>0</v>
      </c>
      <c r="H1874" s="103" t="n">
        <f aca="false">SUMIF(A:A,A1874,G:G)</f>
        <v>0</v>
      </c>
    </row>
    <row r="1875" customFormat="false" ht="15" hidden="true" customHeight="true" outlineLevel="0" collapsed="false">
      <c r="A1875" s="92"/>
      <c r="B1875" s="92"/>
      <c r="C1875" s="100"/>
      <c r="D1875" s="92"/>
      <c r="E1875" s="101" t="e">
        <f aca="false">_xlfn.iferror(VLOOKUP($A1875,Clientes!$A:$F,6,0),"")</f>
        <v>#N/A</v>
      </c>
      <c r="F1875" s="102" t="str">
        <f aca="false">IF(B1875="","",EOMONTH(B1875,-1)+1)</f>
        <v/>
      </c>
      <c r="G1875" s="103" t="n">
        <f aca="false">_xlfn.iferror(VLOOKUP(D1875,Cadastros!$M$1:$N$12,2,0),0)*C1875</f>
        <v>0</v>
      </c>
      <c r="H1875" s="103" t="n">
        <f aca="false">SUMIF(A:A,A1875,G:G)</f>
        <v>0</v>
      </c>
    </row>
    <row r="1876" customFormat="false" ht="15" hidden="true" customHeight="true" outlineLevel="0" collapsed="false">
      <c r="A1876" s="92"/>
      <c r="B1876" s="92"/>
      <c r="C1876" s="100"/>
      <c r="D1876" s="92"/>
      <c r="E1876" s="101" t="e">
        <f aca="false">_xlfn.iferror(VLOOKUP($A1876,Clientes!$A:$F,6,0),"")</f>
        <v>#N/A</v>
      </c>
      <c r="F1876" s="102" t="str">
        <f aca="false">IF(B1876="","",EOMONTH(B1876,-1)+1)</f>
        <v/>
      </c>
      <c r="G1876" s="103" t="n">
        <f aca="false">_xlfn.iferror(VLOOKUP(D1876,Cadastros!$M$1:$N$12,2,0),0)*C1876</f>
        <v>0</v>
      </c>
      <c r="H1876" s="103" t="n">
        <f aca="false">SUMIF(A:A,A1876,G:G)</f>
        <v>0</v>
      </c>
    </row>
    <row r="1877" customFormat="false" ht="15" hidden="true" customHeight="true" outlineLevel="0" collapsed="false">
      <c r="A1877" s="92"/>
      <c r="B1877" s="92"/>
      <c r="C1877" s="100"/>
      <c r="D1877" s="92"/>
      <c r="E1877" s="101" t="e">
        <f aca="false">_xlfn.iferror(VLOOKUP($A1877,Clientes!$A:$F,6,0),"")</f>
        <v>#N/A</v>
      </c>
      <c r="F1877" s="102" t="str">
        <f aca="false">IF(B1877="","",EOMONTH(B1877,-1)+1)</f>
        <v/>
      </c>
      <c r="G1877" s="103" t="n">
        <f aca="false">_xlfn.iferror(VLOOKUP(D1877,Cadastros!$M$1:$N$12,2,0),0)*C1877</f>
        <v>0</v>
      </c>
      <c r="H1877" s="103" t="n">
        <f aca="false">SUMIF(A:A,A1877,G:G)</f>
        <v>0</v>
      </c>
    </row>
    <row r="1878" customFormat="false" ht="15" hidden="true" customHeight="true" outlineLevel="0" collapsed="false">
      <c r="A1878" s="92"/>
      <c r="B1878" s="92"/>
      <c r="C1878" s="100"/>
      <c r="D1878" s="92"/>
      <c r="E1878" s="101" t="e">
        <f aca="false">_xlfn.iferror(VLOOKUP($A1878,Clientes!$A:$F,6,0),"")</f>
        <v>#N/A</v>
      </c>
      <c r="F1878" s="102" t="str">
        <f aca="false">IF(B1878="","",EOMONTH(B1878,-1)+1)</f>
        <v/>
      </c>
      <c r="G1878" s="103" t="n">
        <f aca="false">_xlfn.iferror(VLOOKUP(D1878,Cadastros!$M$1:$N$12,2,0),0)*C1878</f>
        <v>0</v>
      </c>
      <c r="H1878" s="103" t="n">
        <f aca="false">SUMIF(A:A,A1878,G:G)</f>
        <v>0</v>
      </c>
    </row>
    <row r="1879" customFormat="false" ht="15" hidden="true" customHeight="true" outlineLevel="0" collapsed="false">
      <c r="A1879" s="92"/>
      <c r="B1879" s="92"/>
      <c r="C1879" s="100"/>
      <c r="D1879" s="92"/>
      <c r="E1879" s="101" t="e">
        <f aca="false">_xlfn.iferror(VLOOKUP($A1879,Clientes!$A:$F,6,0),"")</f>
        <v>#N/A</v>
      </c>
      <c r="F1879" s="102" t="str">
        <f aca="false">IF(B1879="","",EOMONTH(B1879,-1)+1)</f>
        <v/>
      </c>
      <c r="G1879" s="103" t="n">
        <f aca="false">_xlfn.iferror(VLOOKUP(D1879,Cadastros!$M$1:$N$12,2,0),0)*C1879</f>
        <v>0</v>
      </c>
      <c r="H1879" s="103" t="n">
        <f aca="false">SUMIF(A:A,A1879,G:G)</f>
        <v>0</v>
      </c>
    </row>
    <row r="1880" customFormat="false" ht="15" hidden="true" customHeight="true" outlineLevel="0" collapsed="false">
      <c r="A1880" s="92"/>
      <c r="B1880" s="92"/>
      <c r="C1880" s="100"/>
      <c r="D1880" s="92"/>
      <c r="E1880" s="101" t="e">
        <f aca="false">_xlfn.iferror(VLOOKUP($A1880,Clientes!$A:$F,6,0),"")</f>
        <v>#N/A</v>
      </c>
      <c r="F1880" s="102" t="str">
        <f aca="false">IF(B1880="","",EOMONTH(B1880,-1)+1)</f>
        <v/>
      </c>
      <c r="G1880" s="103" t="n">
        <f aca="false">_xlfn.iferror(VLOOKUP(D1880,Cadastros!$M$1:$N$12,2,0),0)*C1880</f>
        <v>0</v>
      </c>
      <c r="H1880" s="103" t="n">
        <f aca="false">SUMIF(A:A,A1880,G:G)</f>
        <v>0</v>
      </c>
    </row>
    <row r="1881" customFormat="false" ht="15" hidden="true" customHeight="true" outlineLevel="0" collapsed="false">
      <c r="A1881" s="92"/>
      <c r="B1881" s="92"/>
      <c r="C1881" s="100"/>
      <c r="D1881" s="92"/>
      <c r="E1881" s="101" t="e">
        <f aca="false">_xlfn.iferror(VLOOKUP($A1881,Clientes!$A:$F,6,0),"")</f>
        <v>#N/A</v>
      </c>
      <c r="F1881" s="102" t="str">
        <f aca="false">IF(B1881="","",EOMONTH(B1881,-1)+1)</f>
        <v/>
      </c>
      <c r="G1881" s="103" t="n">
        <f aca="false">_xlfn.iferror(VLOOKUP(D1881,Cadastros!$M$1:$N$12,2,0),0)*C1881</f>
        <v>0</v>
      </c>
      <c r="H1881" s="103" t="n">
        <f aca="false">SUMIF(A:A,A1881,G:G)</f>
        <v>0</v>
      </c>
    </row>
    <row r="1882" customFormat="false" ht="15" hidden="true" customHeight="true" outlineLevel="0" collapsed="false">
      <c r="A1882" s="92"/>
      <c r="B1882" s="92"/>
      <c r="C1882" s="100"/>
      <c r="D1882" s="92"/>
      <c r="E1882" s="101" t="e">
        <f aca="false">_xlfn.iferror(VLOOKUP($A1882,Clientes!$A:$F,6,0),"")</f>
        <v>#N/A</v>
      </c>
      <c r="F1882" s="102" t="str">
        <f aca="false">IF(B1882="","",EOMONTH(B1882,-1)+1)</f>
        <v/>
      </c>
      <c r="G1882" s="103" t="n">
        <f aca="false">_xlfn.iferror(VLOOKUP(D1882,Cadastros!$M$1:$N$12,2,0),0)*C1882</f>
        <v>0</v>
      </c>
      <c r="H1882" s="103" t="n">
        <f aca="false">SUMIF(A:A,A1882,G:G)</f>
        <v>0</v>
      </c>
    </row>
    <row r="1883" customFormat="false" ht="15" hidden="true" customHeight="true" outlineLevel="0" collapsed="false">
      <c r="A1883" s="92"/>
      <c r="B1883" s="92"/>
      <c r="C1883" s="100"/>
      <c r="D1883" s="92"/>
      <c r="E1883" s="101" t="e">
        <f aca="false">_xlfn.iferror(VLOOKUP($A1883,Clientes!$A:$F,6,0),"")</f>
        <v>#N/A</v>
      </c>
      <c r="F1883" s="102" t="str">
        <f aca="false">IF(B1883="","",EOMONTH(B1883,-1)+1)</f>
        <v/>
      </c>
      <c r="G1883" s="103" t="n">
        <f aca="false">_xlfn.iferror(VLOOKUP(D1883,Cadastros!$M$1:$N$12,2,0),0)*C1883</f>
        <v>0</v>
      </c>
      <c r="H1883" s="103" t="n">
        <f aca="false">SUMIF(A:A,A1883,G:G)</f>
        <v>0</v>
      </c>
    </row>
    <row r="1884" customFormat="false" ht="15" hidden="true" customHeight="true" outlineLevel="0" collapsed="false">
      <c r="A1884" s="92"/>
      <c r="B1884" s="92"/>
      <c r="C1884" s="100"/>
      <c r="D1884" s="92"/>
      <c r="E1884" s="101" t="e">
        <f aca="false">_xlfn.iferror(VLOOKUP($A1884,Clientes!$A:$F,6,0),"")</f>
        <v>#N/A</v>
      </c>
      <c r="F1884" s="102" t="str">
        <f aca="false">IF(B1884="","",EOMONTH(B1884,-1)+1)</f>
        <v/>
      </c>
      <c r="G1884" s="103" t="n">
        <f aca="false">_xlfn.iferror(VLOOKUP(D1884,Cadastros!$M$1:$N$12,2,0),0)*C1884</f>
        <v>0</v>
      </c>
      <c r="H1884" s="103" t="n">
        <f aca="false">SUMIF(A:A,A1884,G:G)</f>
        <v>0</v>
      </c>
    </row>
    <row r="1885" customFormat="false" ht="15" hidden="true" customHeight="true" outlineLevel="0" collapsed="false">
      <c r="A1885" s="92"/>
      <c r="B1885" s="92"/>
      <c r="C1885" s="100"/>
      <c r="D1885" s="92"/>
      <c r="E1885" s="101" t="e">
        <f aca="false">_xlfn.iferror(VLOOKUP($A1885,Clientes!$A:$F,6,0),"")</f>
        <v>#N/A</v>
      </c>
      <c r="F1885" s="102" t="str">
        <f aca="false">IF(B1885="","",EOMONTH(B1885,-1)+1)</f>
        <v/>
      </c>
      <c r="G1885" s="103" t="n">
        <f aca="false">_xlfn.iferror(VLOOKUP(D1885,Cadastros!$M$1:$N$12,2,0),0)*C1885</f>
        <v>0</v>
      </c>
      <c r="H1885" s="103" t="n">
        <f aca="false">SUMIF(A:A,A1885,G:G)</f>
        <v>0</v>
      </c>
    </row>
    <row r="1886" customFormat="false" ht="15" hidden="true" customHeight="true" outlineLevel="0" collapsed="false">
      <c r="A1886" s="92"/>
      <c r="B1886" s="92"/>
      <c r="C1886" s="100"/>
      <c r="D1886" s="92"/>
      <c r="E1886" s="101" t="e">
        <f aca="false">_xlfn.iferror(VLOOKUP($A1886,Clientes!$A:$F,6,0),"")</f>
        <v>#N/A</v>
      </c>
      <c r="F1886" s="102" t="str">
        <f aca="false">IF(B1886="","",EOMONTH(B1886,-1)+1)</f>
        <v/>
      </c>
      <c r="G1886" s="103" t="n">
        <f aca="false">_xlfn.iferror(VLOOKUP(D1886,Cadastros!$M$1:$N$12,2,0),0)*C1886</f>
        <v>0</v>
      </c>
      <c r="H1886" s="103" t="n">
        <f aca="false">SUMIF(A:A,A1886,G:G)</f>
        <v>0</v>
      </c>
    </row>
    <row r="1887" customFormat="false" ht="15" hidden="true" customHeight="true" outlineLevel="0" collapsed="false">
      <c r="A1887" s="92"/>
      <c r="B1887" s="92"/>
      <c r="C1887" s="100"/>
      <c r="D1887" s="92"/>
      <c r="E1887" s="101" t="e">
        <f aca="false">_xlfn.iferror(VLOOKUP($A1887,Clientes!$A:$F,6,0),"")</f>
        <v>#N/A</v>
      </c>
      <c r="F1887" s="102" t="str">
        <f aca="false">IF(B1887="","",EOMONTH(B1887,-1)+1)</f>
        <v/>
      </c>
      <c r="G1887" s="103" t="n">
        <f aca="false">_xlfn.iferror(VLOOKUP(D1887,Cadastros!$M$1:$N$12,2,0),0)*C1887</f>
        <v>0</v>
      </c>
      <c r="H1887" s="103" t="n">
        <f aca="false">SUMIF(A:A,A1887,G:G)</f>
        <v>0</v>
      </c>
    </row>
    <row r="1888" customFormat="false" ht="15" hidden="true" customHeight="true" outlineLevel="0" collapsed="false">
      <c r="A1888" s="92"/>
      <c r="B1888" s="92"/>
      <c r="C1888" s="100"/>
      <c r="D1888" s="92"/>
      <c r="E1888" s="101" t="e">
        <f aca="false">_xlfn.iferror(VLOOKUP($A1888,Clientes!$A:$F,6,0),"")</f>
        <v>#N/A</v>
      </c>
      <c r="F1888" s="102" t="str">
        <f aca="false">IF(B1888="","",EOMONTH(B1888,-1)+1)</f>
        <v/>
      </c>
      <c r="G1888" s="103" t="n">
        <f aca="false">_xlfn.iferror(VLOOKUP(D1888,Cadastros!$M$1:$N$12,2,0),0)*C1888</f>
        <v>0</v>
      </c>
      <c r="H1888" s="103" t="n">
        <f aca="false">SUMIF(A:A,A1888,G:G)</f>
        <v>0</v>
      </c>
    </row>
    <row r="1889" customFormat="false" ht="15" hidden="true" customHeight="true" outlineLevel="0" collapsed="false">
      <c r="A1889" s="92"/>
      <c r="B1889" s="92"/>
      <c r="C1889" s="100"/>
      <c r="D1889" s="92"/>
      <c r="E1889" s="101" t="e">
        <f aca="false">_xlfn.iferror(VLOOKUP($A1889,Clientes!$A:$F,6,0),"")</f>
        <v>#N/A</v>
      </c>
      <c r="F1889" s="102" t="str">
        <f aca="false">IF(B1889="","",EOMONTH(B1889,-1)+1)</f>
        <v/>
      </c>
      <c r="G1889" s="103" t="n">
        <f aca="false">_xlfn.iferror(VLOOKUP(D1889,Cadastros!$M$1:$N$12,2,0),0)*C1889</f>
        <v>0</v>
      </c>
      <c r="H1889" s="103" t="n">
        <f aca="false">SUMIF(A:A,A1889,G:G)</f>
        <v>0</v>
      </c>
    </row>
    <row r="1890" customFormat="false" ht="15" hidden="true" customHeight="true" outlineLevel="0" collapsed="false">
      <c r="A1890" s="92"/>
      <c r="B1890" s="92"/>
      <c r="C1890" s="100"/>
      <c r="D1890" s="92"/>
      <c r="E1890" s="101" t="e">
        <f aca="false">_xlfn.iferror(VLOOKUP($A1890,Clientes!$A:$F,6,0),"")</f>
        <v>#N/A</v>
      </c>
      <c r="F1890" s="102" t="str">
        <f aca="false">IF(B1890="","",EOMONTH(B1890,-1)+1)</f>
        <v/>
      </c>
      <c r="G1890" s="103" t="n">
        <f aca="false">_xlfn.iferror(VLOOKUP(D1890,Cadastros!$M$1:$N$12,2,0),0)*C1890</f>
        <v>0</v>
      </c>
      <c r="H1890" s="103" t="n">
        <f aca="false">SUMIF(A:A,A1890,G:G)</f>
        <v>0</v>
      </c>
    </row>
    <row r="1891" customFormat="false" ht="15" hidden="true" customHeight="true" outlineLevel="0" collapsed="false">
      <c r="A1891" s="92"/>
      <c r="B1891" s="92"/>
      <c r="C1891" s="100"/>
      <c r="D1891" s="92"/>
      <c r="E1891" s="101" t="e">
        <f aca="false">_xlfn.iferror(VLOOKUP($A1891,Clientes!$A:$F,6,0),"")</f>
        <v>#N/A</v>
      </c>
      <c r="F1891" s="102" t="str">
        <f aca="false">IF(B1891="","",EOMONTH(B1891,-1)+1)</f>
        <v/>
      </c>
      <c r="G1891" s="103" t="n">
        <f aca="false">_xlfn.iferror(VLOOKUP(D1891,Cadastros!$M$1:$N$12,2,0),0)*C1891</f>
        <v>0</v>
      </c>
      <c r="H1891" s="103" t="n">
        <f aca="false">SUMIF(A:A,A1891,G:G)</f>
        <v>0</v>
      </c>
    </row>
    <row r="1892" customFormat="false" ht="15" hidden="true" customHeight="true" outlineLevel="0" collapsed="false">
      <c r="A1892" s="92"/>
      <c r="B1892" s="92"/>
      <c r="C1892" s="100"/>
      <c r="D1892" s="92"/>
      <c r="E1892" s="101" t="e">
        <f aca="false">_xlfn.iferror(VLOOKUP($A1892,Clientes!$A:$F,6,0),"")</f>
        <v>#N/A</v>
      </c>
      <c r="F1892" s="102" t="str">
        <f aca="false">IF(B1892="","",EOMONTH(B1892,-1)+1)</f>
        <v/>
      </c>
      <c r="G1892" s="103" t="n">
        <f aca="false">_xlfn.iferror(VLOOKUP(D1892,Cadastros!$M$1:$N$12,2,0),0)*C1892</f>
        <v>0</v>
      </c>
      <c r="H1892" s="103" t="n">
        <f aca="false">SUMIF(A:A,A1892,G:G)</f>
        <v>0</v>
      </c>
    </row>
    <row r="1893" customFormat="false" ht="15" hidden="true" customHeight="true" outlineLevel="0" collapsed="false">
      <c r="A1893" s="92"/>
      <c r="B1893" s="92"/>
      <c r="C1893" s="100"/>
      <c r="D1893" s="92"/>
      <c r="E1893" s="101" t="e">
        <f aca="false">_xlfn.iferror(VLOOKUP($A1893,Clientes!$A:$F,6,0),"")</f>
        <v>#N/A</v>
      </c>
      <c r="F1893" s="102" t="str">
        <f aca="false">IF(B1893="","",EOMONTH(B1893,-1)+1)</f>
        <v/>
      </c>
      <c r="G1893" s="103" t="n">
        <f aca="false">_xlfn.iferror(VLOOKUP(D1893,Cadastros!$M$1:$N$12,2,0),0)*C1893</f>
        <v>0</v>
      </c>
      <c r="H1893" s="103" t="n">
        <f aca="false">SUMIF(A:A,A1893,G:G)</f>
        <v>0</v>
      </c>
    </row>
    <row r="1894" customFormat="false" ht="15" hidden="true" customHeight="true" outlineLevel="0" collapsed="false">
      <c r="A1894" s="92"/>
      <c r="B1894" s="92"/>
      <c r="C1894" s="100"/>
      <c r="D1894" s="92"/>
      <c r="E1894" s="101" t="e">
        <f aca="false">_xlfn.iferror(VLOOKUP($A1894,Clientes!$A:$F,6,0),"")</f>
        <v>#N/A</v>
      </c>
      <c r="F1894" s="102" t="str">
        <f aca="false">IF(B1894="","",EOMONTH(B1894,-1)+1)</f>
        <v/>
      </c>
      <c r="G1894" s="103" t="n">
        <f aca="false">_xlfn.iferror(VLOOKUP(D1894,Cadastros!$M$1:$N$12,2,0),0)*C1894</f>
        <v>0</v>
      </c>
      <c r="H1894" s="103" t="n">
        <f aca="false">SUMIF(A:A,A1894,G:G)</f>
        <v>0</v>
      </c>
    </row>
    <row r="1895" customFormat="false" ht="15" hidden="true" customHeight="true" outlineLevel="0" collapsed="false">
      <c r="A1895" s="92"/>
      <c r="B1895" s="92"/>
      <c r="C1895" s="100"/>
      <c r="D1895" s="92"/>
      <c r="E1895" s="101" t="e">
        <f aca="false">_xlfn.iferror(VLOOKUP($A1895,Clientes!$A:$F,6,0),"")</f>
        <v>#N/A</v>
      </c>
      <c r="F1895" s="102" t="str">
        <f aca="false">IF(B1895="","",EOMONTH(B1895,-1)+1)</f>
        <v/>
      </c>
      <c r="G1895" s="103" t="n">
        <f aca="false">_xlfn.iferror(VLOOKUP(D1895,Cadastros!$M$1:$N$12,2,0),0)*C1895</f>
        <v>0</v>
      </c>
      <c r="H1895" s="103" t="n">
        <f aca="false">SUMIF(A:A,A1895,G:G)</f>
        <v>0</v>
      </c>
    </row>
    <row r="1896" customFormat="false" ht="15" hidden="true" customHeight="true" outlineLevel="0" collapsed="false">
      <c r="A1896" s="92"/>
      <c r="B1896" s="92"/>
      <c r="C1896" s="100"/>
      <c r="D1896" s="92"/>
      <c r="E1896" s="101" t="e">
        <f aca="false">_xlfn.iferror(VLOOKUP($A1896,Clientes!$A:$F,6,0),"")</f>
        <v>#N/A</v>
      </c>
      <c r="F1896" s="102" t="str">
        <f aca="false">IF(B1896="","",EOMONTH(B1896,-1)+1)</f>
        <v/>
      </c>
      <c r="G1896" s="103" t="n">
        <f aca="false">_xlfn.iferror(VLOOKUP(D1896,Cadastros!$M$1:$N$12,2,0),0)*C1896</f>
        <v>0</v>
      </c>
      <c r="H1896" s="103" t="n">
        <f aca="false">SUMIF(A:A,A1896,G:G)</f>
        <v>0</v>
      </c>
    </row>
    <row r="1897" customFormat="false" ht="15" hidden="true" customHeight="true" outlineLevel="0" collapsed="false">
      <c r="A1897" s="92"/>
      <c r="B1897" s="92"/>
      <c r="C1897" s="100"/>
      <c r="D1897" s="92"/>
      <c r="E1897" s="101" t="e">
        <f aca="false">_xlfn.iferror(VLOOKUP($A1897,Clientes!$A:$F,6,0),"")</f>
        <v>#N/A</v>
      </c>
      <c r="F1897" s="102" t="str">
        <f aca="false">IF(B1897="","",EOMONTH(B1897,-1)+1)</f>
        <v/>
      </c>
      <c r="G1897" s="103" t="n">
        <f aca="false">_xlfn.iferror(VLOOKUP(D1897,Cadastros!$M$1:$N$12,2,0),0)*C1897</f>
        <v>0</v>
      </c>
      <c r="H1897" s="103" t="n">
        <f aca="false">SUMIF(A:A,A1897,G:G)</f>
        <v>0</v>
      </c>
    </row>
    <row r="1898" customFormat="false" ht="15" hidden="true" customHeight="true" outlineLevel="0" collapsed="false">
      <c r="A1898" s="92"/>
      <c r="B1898" s="92"/>
      <c r="C1898" s="100"/>
      <c r="D1898" s="92"/>
      <c r="E1898" s="101" t="e">
        <f aca="false">_xlfn.iferror(VLOOKUP($A1898,Clientes!$A:$F,6,0),"")</f>
        <v>#N/A</v>
      </c>
      <c r="F1898" s="102" t="str">
        <f aca="false">IF(B1898="","",EOMONTH(B1898,-1)+1)</f>
        <v/>
      </c>
      <c r="G1898" s="103" t="n">
        <f aca="false">_xlfn.iferror(VLOOKUP(D1898,Cadastros!$M$1:$N$12,2,0),0)*C1898</f>
        <v>0</v>
      </c>
      <c r="H1898" s="103" t="n">
        <f aca="false">SUMIF(A:A,A1898,G:G)</f>
        <v>0</v>
      </c>
    </row>
    <row r="1899" customFormat="false" ht="15" hidden="true" customHeight="true" outlineLevel="0" collapsed="false">
      <c r="A1899" s="92"/>
      <c r="B1899" s="92"/>
      <c r="C1899" s="100"/>
      <c r="D1899" s="92"/>
      <c r="E1899" s="101" t="e">
        <f aca="false">_xlfn.iferror(VLOOKUP($A1899,Clientes!$A:$F,6,0),"")</f>
        <v>#N/A</v>
      </c>
      <c r="F1899" s="102" t="str">
        <f aca="false">IF(B1899="","",EOMONTH(B1899,-1)+1)</f>
        <v/>
      </c>
      <c r="G1899" s="103" t="n">
        <f aca="false">_xlfn.iferror(VLOOKUP(D1899,Cadastros!$M$1:$N$12,2,0),0)*C1899</f>
        <v>0</v>
      </c>
      <c r="H1899" s="103" t="n">
        <f aca="false">SUMIF(A:A,A1899,G:G)</f>
        <v>0</v>
      </c>
    </row>
    <row r="1900" customFormat="false" ht="15" hidden="true" customHeight="true" outlineLevel="0" collapsed="false">
      <c r="A1900" s="92"/>
      <c r="B1900" s="92"/>
      <c r="C1900" s="100"/>
      <c r="D1900" s="92"/>
      <c r="E1900" s="101" t="e">
        <f aca="false">_xlfn.iferror(VLOOKUP($A1900,Clientes!$A:$F,6,0),"")</f>
        <v>#N/A</v>
      </c>
      <c r="F1900" s="102" t="str">
        <f aca="false">IF(B1900="","",EOMONTH(B1900,-1)+1)</f>
        <v/>
      </c>
      <c r="G1900" s="103" t="n">
        <f aca="false">_xlfn.iferror(VLOOKUP(D1900,Cadastros!$M$1:$N$12,2,0),0)*C1900</f>
        <v>0</v>
      </c>
      <c r="H1900" s="103" t="n">
        <f aca="false">SUMIF(A:A,A1900,G:G)</f>
        <v>0</v>
      </c>
    </row>
    <row r="1901" customFormat="false" ht="15" hidden="true" customHeight="true" outlineLevel="0" collapsed="false">
      <c r="A1901" s="92"/>
      <c r="B1901" s="92"/>
      <c r="C1901" s="100"/>
      <c r="D1901" s="92"/>
      <c r="E1901" s="101" t="e">
        <f aca="false">_xlfn.iferror(VLOOKUP($A1901,Clientes!$A:$F,6,0),"")</f>
        <v>#N/A</v>
      </c>
      <c r="F1901" s="102" t="str">
        <f aca="false">IF(B1901="","",EOMONTH(B1901,-1)+1)</f>
        <v/>
      </c>
      <c r="G1901" s="103" t="n">
        <f aca="false">_xlfn.iferror(VLOOKUP(D1901,Cadastros!$M$1:$N$12,2,0),0)*C1901</f>
        <v>0</v>
      </c>
      <c r="H1901" s="103" t="n">
        <f aca="false">SUMIF(A:A,A1901,G:G)</f>
        <v>0</v>
      </c>
    </row>
    <row r="1902" customFormat="false" ht="15" hidden="true" customHeight="true" outlineLevel="0" collapsed="false">
      <c r="A1902" s="92"/>
      <c r="B1902" s="92"/>
      <c r="C1902" s="100"/>
      <c r="D1902" s="92"/>
      <c r="E1902" s="101" t="e">
        <f aca="false">_xlfn.iferror(VLOOKUP($A1902,Clientes!$A:$F,6,0),"")</f>
        <v>#N/A</v>
      </c>
      <c r="F1902" s="102" t="str">
        <f aca="false">IF(B1902="","",EOMONTH(B1902,-1)+1)</f>
        <v/>
      </c>
      <c r="G1902" s="103" t="n">
        <f aca="false">_xlfn.iferror(VLOOKUP(D1902,Cadastros!$M$1:$N$12,2,0),0)*C1902</f>
        <v>0</v>
      </c>
      <c r="H1902" s="103" t="n">
        <f aca="false">SUMIF(A:A,A1902,G:G)</f>
        <v>0</v>
      </c>
    </row>
    <row r="1903" customFormat="false" ht="15" hidden="true" customHeight="true" outlineLevel="0" collapsed="false">
      <c r="A1903" s="92"/>
      <c r="B1903" s="92"/>
      <c r="C1903" s="100"/>
      <c r="D1903" s="92"/>
      <c r="E1903" s="101" t="e">
        <f aca="false">_xlfn.iferror(VLOOKUP($A1903,Clientes!$A:$F,6,0),"")</f>
        <v>#N/A</v>
      </c>
      <c r="F1903" s="102" t="str">
        <f aca="false">IF(B1903="","",EOMONTH(B1903,-1)+1)</f>
        <v/>
      </c>
      <c r="G1903" s="103" t="n">
        <f aca="false">_xlfn.iferror(VLOOKUP(D1903,Cadastros!$M$1:$N$12,2,0),0)*C1903</f>
        <v>0</v>
      </c>
      <c r="H1903" s="103" t="n">
        <f aca="false">SUMIF(A:A,A1903,G:G)</f>
        <v>0</v>
      </c>
    </row>
    <row r="1904" customFormat="false" ht="15" hidden="true" customHeight="true" outlineLevel="0" collapsed="false">
      <c r="A1904" s="92"/>
      <c r="B1904" s="92"/>
      <c r="C1904" s="100"/>
      <c r="D1904" s="92"/>
      <c r="E1904" s="101" t="e">
        <f aca="false">_xlfn.iferror(VLOOKUP($A1904,Clientes!$A:$F,6,0),"")</f>
        <v>#N/A</v>
      </c>
      <c r="F1904" s="102" t="str">
        <f aca="false">IF(B1904="","",EOMONTH(B1904,-1)+1)</f>
        <v/>
      </c>
      <c r="G1904" s="103" t="n">
        <f aca="false">_xlfn.iferror(VLOOKUP(D1904,Cadastros!$M$1:$N$12,2,0),0)*C1904</f>
        <v>0</v>
      </c>
      <c r="H1904" s="103" t="n">
        <f aca="false">SUMIF(A:A,A1904,G:G)</f>
        <v>0</v>
      </c>
    </row>
    <row r="1905" customFormat="false" ht="15" hidden="true" customHeight="true" outlineLevel="0" collapsed="false">
      <c r="A1905" s="92"/>
      <c r="B1905" s="92"/>
      <c r="C1905" s="100"/>
      <c r="D1905" s="92"/>
      <c r="E1905" s="101" t="e">
        <f aca="false">_xlfn.iferror(VLOOKUP($A1905,Clientes!$A:$F,6,0),"")</f>
        <v>#N/A</v>
      </c>
      <c r="F1905" s="102" t="str">
        <f aca="false">IF(B1905="","",EOMONTH(B1905,-1)+1)</f>
        <v/>
      </c>
      <c r="G1905" s="103" t="n">
        <f aca="false">_xlfn.iferror(VLOOKUP(D1905,Cadastros!$M$1:$N$12,2,0),0)*C1905</f>
        <v>0</v>
      </c>
      <c r="H1905" s="103" t="n">
        <f aca="false">SUMIF(A:A,A1905,G:G)</f>
        <v>0</v>
      </c>
    </row>
    <row r="1906" customFormat="false" ht="15" hidden="true" customHeight="true" outlineLevel="0" collapsed="false">
      <c r="A1906" s="92"/>
      <c r="B1906" s="92"/>
      <c r="C1906" s="100"/>
      <c r="D1906" s="92"/>
      <c r="E1906" s="101" t="e">
        <f aca="false">_xlfn.iferror(VLOOKUP($A1906,Clientes!$A:$F,6,0),"")</f>
        <v>#N/A</v>
      </c>
      <c r="F1906" s="102" t="str">
        <f aca="false">IF(B1906="","",EOMONTH(B1906,-1)+1)</f>
        <v/>
      </c>
      <c r="G1906" s="103" t="n">
        <f aca="false">_xlfn.iferror(VLOOKUP(D1906,Cadastros!$M$1:$N$12,2,0),0)*C1906</f>
        <v>0</v>
      </c>
      <c r="H1906" s="103" t="n">
        <f aca="false">SUMIF(A:A,A1906,G:G)</f>
        <v>0</v>
      </c>
    </row>
    <row r="1907" customFormat="false" ht="15" hidden="true" customHeight="true" outlineLevel="0" collapsed="false">
      <c r="A1907" s="92"/>
      <c r="B1907" s="92"/>
      <c r="C1907" s="100"/>
      <c r="D1907" s="92"/>
      <c r="E1907" s="101" t="e">
        <f aca="false">_xlfn.iferror(VLOOKUP($A1907,Clientes!$A:$F,6,0),"")</f>
        <v>#N/A</v>
      </c>
      <c r="F1907" s="102" t="str">
        <f aca="false">IF(B1907="","",EOMONTH(B1907,-1)+1)</f>
        <v/>
      </c>
      <c r="G1907" s="103" t="n">
        <f aca="false">_xlfn.iferror(VLOOKUP(D1907,Cadastros!$M$1:$N$12,2,0),0)*C1907</f>
        <v>0</v>
      </c>
      <c r="H1907" s="103" t="n">
        <f aca="false">SUMIF(A:A,A1907,G:G)</f>
        <v>0</v>
      </c>
    </row>
    <row r="1908" customFormat="false" ht="15" hidden="true" customHeight="true" outlineLevel="0" collapsed="false">
      <c r="A1908" s="92"/>
      <c r="B1908" s="92"/>
      <c r="C1908" s="100"/>
      <c r="D1908" s="92"/>
      <c r="E1908" s="101" t="e">
        <f aca="false">_xlfn.iferror(VLOOKUP($A1908,Clientes!$A:$F,6,0),"")</f>
        <v>#N/A</v>
      </c>
      <c r="F1908" s="102" t="str">
        <f aca="false">IF(B1908="","",EOMONTH(B1908,-1)+1)</f>
        <v/>
      </c>
      <c r="G1908" s="103" t="n">
        <f aca="false">_xlfn.iferror(VLOOKUP(D1908,Cadastros!$M$1:$N$12,2,0),0)*C1908</f>
        <v>0</v>
      </c>
      <c r="H1908" s="103" t="n">
        <f aca="false">SUMIF(A:A,A1908,G:G)</f>
        <v>0</v>
      </c>
    </row>
    <row r="1909" customFormat="false" ht="15" hidden="true" customHeight="true" outlineLevel="0" collapsed="false">
      <c r="A1909" s="92"/>
      <c r="B1909" s="92"/>
      <c r="C1909" s="100"/>
      <c r="D1909" s="92"/>
      <c r="E1909" s="101" t="e">
        <f aca="false">_xlfn.iferror(VLOOKUP($A1909,Clientes!$A:$F,6,0),"")</f>
        <v>#N/A</v>
      </c>
      <c r="F1909" s="102" t="str">
        <f aca="false">IF(B1909="","",EOMONTH(B1909,-1)+1)</f>
        <v/>
      </c>
      <c r="G1909" s="103" t="n">
        <f aca="false">_xlfn.iferror(VLOOKUP(D1909,Cadastros!$M$1:$N$12,2,0),0)*C1909</f>
        <v>0</v>
      </c>
      <c r="H1909" s="103" t="n">
        <f aca="false">SUMIF(A:A,A1909,G:G)</f>
        <v>0</v>
      </c>
    </row>
    <row r="1910" customFormat="false" ht="15" hidden="true" customHeight="true" outlineLevel="0" collapsed="false">
      <c r="A1910" s="92"/>
      <c r="B1910" s="92"/>
      <c r="C1910" s="100"/>
      <c r="D1910" s="92"/>
      <c r="E1910" s="101" t="e">
        <f aca="false">_xlfn.iferror(VLOOKUP($A1910,Clientes!$A:$F,6,0),"")</f>
        <v>#N/A</v>
      </c>
      <c r="F1910" s="102" t="str">
        <f aca="false">IF(B1910="","",EOMONTH(B1910,-1)+1)</f>
        <v/>
      </c>
      <c r="G1910" s="103" t="n">
        <f aca="false">_xlfn.iferror(VLOOKUP(D1910,Cadastros!$M$1:$N$12,2,0),0)*C1910</f>
        <v>0</v>
      </c>
      <c r="H1910" s="103" t="n">
        <f aca="false">SUMIF(A:A,A1910,G:G)</f>
        <v>0</v>
      </c>
    </row>
    <row r="1911" customFormat="false" ht="15" hidden="true" customHeight="true" outlineLevel="0" collapsed="false">
      <c r="A1911" s="92"/>
      <c r="B1911" s="92"/>
      <c r="C1911" s="100"/>
      <c r="D1911" s="92"/>
      <c r="E1911" s="101" t="e">
        <f aca="false">_xlfn.iferror(VLOOKUP($A1911,Clientes!$A:$F,6,0),"")</f>
        <v>#N/A</v>
      </c>
      <c r="F1911" s="102" t="str">
        <f aca="false">IF(B1911="","",EOMONTH(B1911,-1)+1)</f>
        <v/>
      </c>
      <c r="G1911" s="103" t="n">
        <f aca="false">_xlfn.iferror(VLOOKUP(D1911,Cadastros!$M$1:$N$12,2,0),0)*C1911</f>
        <v>0</v>
      </c>
      <c r="H1911" s="103" t="n">
        <f aca="false">SUMIF(A:A,A1911,G:G)</f>
        <v>0</v>
      </c>
    </row>
    <row r="1912" customFormat="false" ht="15" hidden="true" customHeight="true" outlineLevel="0" collapsed="false">
      <c r="A1912" s="92"/>
      <c r="B1912" s="92"/>
      <c r="C1912" s="100"/>
      <c r="D1912" s="92"/>
      <c r="E1912" s="101" t="e">
        <f aca="false">_xlfn.iferror(VLOOKUP($A1912,Clientes!$A:$F,6,0),"")</f>
        <v>#N/A</v>
      </c>
      <c r="F1912" s="102" t="str">
        <f aca="false">IF(B1912="","",EOMONTH(B1912,-1)+1)</f>
        <v/>
      </c>
      <c r="G1912" s="103" t="n">
        <f aca="false">_xlfn.iferror(VLOOKUP(D1912,Cadastros!$M$1:$N$12,2,0),0)*C1912</f>
        <v>0</v>
      </c>
      <c r="H1912" s="103" t="n">
        <f aca="false">SUMIF(A:A,A1912,G:G)</f>
        <v>0</v>
      </c>
    </row>
    <row r="1913" customFormat="false" ht="15" hidden="true" customHeight="true" outlineLevel="0" collapsed="false">
      <c r="A1913" s="92"/>
      <c r="B1913" s="92"/>
      <c r="C1913" s="100"/>
      <c r="D1913" s="92"/>
      <c r="E1913" s="101" t="e">
        <f aca="false">_xlfn.iferror(VLOOKUP($A1913,Clientes!$A:$F,6,0),"")</f>
        <v>#N/A</v>
      </c>
      <c r="F1913" s="102" t="str">
        <f aca="false">IF(B1913="","",EOMONTH(B1913,-1)+1)</f>
        <v/>
      </c>
      <c r="G1913" s="103" t="n">
        <f aca="false">_xlfn.iferror(VLOOKUP(D1913,Cadastros!$M$1:$N$12,2,0),0)*C1913</f>
        <v>0</v>
      </c>
      <c r="H1913" s="103" t="n">
        <f aca="false">SUMIF(A:A,A1913,G:G)</f>
        <v>0</v>
      </c>
    </row>
    <row r="1914" customFormat="false" ht="15" hidden="true" customHeight="true" outlineLevel="0" collapsed="false">
      <c r="A1914" s="92"/>
      <c r="B1914" s="92"/>
      <c r="C1914" s="100"/>
      <c r="D1914" s="92"/>
      <c r="E1914" s="101" t="e">
        <f aca="false">_xlfn.iferror(VLOOKUP($A1914,Clientes!$A:$F,6,0),"")</f>
        <v>#N/A</v>
      </c>
      <c r="F1914" s="102" t="str">
        <f aca="false">IF(B1914="","",EOMONTH(B1914,-1)+1)</f>
        <v/>
      </c>
      <c r="G1914" s="103" t="n">
        <f aca="false">_xlfn.iferror(VLOOKUP(D1914,Cadastros!$M$1:$N$12,2,0),0)*C1914</f>
        <v>0</v>
      </c>
      <c r="H1914" s="103" t="n">
        <f aca="false">SUMIF(A:A,A1914,G:G)</f>
        <v>0</v>
      </c>
    </row>
    <row r="1915" customFormat="false" ht="15" hidden="true" customHeight="true" outlineLevel="0" collapsed="false">
      <c r="A1915" s="92"/>
      <c r="B1915" s="92"/>
      <c r="C1915" s="100"/>
      <c r="D1915" s="92"/>
      <c r="E1915" s="101" t="e">
        <f aca="false">_xlfn.iferror(VLOOKUP($A1915,Clientes!$A:$F,6,0),"")</f>
        <v>#N/A</v>
      </c>
      <c r="F1915" s="102" t="str">
        <f aca="false">IF(B1915="","",EOMONTH(B1915,-1)+1)</f>
        <v/>
      </c>
      <c r="G1915" s="103" t="n">
        <f aca="false">_xlfn.iferror(VLOOKUP(D1915,Cadastros!$M$1:$N$12,2,0),0)*C1915</f>
        <v>0</v>
      </c>
      <c r="H1915" s="103" t="n">
        <f aca="false">SUMIF(A:A,A1915,G:G)</f>
        <v>0</v>
      </c>
    </row>
    <row r="1916" customFormat="false" ht="15" hidden="true" customHeight="true" outlineLevel="0" collapsed="false">
      <c r="A1916" s="92"/>
      <c r="B1916" s="92"/>
      <c r="C1916" s="100"/>
      <c r="D1916" s="92"/>
      <c r="E1916" s="101" t="e">
        <f aca="false">_xlfn.iferror(VLOOKUP($A1916,Clientes!$A:$F,6,0),"")</f>
        <v>#N/A</v>
      </c>
      <c r="F1916" s="102" t="str">
        <f aca="false">IF(B1916="","",EOMONTH(B1916,-1)+1)</f>
        <v/>
      </c>
      <c r="G1916" s="103" t="n">
        <f aca="false">_xlfn.iferror(VLOOKUP(D1916,Cadastros!$M$1:$N$12,2,0),0)*C1916</f>
        <v>0</v>
      </c>
      <c r="H1916" s="103" t="n">
        <f aca="false">SUMIF(A:A,A1916,G:G)</f>
        <v>0</v>
      </c>
    </row>
    <row r="1917" customFormat="false" ht="15" hidden="true" customHeight="true" outlineLevel="0" collapsed="false">
      <c r="A1917" s="92"/>
      <c r="B1917" s="92"/>
      <c r="C1917" s="100"/>
      <c r="D1917" s="92"/>
      <c r="E1917" s="101" t="e">
        <f aca="false">_xlfn.iferror(VLOOKUP($A1917,Clientes!$A:$F,6,0),"")</f>
        <v>#N/A</v>
      </c>
      <c r="F1917" s="102" t="str">
        <f aca="false">IF(B1917="","",EOMONTH(B1917,-1)+1)</f>
        <v/>
      </c>
      <c r="G1917" s="103" t="n">
        <f aca="false">_xlfn.iferror(VLOOKUP(D1917,Cadastros!$M$1:$N$12,2,0),0)*C1917</f>
        <v>0</v>
      </c>
      <c r="H1917" s="103" t="n">
        <f aca="false">SUMIF(A:A,A1917,G:G)</f>
        <v>0</v>
      </c>
    </row>
    <row r="1918" customFormat="false" ht="15" hidden="true" customHeight="true" outlineLevel="0" collapsed="false">
      <c r="A1918" s="92"/>
      <c r="B1918" s="92"/>
      <c r="C1918" s="100"/>
      <c r="D1918" s="92"/>
      <c r="E1918" s="101" t="e">
        <f aca="false">_xlfn.iferror(VLOOKUP($A1918,Clientes!$A:$F,6,0),"")</f>
        <v>#N/A</v>
      </c>
      <c r="F1918" s="102" t="str">
        <f aca="false">IF(B1918="","",EOMONTH(B1918,-1)+1)</f>
        <v/>
      </c>
      <c r="G1918" s="103" t="n">
        <f aca="false">_xlfn.iferror(VLOOKUP(D1918,Cadastros!$M$1:$N$12,2,0),0)*C1918</f>
        <v>0</v>
      </c>
      <c r="H1918" s="103" t="n">
        <f aca="false">SUMIF(A:A,A1918,G:G)</f>
        <v>0</v>
      </c>
    </row>
    <row r="1919" customFormat="false" ht="15" hidden="true" customHeight="true" outlineLevel="0" collapsed="false">
      <c r="A1919" s="92"/>
      <c r="B1919" s="92"/>
      <c r="C1919" s="100"/>
      <c r="D1919" s="92"/>
      <c r="E1919" s="101" t="e">
        <f aca="false">_xlfn.iferror(VLOOKUP($A1919,Clientes!$A:$F,6,0),"")</f>
        <v>#N/A</v>
      </c>
      <c r="F1919" s="102" t="str">
        <f aca="false">IF(B1919="","",EOMONTH(B1919,-1)+1)</f>
        <v/>
      </c>
      <c r="G1919" s="103" t="n">
        <f aca="false">_xlfn.iferror(VLOOKUP(D1919,Cadastros!$M$1:$N$12,2,0),0)*C1919</f>
        <v>0</v>
      </c>
      <c r="H1919" s="103" t="n">
        <f aca="false">SUMIF(A:A,A1919,G:G)</f>
        <v>0</v>
      </c>
    </row>
    <row r="1920" customFormat="false" ht="15" hidden="true" customHeight="true" outlineLevel="0" collapsed="false">
      <c r="A1920" s="92"/>
      <c r="B1920" s="92"/>
      <c r="C1920" s="100"/>
      <c r="D1920" s="92"/>
      <c r="E1920" s="101" t="e">
        <f aca="false">_xlfn.iferror(VLOOKUP($A1920,Clientes!$A:$F,6,0),"")</f>
        <v>#N/A</v>
      </c>
      <c r="F1920" s="102" t="str">
        <f aca="false">IF(B1920="","",EOMONTH(B1920,-1)+1)</f>
        <v/>
      </c>
      <c r="G1920" s="103" t="n">
        <f aca="false">_xlfn.iferror(VLOOKUP(D1920,Cadastros!$M$1:$N$12,2,0),0)*C1920</f>
        <v>0</v>
      </c>
      <c r="H1920" s="103" t="n">
        <f aca="false">SUMIF(A:A,A1920,G:G)</f>
        <v>0</v>
      </c>
    </row>
    <row r="1921" customFormat="false" ht="15" hidden="true" customHeight="true" outlineLevel="0" collapsed="false">
      <c r="A1921" s="92"/>
      <c r="B1921" s="92"/>
      <c r="C1921" s="100"/>
      <c r="D1921" s="92"/>
      <c r="E1921" s="101" t="e">
        <f aca="false">_xlfn.iferror(VLOOKUP($A1921,Clientes!$A:$F,6,0),"")</f>
        <v>#N/A</v>
      </c>
      <c r="F1921" s="102" t="str">
        <f aca="false">IF(B1921="","",EOMONTH(B1921,-1)+1)</f>
        <v/>
      </c>
      <c r="G1921" s="103" t="n">
        <f aca="false">_xlfn.iferror(VLOOKUP(D1921,Cadastros!$M$1:$N$12,2,0),0)*C1921</f>
        <v>0</v>
      </c>
      <c r="H1921" s="103" t="n">
        <f aca="false">SUMIF(A:A,A1921,G:G)</f>
        <v>0</v>
      </c>
    </row>
    <row r="1922" customFormat="false" ht="15" hidden="true" customHeight="true" outlineLevel="0" collapsed="false">
      <c r="A1922" s="92"/>
      <c r="B1922" s="92"/>
      <c r="C1922" s="100"/>
      <c r="D1922" s="92"/>
      <c r="E1922" s="101" t="e">
        <f aca="false">_xlfn.iferror(VLOOKUP($A1922,Clientes!$A:$F,6,0),"")</f>
        <v>#N/A</v>
      </c>
      <c r="F1922" s="102" t="str">
        <f aca="false">IF(B1922="","",EOMONTH(B1922,-1)+1)</f>
        <v/>
      </c>
      <c r="G1922" s="103" t="n">
        <f aca="false">_xlfn.iferror(VLOOKUP(D1922,Cadastros!$M$1:$N$12,2,0),0)*C1922</f>
        <v>0</v>
      </c>
      <c r="H1922" s="103" t="n">
        <f aca="false">SUMIF(A:A,A1922,G:G)</f>
        <v>0</v>
      </c>
    </row>
    <row r="1923" customFormat="false" ht="15" hidden="true" customHeight="true" outlineLevel="0" collapsed="false">
      <c r="A1923" s="92"/>
      <c r="B1923" s="92"/>
      <c r="C1923" s="100"/>
      <c r="D1923" s="92"/>
      <c r="E1923" s="101" t="e">
        <f aca="false">_xlfn.iferror(VLOOKUP($A1923,Clientes!$A:$F,6,0),"")</f>
        <v>#N/A</v>
      </c>
      <c r="F1923" s="102" t="str">
        <f aca="false">IF(B1923="","",EOMONTH(B1923,-1)+1)</f>
        <v/>
      </c>
      <c r="G1923" s="103" t="n">
        <f aca="false">_xlfn.iferror(VLOOKUP(D1923,Cadastros!$M$1:$N$12,2,0),0)*C1923</f>
        <v>0</v>
      </c>
      <c r="H1923" s="103" t="n">
        <f aca="false">SUMIF(A:A,A1923,G:G)</f>
        <v>0</v>
      </c>
    </row>
    <row r="1924" customFormat="false" ht="15" hidden="true" customHeight="true" outlineLevel="0" collapsed="false">
      <c r="A1924" s="92"/>
      <c r="B1924" s="92"/>
      <c r="C1924" s="100"/>
      <c r="D1924" s="92"/>
      <c r="E1924" s="101" t="e">
        <f aca="false">_xlfn.iferror(VLOOKUP($A1924,Clientes!$A:$F,6,0),"")</f>
        <v>#N/A</v>
      </c>
      <c r="F1924" s="102" t="str">
        <f aca="false">IF(B1924="","",EOMONTH(B1924,-1)+1)</f>
        <v/>
      </c>
      <c r="G1924" s="103" t="n">
        <f aca="false">_xlfn.iferror(VLOOKUP(D1924,Cadastros!$M$1:$N$12,2,0),0)*C1924</f>
        <v>0</v>
      </c>
      <c r="H1924" s="103" t="n">
        <f aca="false">SUMIF(A:A,A1924,G:G)</f>
        <v>0</v>
      </c>
    </row>
    <row r="1925" customFormat="false" ht="15" hidden="true" customHeight="true" outlineLevel="0" collapsed="false">
      <c r="A1925" s="92"/>
      <c r="B1925" s="92"/>
      <c r="C1925" s="100"/>
      <c r="D1925" s="92"/>
      <c r="E1925" s="101" t="e">
        <f aca="false">_xlfn.iferror(VLOOKUP($A1925,Clientes!$A:$F,6,0),"")</f>
        <v>#N/A</v>
      </c>
      <c r="F1925" s="102" t="str">
        <f aca="false">IF(B1925="","",EOMONTH(B1925,-1)+1)</f>
        <v/>
      </c>
      <c r="G1925" s="103" t="n">
        <f aca="false">_xlfn.iferror(VLOOKUP(D1925,Cadastros!$M$1:$N$12,2,0),0)*C1925</f>
        <v>0</v>
      </c>
      <c r="H1925" s="103" t="n">
        <f aca="false">SUMIF(A:A,A1925,G:G)</f>
        <v>0</v>
      </c>
    </row>
    <row r="1926" customFormat="false" ht="15" hidden="true" customHeight="true" outlineLevel="0" collapsed="false">
      <c r="A1926" s="92"/>
      <c r="B1926" s="92"/>
      <c r="C1926" s="100"/>
      <c r="D1926" s="92"/>
      <c r="E1926" s="101" t="e">
        <f aca="false">_xlfn.iferror(VLOOKUP($A1926,Clientes!$A:$F,6,0),"")</f>
        <v>#N/A</v>
      </c>
      <c r="F1926" s="102" t="str">
        <f aca="false">IF(B1926="","",EOMONTH(B1926,-1)+1)</f>
        <v/>
      </c>
      <c r="G1926" s="103" t="n">
        <f aca="false">_xlfn.iferror(VLOOKUP(D1926,Cadastros!$M$1:$N$12,2,0),0)*C1926</f>
        <v>0</v>
      </c>
      <c r="H1926" s="103" t="n">
        <f aca="false">SUMIF(A:A,A1926,G:G)</f>
        <v>0</v>
      </c>
    </row>
    <row r="1927" customFormat="false" ht="15" hidden="true" customHeight="true" outlineLevel="0" collapsed="false">
      <c r="A1927" s="92"/>
      <c r="B1927" s="92"/>
      <c r="C1927" s="100"/>
      <c r="D1927" s="92"/>
      <c r="E1927" s="101" t="e">
        <f aca="false">_xlfn.iferror(VLOOKUP($A1927,Clientes!$A:$F,6,0),"")</f>
        <v>#N/A</v>
      </c>
      <c r="F1927" s="102" t="str">
        <f aca="false">IF(B1927="","",EOMONTH(B1927,-1)+1)</f>
        <v/>
      </c>
      <c r="G1927" s="103" t="n">
        <f aca="false">_xlfn.iferror(VLOOKUP(D1927,Cadastros!$M$1:$N$12,2,0),0)*C1927</f>
        <v>0</v>
      </c>
      <c r="H1927" s="103" t="n">
        <f aca="false">SUMIF(A:A,A1927,G:G)</f>
        <v>0</v>
      </c>
    </row>
    <row r="1928" customFormat="false" ht="15" hidden="true" customHeight="true" outlineLevel="0" collapsed="false">
      <c r="A1928" s="92"/>
      <c r="B1928" s="92"/>
      <c r="C1928" s="100"/>
      <c r="D1928" s="92"/>
      <c r="E1928" s="101" t="e">
        <f aca="false">_xlfn.iferror(VLOOKUP($A1928,Clientes!$A:$F,6,0),"")</f>
        <v>#N/A</v>
      </c>
      <c r="F1928" s="102" t="str">
        <f aca="false">IF(B1928="","",EOMONTH(B1928,-1)+1)</f>
        <v/>
      </c>
      <c r="G1928" s="103" t="n">
        <f aca="false">_xlfn.iferror(VLOOKUP(D1928,Cadastros!$M$1:$N$12,2,0),0)*C1928</f>
        <v>0</v>
      </c>
      <c r="H1928" s="103" t="n">
        <f aca="false">SUMIF(A:A,A1928,G:G)</f>
        <v>0</v>
      </c>
    </row>
    <row r="1929" customFormat="false" ht="15" hidden="true" customHeight="true" outlineLevel="0" collapsed="false">
      <c r="A1929" s="92"/>
      <c r="B1929" s="92"/>
      <c r="C1929" s="100"/>
      <c r="D1929" s="92"/>
      <c r="E1929" s="101" t="e">
        <f aca="false">_xlfn.iferror(VLOOKUP($A1929,Clientes!$A:$F,6,0),"")</f>
        <v>#N/A</v>
      </c>
      <c r="F1929" s="102" t="str">
        <f aca="false">IF(B1929="","",EOMONTH(B1929,-1)+1)</f>
        <v/>
      </c>
      <c r="G1929" s="103" t="n">
        <f aca="false">_xlfn.iferror(VLOOKUP(D1929,Cadastros!$M$1:$N$12,2,0),0)*C1929</f>
        <v>0</v>
      </c>
      <c r="H1929" s="103" t="n">
        <f aca="false">SUMIF(A:A,A1929,G:G)</f>
        <v>0</v>
      </c>
    </row>
    <row r="1930" customFormat="false" ht="15" hidden="true" customHeight="true" outlineLevel="0" collapsed="false">
      <c r="A1930" s="92"/>
      <c r="B1930" s="92"/>
      <c r="C1930" s="100"/>
      <c r="D1930" s="92"/>
      <c r="E1930" s="101" t="e">
        <f aca="false">_xlfn.iferror(VLOOKUP($A1930,Clientes!$A:$F,6,0),"")</f>
        <v>#N/A</v>
      </c>
      <c r="F1930" s="102" t="str">
        <f aca="false">IF(B1930="","",EOMONTH(B1930,-1)+1)</f>
        <v/>
      </c>
      <c r="G1930" s="103" t="n">
        <f aca="false">_xlfn.iferror(VLOOKUP(D1930,Cadastros!$M$1:$N$12,2,0),0)*C1930</f>
        <v>0</v>
      </c>
      <c r="H1930" s="103" t="n">
        <f aca="false">SUMIF(A:A,A1930,G:G)</f>
        <v>0</v>
      </c>
    </row>
    <row r="1931" customFormat="false" ht="15" hidden="true" customHeight="true" outlineLevel="0" collapsed="false">
      <c r="A1931" s="92"/>
      <c r="B1931" s="92"/>
      <c r="C1931" s="100"/>
      <c r="D1931" s="92"/>
      <c r="E1931" s="101" t="e">
        <f aca="false">_xlfn.iferror(VLOOKUP($A1931,Clientes!$A:$F,6,0),"")</f>
        <v>#N/A</v>
      </c>
      <c r="F1931" s="102" t="str">
        <f aca="false">IF(B1931="","",EOMONTH(B1931,-1)+1)</f>
        <v/>
      </c>
      <c r="G1931" s="103" t="n">
        <f aca="false">_xlfn.iferror(VLOOKUP(D1931,Cadastros!$M$1:$N$12,2,0),0)*C1931</f>
        <v>0</v>
      </c>
      <c r="H1931" s="103" t="n">
        <f aca="false">SUMIF(A:A,A1931,G:G)</f>
        <v>0</v>
      </c>
    </row>
    <row r="1932" customFormat="false" ht="15" hidden="true" customHeight="true" outlineLevel="0" collapsed="false">
      <c r="A1932" s="92"/>
      <c r="B1932" s="92"/>
      <c r="C1932" s="100"/>
      <c r="D1932" s="92"/>
      <c r="E1932" s="101" t="e">
        <f aca="false">_xlfn.iferror(VLOOKUP($A1932,Clientes!$A:$F,6,0),"")</f>
        <v>#N/A</v>
      </c>
      <c r="F1932" s="102" t="str">
        <f aca="false">IF(B1932="","",EOMONTH(B1932,-1)+1)</f>
        <v/>
      </c>
      <c r="G1932" s="103" t="n">
        <f aca="false">_xlfn.iferror(VLOOKUP(D1932,Cadastros!$M$1:$N$12,2,0),0)*C1932</f>
        <v>0</v>
      </c>
      <c r="H1932" s="103" t="n">
        <f aca="false">SUMIF(A:A,A1932,G:G)</f>
        <v>0</v>
      </c>
    </row>
    <row r="1933" customFormat="false" ht="15" hidden="true" customHeight="true" outlineLevel="0" collapsed="false">
      <c r="A1933" s="92"/>
      <c r="B1933" s="92"/>
      <c r="C1933" s="100"/>
      <c r="D1933" s="92"/>
      <c r="E1933" s="101" t="e">
        <f aca="false">_xlfn.iferror(VLOOKUP($A1933,Clientes!$A:$F,6,0),"")</f>
        <v>#N/A</v>
      </c>
      <c r="F1933" s="102" t="str">
        <f aca="false">IF(B1933="","",EOMONTH(B1933,-1)+1)</f>
        <v/>
      </c>
      <c r="G1933" s="103" t="n">
        <f aca="false">_xlfn.iferror(VLOOKUP(D1933,Cadastros!$M$1:$N$12,2,0),0)*C1933</f>
        <v>0</v>
      </c>
      <c r="H1933" s="103" t="n">
        <f aca="false">SUMIF(A:A,A1933,G:G)</f>
        <v>0</v>
      </c>
    </row>
    <row r="1934" customFormat="false" ht="15" hidden="true" customHeight="true" outlineLevel="0" collapsed="false">
      <c r="A1934" s="92"/>
      <c r="B1934" s="92"/>
      <c r="C1934" s="100"/>
      <c r="D1934" s="92"/>
      <c r="E1934" s="101" t="e">
        <f aca="false">_xlfn.iferror(VLOOKUP($A1934,Clientes!$A:$F,6,0),"")</f>
        <v>#N/A</v>
      </c>
      <c r="F1934" s="102" t="str">
        <f aca="false">IF(B1934="","",EOMONTH(B1934,-1)+1)</f>
        <v/>
      </c>
      <c r="G1934" s="103" t="n">
        <f aca="false">_xlfn.iferror(VLOOKUP(D1934,Cadastros!$M$1:$N$12,2,0),0)*C1934</f>
        <v>0</v>
      </c>
      <c r="H1934" s="103" t="n">
        <f aca="false">SUMIF(A:A,A1934,G:G)</f>
        <v>0</v>
      </c>
    </row>
    <row r="1935" customFormat="false" ht="15" hidden="true" customHeight="true" outlineLevel="0" collapsed="false">
      <c r="A1935" s="92"/>
      <c r="B1935" s="92"/>
      <c r="C1935" s="100"/>
      <c r="D1935" s="92"/>
      <c r="E1935" s="101" t="e">
        <f aca="false">_xlfn.iferror(VLOOKUP($A1935,Clientes!$A:$F,6,0),"")</f>
        <v>#N/A</v>
      </c>
      <c r="F1935" s="102" t="str">
        <f aca="false">IF(B1935="","",EOMONTH(B1935,-1)+1)</f>
        <v/>
      </c>
      <c r="G1935" s="103" t="n">
        <f aca="false">_xlfn.iferror(VLOOKUP(D1935,Cadastros!$M$1:$N$12,2,0),0)*C1935</f>
        <v>0</v>
      </c>
      <c r="H1935" s="103" t="n">
        <f aca="false">SUMIF(A:A,A1935,G:G)</f>
        <v>0</v>
      </c>
    </row>
    <row r="1936" customFormat="false" ht="15" hidden="true" customHeight="true" outlineLevel="0" collapsed="false">
      <c r="A1936" s="92"/>
      <c r="B1936" s="92"/>
      <c r="C1936" s="100"/>
      <c r="D1936" s="92"/>
      <c r="E1936" s="101" t="e">
        <f aca="false">_xlfn.iferror(VLOOKUP($A1936,Clientes!$A:$F,6,0),"")</f>
        <v>#N/A</v>
      </c>
      <c r="F1936" s="102" t="str">
        <f aca="false">IF(B1936="","",EOMONTH(B1936,-1)+1)</f>
        <v/>
      </c>
      <c r="G1936" s="103" t="n">
        <f aca="false">_xlfn.iferror(VLOOKUP(D1936,Cadastros!$M$1:$N$12,2,0),0)*C1936</f>
        <v>0</v>
      </c>
      <c r="H1936" s="103" t="n">
        <f aca="false">SUMIF(A:A,A1936,G:G)</f>
        <v>0</v>
      </c>
    </row>
    <row r="1937" customFormat="false" ht="15" hidden="true" customHeight="true" outlineLevel="0" collapsed="false">
      <c r="A1937" s="92"/>
      <c r="B1937" s="92"/>
      <c r="C1937" s="100"/>
      <c r="D1937" s="92"/>
      <c r="E1937" s="101" t="e">
        <f aca="false">_xlfn.iferror(VLOOKUP($A1937,Clientes!$A:$F,6,0),"")</f>
        <v>#N/A</v>
      </c>
      <c r="F1937" s="102" t="str">
        <f aca="false">IF(B1937="","",EOMONTH(B1937,-1)+1)</f>
        <v/>
      </c>
      <c r="G1937" s="103" t="n">
        <f aca="false">_xlfn.iferror(VLOOKUP(D1937,Cadastros!$M$1:$N$12,2,0),0)*C1937</f>
        <v>0</v>
      </c>
      <c r="H1937" s="103" t="n">
        <f aca="false">SUMIF(A:A,A1937,G:G)</f>
        <v>0</v>
      </c>
    </row>
    <row r="1938" customFormat="false" ht="15" hidden="true" customHeight="true" outlineLevel="0" collapsed="false">
      <c r="A1938" s="92"/>
      <c r="B1938" s="92"/>
      <c r="C1938" s="100"/>
      <c r="D1938" s="92"/>
      <c r="E1938" s="101" t="e">
        <f aca="false">_xlfn.iferror(VLOOKUP($A1938,Clientes!$A:$F,6,0),"")</f>
        <v>#N/A</v>
      </c>
      <c r="F1938" s="102" t="str">
        <f aca="false">IF(B1938="","",EOMONTH(B1938,-1)+1)</f>
        <v/>
      </c>
      <c r="G1938" s="103" t="n">
        <f aca="false">_xlfn.iferror(VLOOKUP(D1938,Cadastros!$M$1:$N$12,2,0),0)*C1938</f>
        <v>0</v>
      </c>
      <c r="H1938" s="103" t="n">
        <f aca="false">SUMIF(A:A,A1938,G:G)</f>
        <v>0</v>
      </c>
    </row>
    <row r="1939" customFormat="false" ht="15" hidden="true" customHeight="true" outlineLevel="0" collapsed="false">
      <c r="A1939" s="92"/>
      <c r="B1939" s="92"/>
      <c r="C1939" s="100"/>
      <c r="D1939" s="92"/>
      <c r="E1939" s="101" t="e">
        <f aca="false">_xlfn.iferror(VLOOKUP($A1939,Clientes!$A:$F,6,0),"")</f>
        <v>#N/A</v>
      </c>
      <c r="F1939" s="102" t="str">
        <f aca="false">IF(B1939="","",EOMONTH(B1939,-1)+1)</f>
        <v/>
      </c>
      <c r="G1939" s="103" t="n">
        <f aca="false">_xlfn.iferror(VLOOKUP(D1939,Cadastros!$M$1:$N$12,2,0),0)*C1939</f>
        <v>0</v>
      </c>
      <c r="H1939" s="103" t="n">
        <f aca="false">SUMIF(A:A,A1939,G:G)</f>
        <v>0</v>
      </c>
    </row>
    <row r="1940" customFormat="false" ht="15" hidden="true" customHeight="true" outlineLevel="0" collapsed="false">
      <c r="A1940" s="92"/>
      <c r="B1940" s="92"/>
      <c r="C1940" s="100"/>
      <c r="D1940" s="92"/>
      <c r="E1940" s="101" t="e">
        <f aca="false">_xlfn.iferror(VLOOKUP($A1940,Clientes!$A:$F,6,0),"")</f>
        <v>#N/A</v>
      </c>
      <c r="F1940" s="102" t="str">
        <f aca="false">IF(B1940="","",EOMONTH(B1940,-1)+1)</f>
        <v/>
      </c>
      <c r="G1940" s="103" t="n">
        <f aca="false">_xlfn.iferror(VLOOKUP(D1940,Cadastros!$M$1:$N$12,2,0),0)*C1940</f>
        <v>0</v>
      </c>
      <c r="H1940" s="103" t="n">
        <f aca="false">SUMIF(A:A,A1940,G:G)</f>
        <v>0</v>
      </c>
    </row>
    <row r="1941" customFormat="false" ht="15" hidden="true" customHeight="true" outlineLevel="0" collapsed="false">
      <c r="A1941" s="92"/>
      <c r="B1941" s="92"/>
      <c r="C1941" s="100"/>
      <c r="D1941" s="92"/>
      <c r="E1941" s="101" t="e">
        <f aca="false">_xlfn.iferror(VLOOKUP($A1941,Clientes!$A:$F,6,0),"")</f>
        <v>#N/A</v>
      </c>
      <c r="F1941" s="102" t="str">
        <f aca="false">IF(B1941="","",EOMONTH(B1941,-1)+1)</f>
        <v/>
      </c>
      <c r="G1941" s="103" t="n">
        <f aca="false">_xlfn.iferror(VLOOKUP(D1941,Cadastros!$M$1:$N$12,2,0),0)*C1941</f>
        <v>0</v>
      </c>
      <c r="H1941" s="103" t="n">
        <f aca="false">SUMIF(A:A,A1941,G:G)</f>
        <v>0</v>
      </c>
    </row>
    <row r="1942" customFormat="false" ht="15" hidden="true" customHeight="true" outlineLevel="0" collapsed="false">
      <c r="A1942" s="92"/>
      <c r="B1942" s="92"/>
      <c r="C1942" s="100"/>
      <c r="D1942" s="92"/>
      <c r="E1942" s="101" t="e">
        <f aca="false">_xlfn.iferror(VLOOKUP($A1942,Clientes!$A:$F,6,0),"")</f>
        <v>#N/A</v>
      </c>
      <c r="F1942" s="102" t="str">
        <f aca="false">IF(B1942="","",EOMONTH(B1942,-1)+1)</f>
        <v/>
      </c>
      <c r="G1942" s="103" t="n">
        <f aca="false">_xlfn.iferror(VLOOKUP(D1942,Cadastros!$M$1:$N$12,2,0),0)*C1942</f>
        <v>0</v>
      </c>
      <c r="H1942" s="103" t="n">
        <f aca="false">SUMIF(A:A,A1942,G:G)</f>
        <v>0</v>
      </c>
    </row>
    <row r="1943" customFormat="false" ht="15" hidden="true" customHeight="true" outlineLevel="0" collapsed="false">
      <c r="A1943" s="92"/>
      <c r="B1943" s="92"/>
      <c r="C1943" s="100"/>
      <c r="D1943" s="92"/>
      <c r="E1943" s="101" t="e">
        <f aca="false">_xlfn.iferror(VLOOKUP($A1943,Clientes!$A:$F,6,0),"")</f>
        <v>#N/A</v>
      </c>
      <c r="F1943" s="102" t="str">
        <f aca="false">IF(B1943="","",EOMONTH(B1943,-1)+1)</f>
        <v/>
      </c>
      <c r="G1943" s="103" t="n">
        <f aca="false">_xlfn.iferror(VLOOKUP(D1943,Cadastros!$M$1:$N$12,2,0),0)*C1943</f>
        <v>0</v>
      </c>
      <c r="H1943" s="103" t="n">
        <f aca="false">SUMIF(A:A,A1943,G:G)</f>
        <v>0</v>
      </c>
    </row>
    <row r="1944" customFormat="false" ht="15" hidden="true" customHeight="true" outlineLevel="0" collapsed="false">
      <c r="A1944" s="92"/>
      <c r="B1944" s="92"/>
      <c r="C1944" s="100"/>
      <c r="D1944" s="92"/>
      <c r="E1944" s="101" t="e">
        <f aca="false">_xlfn.iferror(VLOOKUP($A1944,Clientes!$A:$F,6,0),"")</f>
        <v>#N/A</v>
      </c>
      <c r="F1944" s="102" t="str">
        <f aca="false">IF(B1944="","",EOMONTH(B1944,-1)+1)</f>
        <v/>
      </c>
      <c r="G1944" s="103" t="n">
        <f aca="false">_xlfn.iferror(VLOOKUP(D1944,Cadastros!$M$1:$N$12,2,0),0)*C1944</f>
        <v>0</v>
      </c>
      <c r="H1944" s="103" t="n">
        <f aca="false">SUMIF(A:A,A1944,G:G)</f>
        <v>0</v>
      </c>
    </row>
    <row r="1945" customFormat="false" ht="15" hidden="true" customHeight="true" outlineLevel="0" collapsed="false">
      <c r="A1945" s="92"/>
      <c r="B1945" s="92"/>
      <c r="C1945" s="100"/>
      <c r="D1945" s="92"/>
      <c r="E1945" s="101" t="e">
        <f aca="false">_xlfn.iferror(VLOOKUP($A1945,Clientes!$A:$F,6,0),"")</f>
        <v>#N/A</v>
      </c>
      <c r="F1945" s="102" t="str">
        <f aca="false">IF(B1945="","",EOMONTH(B1945,-1)+1)</f>
        <v/>
      </c>
      <c r="G1945" s="103" t="n">
        <f aca="false">_xlfn.iferror(VLOOKUP(D1945,Cadastros!$M$1:$N$12,2,0),0)*C1945</f>
        <v>0</v>
      </c>
      <c r="H1945" s="103" t="n">
        <f aca="false">SUMIF(A:A,A1945,G:G)</f>
        <v>0</v>
      </c>
    </row>
    <row r="1946" customFormat="false" ht="15" hidden="true" customHeight="true" outlineLevel="0" collapsed="false">
      <c r="A1946" s="92"/>
      <c r="B1946" s="92"/>
      <c r="C1946" s="100"/>
      <c r="D1946" s="92"/>
      <c r="E1946" s="101" t="e">
        <f aca="false">_xlfn.iferror(VLOOKUP($A1946,Clientes!$A:$F,6,0),"")</f>
        <v>#N/A</v>
      </c>
      <c r="F1946" s="102" t="str">
        <f aca="false">IF(B1946="","",EOMONTH(B1946,-1)+1)</f>
        <v/>
      </c>
      <c r="G1946" s="103" t="n">
        <f aca="false">_xlfn.iferror(VLOOKUP(D1946,Cadastros!$M$1:$N$12,2,0),0)*C1946</f>
        <v>0</v>
      </c>
      <c r="H1946" s="103" t="n">
        <f aca="false">SUMIF(A:A,A1946,G:G)</f>
        <v>0</v>
      </c>
    </row>
    <row r="1947" customFormat="false" ht="15" hidden="true" customHeight="true" outlineLevel="0" collapsed="false">
      <c r="A1947" s="92"/>
      <c r="B1947" s="92"/>
      <c r="C1947" s="100"/>
      <c r="D1947" s="92"/>
      <c r="E1947" s="101" t="e">
        <f aca="false">_xlfn.iferror(VLOOKUP($A1947,Clientes!$A:$F,6,0),"")</f>
        <v>#N/A</v>
      </c>
      <c r="F1947" s="102" t="str">
        <f aca="false">IF(B1947="","",EOMONTH(B1947,-1)+1)</f>
        <v/>
      </c>
      <c r="G1947" s="103" t="n">
        <f aca="false">_xlfn.iferror(VLOOKUP(D1947,Cadastros!$M$1:$N$12,2,0),0)*C1947</f>
        <v>0</v>
      </c>
      <c r="H1947" s="103" t="n">
        <f aca="false">SUMIF(A:A,A1947,G:G)</f>
        <v>0</v>
      </c>
    </row>
    <row r="1948" customFormat="false" ht="15" hidden="true" customHeight="true" outlineLevel="0" collapsed="false">
      <c r="A1948" s="92"/>
      <c r="B1948" s="92"/>
      <c r="C1948" s="100"/>
      <c r="D1948" s="92"/>
      <c r="E1948" s="101" t="e">
        <f aca="false">_xlfn.iferror(VLOOKUP($A1948,Clientes!$A:$F,6,0),"")</f>
        <v>#N/A</v>
      </c>
      <c r="F1948" s="102" t="str">
        <f aca="false">IF(B1948="","",EOMONTH(B1948,-1)+1)</f>
        <v/>
      </c>
      <c r="G1948" s="103" t="n">
        <f aca="false">_xlfn.iferror(VLOOKUP(D1948,Cadastros!$M$1:$N$12,2,0),0)*C1948</f>
        <v>0</v>
      </c>
      <c r="H1948" s="103" t="n">
        <f aca="false">SUMIF(A:A,A1948,G:G)</f>
        <v>0</v>
      </c>
    </row>
    <row r="1949" customFormat="false" ht="15" hidden="true" customHeight="true" outlineLevel="0" collapsed="false">
      <c r="A1949" s="92"/>
      <c r="B1949" s="92"/>
      <c r="C1949" s="100"/>
      <c r="D1949" s="92"/>
      <c r="E1949" s="101" t="e">
        <f aca="false">_xlfn.iferror(VLOOKUP($A1949,Clientes!$A:$F,6,0),"")</f>
        <v>#N/A</v>
      </c>
      <c r="F1949" s="102" t="str">
        <f aca="false">IF(B1949="","",EOMONTH(B1949,-1)+1)</f>
        <v/>
      </c>
      <c r="G1949" s="103" t="n">
        <f aca="false">_xlfn.iferror(VLOOKUP(D1949,Cadastros!$M$1:$N$12,2,0),0)*C1949</f>
        <v>0</v>
      </c>
      <c r="H1949" s="103" t="n">
        <f aca="false">SUMIF(A:A,A1949,G:G)</f>
        <v>0</v>
      </c>
    </row>
    <row r="1950" customFormat="false" ht="15" hidden="true" customHeight="true" outlineLevel="0" collapsed="false">
      <c r="A1950" s="92"/>
      <c r="B1950" s="92"/>
      <c r="C1950" s="100"/>
      <c r="D1950" s="92"/>
      <c r="E1950" s="101" t="e">
        <f aca="false">_xlfn.iferror(VLOOKUP($A1950,Clientes!$A:$F,6,0),"")</f>
        <v>#N/A</v>
      </c>
      <c r="F1950" s="102" t="str">
        <f aca="false">IF(B1950="","",EOMONTH(B1950,-1)+1)</f>
        <v/>
      </c>
      <c r="G1950" s="103" t="n">
        <f aca="false">_xlfn.iferror(VLOOKUP(D1950,Cadastros!$M$1:$N$12,2,0),0)*C1950</f>
        <v>0</v>
      </c>
      <c r="H1950" s="103" t="n">
        <f aca="false">SUMIF(A:A,A1950,G:G)</f>
        <v>0</v>
      </c>
    </row>
    <row r="1951" customFormat="false" ht="15" hidden="true" customHeight="true" outlineLevel="0" collapsed="false">
      <c r="A1951" s="92"/>
      <c r="B1951" s="92"/>
      <c r="C1951" s="100"/>
      <c r="D1951" s="92"/>
      <c r="E1951" s="101" t="e">
        <f aca="false">_xlfn.iferror(VLOOKUP($A1951,Clientes!$A:$F,6,0),"")</f>
        <v>#N/A</v>
      </c>
      <c r="F1951" s="102" t="str">
        <f aca="false">IF(B1951="","",EOMONTH(B1951,-1)+1)</f>
        <v/>
      </c>
      <c r="G1951" s="103" t="n">
        <f aca="false">_xlfn.iferror(VLOOKUP(D1951,Cadastros!$M$1:$N$12,2,0),0)*C1951</f>
        <v>0</v>
      </c>
      <c r="H1951" s="103" t="n">
        <f aca="false">SUMIF(A:A,A1951,G:G)</f>
        <v>0</v>
      </c>
    </row>
    <row r="1952" customFormat="false" ht="15" hidden="true" customHeight="true" outlineLevel="0" collapsed="false">
      <c r="A1952" s="92"/>
      <c r="B1952" s="92"/>
      <c r="C1952" s="100"/>
      <c r="D1952" s="92"/>
      <c r="E1952" s="101" t="e">
        <f aca="false">_xlfn.iferror(VLOOKUP($A1952,Clientes!$A:$F,6,0),"")</f>
        <v>#N/A</v>
      </c>
      <c r="F1952" s="102" t="str">
        <f aca="false">IF(B1952="","",EOMONTH(B1952,-1)+1)</f>
        <v/>
      </c>
      <c r="G1952" s="103" t="n">
        <f aca="false">_xlfn.iferror(VLOOKUP(D1952,Cadastros!$M$1:$N$12,2,0),0)*C1952</f>
        <v>0</v>
      </c>
      <c r="H1952" s="103" t="n">
        <f aca="false">SUMIF(A:A,A1952,G:G)</f>
        <v>0</v>
      </c>
    </row>
    <row r="1953" customFormat="false" ht="15" hidden="true" customHeight="true" outlineLevel="0" collapsed="false">
      <c r="A1953" s="92"/>
      <c r="B1953" s="92"/>
      <c r="C1953" s="100"/>
      <c r="D1953" s="92"/>
      <c r="E1953" s="101" t="e">
        <f aca="false">_xlfn.iferror(VLOOKUP($A1953,Clientes!$A:$F,6,0),"")</f>
        <v>#N/A</v>
      </c>
      <c r="F1953" s="102" t="str">
        <f aca="false">IF(B1953="","",EOMONTH(B1953,-1)+1)</f>
        <v/>
      </c>
      <c r="G1953" s="103" t="n">
        <f aca="false">_xlfn.iferror(VLOOKUP(D1953,Cadastros!$M$1:$N$12,2,0),0)*C1953</f>
        <v>0</v>
      </c>
      <c r="H1953" s="103" t="n">
        <f aca="false">SUMIF(A:A,A1953,G:G)</f>
        <v>0</v>
      </c>
    </row>
    <row r="1954" customFormat="false" ht="15" hidden="true" customHeight="true" outlineLevel="0" collapsed="false">
      <c r="A1954" s="92"/>
      <c r="B1954" s="92"/>
      <c r="C1954" s="100"/>
      <c r="D1954" s="92"/>
      <c r="E1954" s="101" t="e">
        <f aca="false">_xlfn.iferror(VLOOKUP($A1954,Clientes!$A:$F,6,0),"")</f>
        <v>#N/A</v>
      </c>
      <c r="F1954" s="102" t="str">
        <f aca="false">IF(B1954="","",EOMONTH(B1954,-1)+1)</f>
        <v/>
      </c>
      <c r="G1954" s="103" t="n">
        <f aca="false">_xlfn.iferror(VLOOKUP(D1954,Cadastros!$M$1:$N$12,2,0),0)*C1954</f>
        <v>0</v>
      </c>
      <c r="H1954" s="103" t="n">
        <f aca="false">SUMIF(A:A,A1954,G:G)</f>
        <v>0</v>
      </c>
    </row>
    <row r="1955" customFormat="false" ht="15" hidden="true" customHeight="true" outlineLevel="0" collapsed="false">
      <c r="A1955" s="92"/>
      <c r="B1955" s="92"/>
      <c r="C1955" s="100"/>
      <c r="D1955" s="92"/>
      <c r="E1955" s="101" t="e">
        <f aca="false">_xlfn.iferror(VLOOKUP($A1955,Clientes!$A:$F,6,0),"")</f>
        <v>#N/A</v>
      </c>
      <c r="F1955" s="102" t="str">
        <f aca="false">IF(B1955="","",EOMONTH(B1955,-1)+1)</f>
        <v/>
      </c>
      <c r="G1955" s="103" t="n">
        <f aca="false">_xlfn.iferror(VLOOKUP(D1955,Cadastros!$M$1:$N$12,2,0),0)*C1955</f>
        <v>0</v>
      </c>
      <c r="H1955" s="103" t="n">
        <f aca="false">SUMIF(A:A,A1955,G:G)</f>
        <v>0</v>
      </c>
    </row>
    <row r="1956" customFormat="false" ht="15" hidden="true" customHeight="true" outlineLevel="0" collapsed="false">
      <c r="A1956" s="92"/>
      <c r="B1956" s="92"/>
      <c r="C1956" s="100"/>
      <c r="D1956" s="92"/>
      <c r="E1956" s="101" t="e">
        <f aca="false">_xlfn.iferror(VLOOKUP($A1956,Clientes!$A:$F,6,0),"")</f>
        <v>#N/A</v>
      </c>
      <c r="F1956" s="102" t="str">
        <f aca="false">IF(B1956="","",EOMONTH(B1956,-1)+1)</f>
        <v/>
      </c>
      <c r="G1956" s="103" t="n">
        <f aca="false">_xlfn.iferror(VLOOKUP(D1956,Cadastros!$M$1:$N$12,2,0),0)*C1956</f>
        <v>0</v>
      </c>
      <c r="H1956" s="103" t="n">
        <f aca="false">SUMIF(A:A,A1956,G:G)</f>
        <v>0</v>
      </c>
    </row>
    <row r="1957" customFormat="false" ht="15" hidden="true" customHeight="true" outlineLevel="0" collapsed="false">
      <c r="A1957" s="92"/>
      <c r="B1957" s="92"/>
      <c r="C1957" s="100"/>
      <c r="D1957" s="92"/>
      <c r="E1957" s="101" t="e">
        <f aca="false">_xlfn.iferror(VLOOKUP($A1957,Clientes!$A:$F,6,0),"")</f>
        <v>#N/A</v>
      </c>
      <c r="F1957" s="102" t="str">
        <f aca="false">IF(B1957="","",EOMONTH(B1957,-1)+1)</f>
        <v/>
      </c>
      <c r="G1957" s="103" t="n">
        <f aca="false">_xlfn.iferror(VLOOKUP(D1957,Cadastros!$M$1:$N$12,2,0),0)*C1957</f>
        <v>0</v>
      </c>
      <c r="H1957" s="103" t="n">
        <f aca="false">SUMIF(A:A,A1957,G:G)</f>
        <v>0</v>
      </c>
    </row>
    <row r="1958" customFormat="false" ht="15" hidden="true" customHeight="true" outlineLevel="0" collapsed="false">
      <c r="A1958" s="92"/>
      <c r="B1958" s="92"/>
      <c r="C1958" s="100"/>
      <c r="D1958" s="92"/>
      <c r="E1958" s="101" t="e">
        <f aca="false">_xlfn.iferror(VLOOKUP($A1958,Clientes!$A:$F,6,0),"")</f>
        <v>#N/A</v>
      </c>
      <c r="F1958" s="102" t="str">
        <f aca="false">IF(B1958="","",EOMONTH(B1958,-1)+1)</f>
        <v/>
      </c>
      <c r="G1958" s="103" t="n">
        <f aca="false">_xlfn.iferror(VLOOKUP(D1958,Cadastros!$M$1:$N$12,2,0),0)*C1958</f>
        <v>0</v>
      </c>
      <c r="H1958" s="103" t="n">
        <f aca="false">SUMIF(A:A,A1958,G:G)</f>
        <v>0</v>
      </c>
    </row>
    <row r="1959" customFormat="false" ht="15" hidden="true" customHeight="true" outlineLevel="0" collapsed="false">
      <c r="A1959" s="92"/>
      <c r="B1959" s="92"/>
      <c r="C1959" s="100"/>
      <c r="D1959" s="92"/>
      <c r="E1959" s="101" t="e">
        <f aca="false">_xlfn.iferror(VLOOKUP($A1959,Clientes!$A:$F,6,0),"")</f>
        <v>#N/A</v>
      </c>
      <c r="F1959" s="102" t="str">
        <f aca="false">IF(B1959="","",EOMONTH(B1959,-1)+1)</f>
        <v/>
      </c>
      <c r="G1959" s="103" t="n">
        <f aca="false">_xlfn.iferror(VLOOKUP(D1959,Cadastros!$M$1:$N$12,2,0),0)*C1959</f>
        <v>0</v>
      </c>
      <c r="H1959" s="103" t="n">
        <f aca="false">SUMIF(A:A,A1959,G:G)</f>
        <v>0</v>
      </c>
    </row>
    <row r="1960" customFormat="false" ht="15" hidden="true" customHeight="true" outlineLevel="0" collapsed="false">
      <c r="A1960" s="92"/>
      <c r="B1960" s="92"/>
      <c r="C1960" s="100"/>
      <c r="D1960" s="92"/>
      <c r="E1960" s="101" t="e">
        <f aca="false">_xlfn.iferror(VLOOKUP($A1960,Clientes!$A:$F,6,0),"")</f>
        <v>#N/A</v>
      </c>
      <c r="F1960" s="102" t="str">
        <f aca="false">IF(B1960="","",EOMONTH(B1960,-1)+1)</f>
        <v/>
      </c>
      <c r="G1960" s="103" t="n">
        <f aca="false">_xlfn.iferror(VLOOKUP(D1960,Cadastros!$M$1:$N$12,2,0),0)*C1960</f>
        <v>0</v>
      </c>
      <c r="H1960" s="103" t="n">
        <f aca="false">SUMIF(A:A,A1960,G:G)</f>
        <v>0</v>
      </c>
    </row>
    <row r="1961" customFormat="false" ht="15" hidden="true" customHeight="true" outlineLevel="0" collapsed="false">
      <c r="A1961" s="92"/>
      <c r="B1961" s="92"/>
      <c r="C1961" s="100"/>
      <c r="D1961" s="92"/>
      <c r="E1961" s="101" t="e">
        <f aca="false">_xlfn.iferror(VLOOKUP($A1961,Clientes!$A:$F,6,0),"")</f>
        <v>#N/A</v>
      </c>
      <c r="F1961" s="102" t="str">
        <f aca="false">IF(B1961="","",EOMONTH(B1961,-1)+1)</f>
        <v/>
      </c>
      <c r="G1961" s="103" t="n">
        <f aca="false">_xlfn.iferror(VLOOKUP(D1961,Cadastros!$M$1:$N$12,2,0),0)*C1961</f>
        <v>0</v>
      </c>
      <c r="H1961" s="103" t="n">
        <f aca="false">SUMIF(A:A,A1961,G:G)</f>
        <v>0</v>
      </c>
    </row>
    <row r="1962" customFormat="false" ht="15" hidden="true" customHeight="true" outlineLevel="0" collapsed="false">
      <c r="A1962" s="92"/>
      <c r="B1962" s="92"/>
      <c r="C1962" s="100"/>
      <c r="D1962" s="92"/>
      <c r="E1962" s="101" t="e">
        <f aca="false">_xlfn.iferror(VLOOKUP($A1962,Clientes!$A:$F,6,0),"")</f>
        <v>#N/A</v>
      </c>
      <c r="F1962" s="102" t="str">
        <f aca="false">IF(B1962="","",EOMONTH(B1962,-1)+1)</f>
        <v/>
      </c>
      <c r="G1962" s="103" t="n">
        <f aca="false">_xlfn.iferror(VLOOKUP(D1962,Cadastros!$M$1:$N$12,2,0),0)*C1962</f>
        <v>0</v>
      </c>
      <c r="H1962" s="103" t="n">
        <f aca="false">SUMIF(A:A,A1962,G:G)</f>
        <v>0</v>
      </c>
    </row>
    <row r="1963" customFormat="false" ht="15" hidden="true" customHeight="true" outlineLevel="0" collapsed="false">
      <c r="A1963" s="92"/>
      <c r="B1963" s="92"/>
      <c r="C1963" s="100"/>
      <c r="D1963" s="92"/>
      <c r="E1963" s="101" t="e">
        <f aca="false">_xlfn.iferror(VLOOKUP($A1963,Clientes!$A:$F,6,0),"")</f>
        <v>#N/A</v>
      </c>
      <c r="F1963" s="102" t="str">
        <f aca="false">IF(B1963="","",EOMONTH(B1963,-1)+1)</f>
        <v/>
      </c>
      <c r="G1963" s="103" t="n">
        <f aca="false">_xlfn.iferror(VLOOKUP(D1963,Cadastros!$M$1:$N$12,2,0),0)*C1963</f>
        <v>0</v>
      </c>
      <c r="H1963" s="103" t="n">
        <f aca="false">SUMIF(A:A,A1963,G:G)</f>
        <v>0</v>
      </c>
    </row>
    <row r="1964" customFormat="false" ht="15" hidden="true" customHeight="true" outlineLevel="0" collapsed="false">
      <c r="A1964" s="92"/>
      <c r="B1964" s="92"/>
      <c r="C1964" s="100"/>
      <c r="D1964" s="92"/>
      <c r="E1964" s="101" t="e">
        <f aca="false">_xlfn.iferror(VLOOKUP($A1964,Clientes!$A:$F,6,0),"")</f>
        <v>#N/A</v>
      </c>
      <c r="F1964" s="102" t="str">
        <f aca="false">IF(B1964="","",EOMONTH(B1964,-1)+1)</f>
        <v/>
      </c>
      <c r="G1964" s="103" t="n">
        <f aca="false">_xlfn.iferror(VLOOKUP(D1964,Cadastros!$M$1:$N$12,2,0),0)*C1964</f>
        <v>0</v>
      </c>
      <c r="H1964" s="103" t="n">
        <f aca="false">SUMIF(A:A,A1964,G:G)</f>
        <v>0</v>
      </c>
    </row>
    <row r="1965" customFormat="false" ht="15" hidden="true" customHeight="true" outlineLevel="0" collapsed="false">
      <c r="A1965" s="92"/>
      <c r="B1965" s="92"/>
      <c r="C1965" s="100"/>
      <c r="D1965" s="92"/>
      <c r="E1965" s="101" t="e">
        <f aca="false">_xlfn.iferror(VLOOKUP($A1965,Clientes!$A:$F,6,0),"")</f>
        <v>#N/A</v>
      </c>
      <c r="F1965" s="102" t="str">
        <f aca="false">IF(B1965="","",EOMONTH(B1965,-1)+1)</f>
        <v/>
      </c>
      <c r="G1965" s="103" t="n">
        <f aca="false">_xlfn.iferror(VLOOKUP(D1965,Cadastros!$M$1:$N$12,2,0),0)*C1965</f>
        <v>0</v>
      </c>
      <c r="H1965" s="103" t="n">
        <f aca="false">SUMIF(A:A,A1965,G:G)</f>
        <v>0</v>
      </c>
    </row>
    <row r="1966" customFormat="false" ht="15" hidden="true" customHeight="true" outlineLevel="0" collapsed="false">
      <c r="A1966" s="92"/>
      <c r="B1966" s="92"/>
      <c r="C1966" s="100"/>
      <c r="D1966" s="92"/>
      <c r="E1966" s="101" t="e">
        <f aca="false">_xlfn.iferror(VLOOKUP($A1966,Clientes!$A:$F,6,0),"")</f>
        <v>#N/A</v>
      </c>
      <c r="F1966" s="102" t="str">
        <f aca="false">IF(B1966="","",EOMONTH(B1966,-1)+1)</f>
        <v/>
      </c>
      <c r="G1966" s="103" t="n">
        <f aca="false">_xlfn.iferror(VLOOKUP(D1966,Cadastros!$M$1:$N$12,2,0),0)*C1966</f>
        <v>0</v>
      </c>
      <c r="H1966" s="103" t="n">
        <f aca="false">SUMIF(A:A,A1966,G:G)</f>
        <v>0</v>
      </c>
    </row>
    <row r="1967" customFormat="false" ht="15" hidden="true" customHeight="true" outlineLevel="0" collapsed="false">
      <c r="A1967" s="92"/>
      <c r="B1967" s="92"/>
      <c r="C1967" s="100"/>
      <c r="D1967" s="92"/>
      <c r="E1967" s="101" t="e">
        <f aca="false">_xlfn.iferror(VLOOKUP($A1967,Clientes!$A:$F,6,0),"")</f>
        <v>#N/A</v>
      </c>
      <c r="F1967" s="102" t="str">
        <f aca="false">IF(B1967="","",EOMONTH(B1967,-1)+1)</f>
        <v/>
      </c>
      <c r="G1967" s="103" t="n">
        <f aca="false">_xlfn.iferror(VLOOKUP(D1967,Cadastros!$M$1:$N$12,2,0),0)*C1967</f>
        <v>0</v>
      </c>
      <c r="H1967" s="103" t="n">
        <f aca="false">SUMIF(A:A,A1967,G:G)</f>
        <v>0</v>
      </c>
    </row>
    <row r="1968" customFormat="false" ht="15" hidden="true" customHeight="true" outlineLevel="0" collapsed="false">
      <c r="A1968" s="92"/>
      <c r="B1968" s="92"/>
      <c r="C1968" s="100"/>
      <c r="D1968" s="92"/>
      <c r="E1968" s="101" t="e">
        <f aca="false">_xlfn.iferror(VLOOKUP($A1968,Clientes!$A:$F,6,0),"")</f>
        <v>#N/A</v>
      </c>
      <c r="F1968" s="102" t="str">
        <f aca="false">IF(B1968="","",EOMONTH(B1968,-1)+1)</f>
        <v/>
      </c>
      <c r="G1968" s="103" t="n">
        <f aca="false">_xlfn.iferror(VLOOKUP(D1968,Cadastros!$M$1:$N$12,2,0),0)*C1968</f>
        <v>0</v>
      </c>
      <c r="H1968" s="103" t="n">
        <f aca="false">SUMIF(A:A,A1968,G:G)</f>
        <v>0</v>
      </c>
    </row>
    <row r="1969" customFormat="false" ht="15" hidden="true" customHeight="true" outlineLevel="0" collapsed="false">
      <c r="A1969" s="92"/>
      <c r="B1969" s="92"/>
      <c r="C1969" s="100"/>
      <c r="D1969" s="92"/>
      <c r="E1969" s="101" t="e">
        <f aca="false">_xlfn.iferror(VLOOKUP($A1969,Clientes!$A:$F,6,0),"")</f>
        <v>#N/A</v>
      </c>
      <c r="F1969" s="102" t="str">
        <f aca="false">IF(B1969="","",EOMONTH(B1969,-1)+1)</f>
        <v/>
      </c>
      <c r="G1969" s="103" t="n">
        <f aca="false">_xlfn.iferror(VLOOKUP(D1969,Cadastros!$M$1:$N$12,2,0),0)*C1969</f>
        <v>0</v>
      </c>
      <c r="H1969" s="103" t="n">
        <f aca="false">SUMIF(A:A,A1969,G:G)</f>
        <v>0</v>
      </c>
    </row>
    <row r="1970" customFormat="false" ht="15" hidden="true" customHeight="true" outlineLevel="0" collapsed="false">
      <c r="A1970" s="92"/>
      <c r="B1970" s="92"/>
      <c r="C1970" s="100"/>
      <c r="D1970" s="92"/>
      <c r="E1970" s="101" t="e">
        <f aca="false">_xlfn.iferror(VLOOKUP($A1970,Clientes!$A:$F,6,0),"")</f>
        <v>#N/A</v>
      </c>
      <c r="F1970" s="102" t="str">
        <f aca="false">IF(B1970="","",EOMONTH(B1970,-1)+1)</f>
        <v/>
      </c>
      <c r="G1970" s="103" t="n">
        <f aca="false">_xlfn.iferror(VLOOKUP(D1970,Cadastros!$M$1:$N$12,2,0),0)*C1970</f>
        <v>0</v>
      </c>
      <c r="H1970" s="103" t="n">
        <f aca="false">SUMIF(A:A,A1970,G:G)</f>
        <v>0</v>
      </c>
    </row>
    <row r="1971" customFormat="false" ht="15" hidden="true" customHeight="true" outlineLevel="0" collapsed="false">
      <c r="A1971" s="92"/>
      <c r="B1971" s="92"/>
      <c r="C1971" s="100"/>
      <c r="D1971" s="92"/>
      <c r="E1971" s="101" t="e">
        <f aca="false">_xlfn.iferror(VLOOKUP($A1971,Clientes!$A:$F,6,0),"")</f>
        <v>#N/A</v>
      </c>
      <c r="F1971" s="102" t="str">
        <f aca="false">IF(B1971="","",EOMONTH(B1971,-1)+1)</f>
        <v/>
      </c>
      <c r="G1971" s="103" t="n">
        <f aca="false">_xlfn.iferror(VLOOKUP(D1971,Cadastros!$M$1:$N$12,2,0),0)*C1971</f>
        <v>0</v>
      </c>
      <c r="H1971" s="103" t="n">
        <f aca="false">SUMIF(A:A,A1971,G:G)</f>
        <v>0</v>
      </c>
    </row>
    <row r="1972" customFormat="false" ht="15" hidden="true" customHeight="true" outlineLevel="0" collapsed="false">
      <c r="A1972" s="92"/>
      <c r="B1972" s="92"/>
      <c r="C1972" s="100"/>
      <c r="D1972" s="92"/>
      <c r="E1972" s="101" t="e">
        <f aca="false">_xlfn.iferror(VLOOKUP($A1972,Clientes!$A:$F,6,0),"")</f>
        <v>#N/A</v>
      </c>
      <c r="F1972" s="102" t="str">
        <f aca="false">IF(B1972="","",EOMONTH(B1972,-1)+1)</f>
        <v/>
      </c>
      <c r="G1972" s="103" t="n">
        <f aca="false">_xlfn.iferror(VLOOKUP(D1972,Cadastros!$M$1:$N$12,2,0),0)*C1972</f>
        <v>0</v>
      </c>
      <c r="H1972" s="103" t="n">
        <f aca="false">SUMIF(A:A,A1972,G:G)</f>
        <v>0</v>
      </c>
    </row>
    <row r="1973" customFormat="false" ht="15" hidden="true" customHeight="true" outlineLevel="0" collapsed="false">
      <c r="A1973" s="92"/>
      <c r="B1973" s="92"/>
      <c r="C1973" s="100"/>
      <c r="D1973" s="92"/>
      <c r="E1973" s="101" t="e">
        <f aca="false">_xlfn.iferror(VLOOKUP($A1973,Clientes!$A:$F,6,0),"")</f>
        <v>#N/A</v>
      </c>
      <c r="F1973" s="102" t="str">
        <f aca="false">IF(B1973="","",EOMONTH(B1973,-1)+1)</f>
        <v/>
      </c>
      <c r="G1973" s="103" t="n">
        <f aca="false">_xlfn.iferror(VLOOKUP(D1973,Cadastros!$M$1:$N$12,2,0),0)*C1973</f>
        <v>0</v>
      </c>
      <c r="H1973" s="103" t="n">
        <f aca="false">SUMIF(A:A,A1973,G:G)</f>
        <v>0</v>
      </c>
    </row>
    <row r="1974" customFormat="false" ht="15" hidden="true" customHeight="true" outlineLevel="0" collapsed="false">
      <c r="A1974" s="92"/>
      <c r="B1974" s="92"/>
      <c r="C1974" s="100"/>
      <c r="D1974" s="92"/>
      <c r="E1974" s="101" t="e">
        <f aca="false">_xlfn.iferror(VLOOKUP($A1974,Clientes!$A:$F,6,0),"")</f>
        <v>#N/A</v>
      </c>
      <c r="F1974" s="102" t="str">
        <f aca="false">IF(B1974="","",EOMONTH(B1974,-1)+1)</f>
        <v/>
      </c>
      <c r="G1974" s="103" t="n">
        <f aca="false">_xlfn.iferror(VLOOKUP(D1974,Cadastros!$M$1:$N$12,2,0),0)*C1974</f>
        <v>0</v>
      </c>
      <c r="H1974" s="103" t="n">
        <f aca="false">SUMIF(A:A,A1974,G:G)</f>
        <v>0</v>
      </c>
    </row>
    <row r="1975" customFormat="false" ht="15" hidden="true" customHeight="true" outlineLevel="0" collapsed="false">
      <c r="A1975" s="92"/>
      <c r="B1975" s="92"/>
      <c r="C1975" s="100"/>
      <c r="D1975" s="92"/>
      <c r="E1975" s="101" t="e">
        <f aca="false">_xlfn.iferror(VLOOKUP($A1975,Clientes!$A:$F,6,0),"")</f>
        <v>#N/A</v>
      </c>
      <c r="F1975" s="102" t="str">
        <f aca="false">IF(B1975="","",EOMONTH(B1975,-1)+1)</f>
        <v/>
      </c>
      <c r="G1975" s="103" t="n">
        <f aca="false">_xlfn.iferror(VLOOKUP(D1975,Cadastros!$M$1:$N$12,2,0),0)*C1975</f>
        <v>0</v>
      </c>
      <c r="H1975" s="103" t="n">
        <f aca="false">SUMIF(A:A,A1975,G:G)</f>
        <v>0</v>
      </c>
    </row>
    <row r="1976" customFormat="false" ht="15" hidden="true" customHeight="true" outlineLevel="0" collapsed="false">
      <c r="A1976" s="92"/>
      <c r="B1976" s="92"/>
      <c r="C1976" s="100"/>
      <c r="D1976" s="92"/>
      <c r="E1976" s="101" t="e">
        <f aca="false">_xlfn.iferror(VLOOKUP($A1976,Clientes!$A:$F,6,0),"")</f>
        <v>#N/A</v>
      </c>
      <c r="F1976" s="102" t="str">
        <f aca="false">IF(B1976="","",EOMONTH(B1976,-1)+1)</f>
        <v/>
      </c>
      <c r="G1976" s="103" t="n">
        <f aca="false">_xlfn.iferror(VLOOKUP(D1976,Cadastros!$M$1:$N$12,2,0),0)*C1976</f>
        <v>0</v>
      </c>
      <c r="H1976" s="103" t="n">
        <f aca="false">SUMIF(A:A,A1976,G:G)</f>
        <v>0</v>
      </c>
    </row>
    <row r="1977" customFormat="false" ht="15" hidden="true" customHeight="true" outlineLevel="0" collapsed="false">
      <c r="A1977" s="92"/>
      <c r="B1977" s="92"/>
      <c r="C1977" s="100"/>
      <c r="D1977" s="92"/>
      <c r="E1977" s="101" t="e">
        <f aca="false">_xlfn.iferror(VLOOKUP($A1977,Clientes!$A:$F,6,0),"")</f>
        <v>#N/A</v>
      </c>
      <c r="F1977" s="102" t="str">
        <f aca="false">IF(B1977="","",EOMONTH(B1977,-1)+1)</f>
        <v/>
      </c>
      <c r="G1977" s="103" t="n">
        <f aca="false">_xlfn.iferror(VLOOKUP(D1977,Cadastros!$M$1:$N$12,2,0),0)*C1977</f>
        <v>0</v>
      </c>
      <c r="H1977" s="103" t="n">
        <f aca="false">SUMIF(A:A,A1977,G:G)</f>
        <v>0</v>
      </c>
    </row>
    <row r="1978" customFormat="false" ht="15" hidden="true" customHeight="true" outlineLevel="0" collapsed="false">
      <c r="A1978" s="92"/>
      <c r="B1978" s="92"/>
      <c r="C1978" s="100"/>
      <c r="D1978" s="92"/>
      <c r="E1978" s="101" t="e">
        <f aca="false">_xlfn.iferror(VLOOKUP($A1978,Clientes!$A:$F,6,0),"")</f>
        <v>#N/A</v>
      </c>
      <c r="F1978" s="102" t="str">
        <f aca="false">IF(B1978="","",EOMONTH(B1978,-1)+1)</f>
        <v/>
      </c>
      <c r="G1978" s="103" t="n">
        <f aca="false">_xlfn.iferror(VLOOKUP(D1978,Cadastros!$M$1:$N$12,2,0),0)*C1978</f>
        <v>0</v>
      </c>
      <c r="H1978" s="103" t="n">
        <f aca="false">SUMIF(A:A,A1978,G:G)</f>
        <v>0</v>
      </c>
    </row>
    <row r="1979" customFormat="false" ht="15" hidden="true" customHeight="true" outlineLevel="0" collapsed="false">
      <c r="A1979" s="92"/>
      <c r="B1979" s="92"/>
      <c r="C1979" s="100"/>
      <c r="D1979" s="92"/>
      <c r="E1979" s="101" t="e">
        <f aca="false">_xlfn.iferror(VLOOKUP($A1979,Clientes!$A:$F,6,0),"")</f>
        <v>#N/A</v>
      </c>
      <c r="F1979" s="102" t="str">
        <f aca="false">IF(B1979="","",EOMONTH(B1979,-1)+1)</f>
        <v/>
      </c>
      <c r="G1979" s="103" t="n">
        <f aca="false">_xlfn.iferror(VLOOKUP(D1979,Cadastros!$M$1:$N$12,2,0),0)*C1979</f>
        <v>0</v>
      </c>
      <c r="H1979" s="103" t="n">
        <f aca="false">SUMIF(A:A,A1979,G:G)</f>
        <v>0</v>
      </c>
    </row>
    <row r="1980" customFormat="false" ht="15" hidden="true" customHeight="true" outlineLevel="0" collapsed="false">
      <c r="A1980" s="92"/>
      <c r="B1980" s="92"/>
      <c r="C1980" s="100"/>
      <c r="D1980" s="92"/>
      <c r="E1980" s="101" t="e">
        <f aca="false">_xlfn.iferror(VLOOKUP($A1980,Clientes!$A:$F,6,0),"")</f>
        <v>#N/A</v>
      </c>
      <c r="F1980" s="102" t="str">
        <f aca="false">IF(B1980="","",EOMONTH(B1980,-1)+1)</f>
        <v/>
      </c>
      <c r="G1980" s="103" t="n">
        <f aca="false">_xlfn.iferror(VLOOKUP(D1980,Cadastros!$M$1:$N$12,2,0),0)*C1980</f>
        <v>0</v>
      </c>
      <c r="H1980" s="103" t="n">
        <f aca="false">SUMIF(A:A,A1980,G:G)</f>
        <v>0</v>
      </c>
    </row>
    <row r="1981" customFormat="false" ht="15" hidden="true" customHeight="true" outlineLevel="0" collapsed="false">
      <c r="A1981" s="92"/>
      <c r="B1981" s="92"/>
      <c r="C1981" s="100"/>
      <c r="D1981" s="92"/>
      <c r="E1981" s="101" t="e">
        <f aca="false">_xlfn.iferror(VLOOKUP($A1981,Clientes!$A:$F,6,0),"")</f>
        <v>#N/A</v>
      </c>
      <c r="F1981" s="102" t="str">
        <f aca="false">IF(B1981="","",EOMONTH(B1981,-1)+1)</f>
        <v/>
      </c>
      <c r="G1981" s="103" t="n">
        <f aca="false">_xlfn.iferror(VLOOKUP(D1981,Cadastros!$M$1:$N$12,2,0),0)*C1981</f>
        <v>0</v>
      </c>
      <c r="H1981" s="103" t="n">
        <f aca="false">SUMIF(A:A,A1981,G:G)</f>
        <v>0</v>
      </c>
    </row>
    <row r="1982" customFormat="false" ht="15" hidden="true" customHeight="true" outlineLevel="0" collapsed="false">
      <c r="A1982" s="92"/>
      <c r="B1982" s="92"/>
      <c r="C1982" s="100"/>
      <c r="D1982" s="92"/>
      <c r="E1982" s="101" t="e">
        <f aca="false">_xlfn.iferror(VLOOKUP($A1982,Clientes!$A:$F,6,0),"")</f>
        <v>#N/A</v>
      </c>
      <c r="F1982" s="102" t="str">
        <f aca="false">IF(B1982="","",EOMONTH(B1982,-1)+1)</f>
        <v/>
      </c>
      <c r="G1982" s="103" t="n">
        <f aca="false">_xlfn.iferror(VLOOKUP(D1982,Cadastros!$M$1:$N$12,2,0),0)*C1982</f>
        <v>0</v>
      </c>
      <c r="H1982" s="103" t="n">
        <f aca="false">SUMIF(A:A,A1982,G:G)</f>
        <v>0</v>
      </c>
    </row>
    <row r="1983" customFormat="false" ht="15" hidden="true" customHeight="true" outlineLevel="0" collapsed="false">
      <c r="A1983" s="92"/>
      <c r="B1983" s="92"/>
      <c r="C1983" s="100"/>
      <c r="D1983" s="92"/>
      <c r="E1983" s="101" t="e">
        <f aca="false">_xlfn.iferror(VLOOKUP($A1983,Clientes!$A:$F,6,0),"")</f>
        <v>#N/A</v>
      </c>
      <c r="F1983" s="102" t="str">
        <f aca="false">IF(B1983="","",EOMONTH(B1983,-1)+1)</f>
        <v/>
      </c>
      <c r="G1983" s="103" t="n">
        <f aca="false">_xlfn.iferror(VLOOKUP(D1983,Cadastros!$M$1:$N$12,2,0),0)*C1983</f>
        <v>0</v>
      </c>
      <c r="H1983" s="103" t="n">
        <f aca="false">SUMIF(A:A,A1983,G:G)</f>
        <v>0</v>
      </c>
    </row>
    <row r="1984" customFormat="false" ht="15" hidden="true" customHeight="true" outlineLevel="0" collapsed="false">
      <c r="A1984" s="92"/>
      <c r="B1984" s="92"/>
      <c r="C1984" s="100"/>
      <c r="D1984" s="92"/>
      <c r="E1984" s="101" t="e">
        <f aca="false">_xlfn.iferror(VLOOKUP($A1984,Clientes!$A:$F,6,0),"")</f>
        <v>#N/A</v>
      </c>
      <c r="F1984" s="102" t="str">
        <f aca="false">IF(B1984="","",EOMONTH(B1984,-1)+1)</f>
        <v/>
      </c>
      <c r="G1984" s="103" t="n">
        <f aca="false">_xlfn.iferror(VLOOKUP(D1984,Cadastros!$M$1:$N$12,2,0),0)*C1984</f>
        <v>0</v>
      </c>
      <c r="H1984" s="103" t="n">
        <f aca="false">SUMIF(A:A,A1984,G:G)</f>
        <v>0</v>
      </c>
    </row>
    <row r="1985" customFormat="false" ht="15" hidden="true" customHeight="true" outlineLevel="0" collapsed="false">
      <c r="A1985" s="92"/>
      <c r="B1985" s="92"/>
      <c r="C1985" s="100"/>
      <c r="D1985" s="92"/>
      <c r="E1985" s="101" t="e">
        <f aca="false">_xlfn.iferror(VLOOKUP($A1985,Clientes!$A:$F,6,0),"")</f>
        <v>#N/A</v>
      </c>
      <c r="F1985" s="102" t="str">
        <f aca="false">IF(B1985="","",EOMONTH(B1985,-1)+1)</f>
        <v/>
      </c>
      <c r="G1985" s="103" t="n">
        <f aca="false">_xlfn.iferror(VLOOKUP(D1985,Cadastros!$M$1:$N$12,2,0),0)*C1985</f>
        <v>0</v>
      </c>
      <c r="H1985" s="103" t="n">
        <f aca="false">SUMIF(A:A,A1985,G:G)</f>
        <v>0</v>
      </c>
    </row>
    <row r="1986" customFormat="false" ht="15" hidden="true" customHeight="true" outlineLevel="0" collapsed="false">
      <c r="A1986" s="92"/>
      <c r="B1986" s="92"/>
      <c r="C1986" s="100"/>
      <c r="D1986" s="92"/>
      <c r="E1986" s="101" t="e">
        <f aca="false">_xlfn.iferror(VLOOKUP($A1986,Clientes!$A:$F,6,0),"")</f>
        <v>#N/A</v>
      </c>
      <c r="F1986" s="102" t="str">
        <f aca="false">IF(B1986="","",EOMONTH(B1986,-1)+1)</f>
        <v/>
      </c>
      <c r="G1986" s="103" t="n">
        <f aca="false">_xlfn.iferror(VLOOKUP(D1986,Cadastros!$M$1:$N$12,2,0),0)*C1986</f>
        <v>0</v>
      </c>
      <c r="H1986" s="103" t="n">
        <f aca="false">SUMIF(A:A,A1986,G:G)</f>
        <v>0</v>
      </c>
    </row>
    <row r="1987" customFormat="false" ht="15" hidden="true" customHeight="true" outlineLevel="0" collapsed="false">
      <c r="A1987" s="92"/>
      <c r="B1987" s="92"/>
      <c r="C1987" s="100"/>
      <c r="D1987" s="92"/>
      <c r="E1987" s="101" t="e">
        <f aca="false">_xlfn.iferror(VLOOKUP($A1987,Clientes!$A:$F,6,0),"")</f>
        <v>#N/A</v>
      </c>
      <c r="F1987" s="102" t="str">
        <f aca="false">IF(B1987="","",EOMONTH(B1987,-1)+1)</f>
        <v/>
      </c>
      <c r="G1987" s="103" t="n">
        <f aca="false">_xlfn.iferror(VLOOKUP(D1987,Cadastros!$M$1:$N$12,2,0),0)*C1987</f>
        <v>0</v>
      </c>
      <c r="H1987" s="103" t="n">
        <f aca="false">SUMIF(A:A,A1987,G:G)</f>
        <v>0</v>
      </c>
    </row>
    <row r="1988" customFormat="false" ht="15" hidden="true" customHeight="true" outlineLevel="0" collapsed="false">
      <c r="A1988" s="92"/>
      <c r="B1988" s="92"/>
      <c r="C1988" s="100"/>
      <c r="D1988" s="92"/>
      <c r="E1988" s="101" t="e">
        <f aca="false">_xlfn.iferror(VLOOKUP($A1988,Clientes!$A:$F,6,0),"")</f>
        <v>#N/A</v>
      </c>
      <c r="F1988" s="102" t="str">
        <f aca="false">IF(B1988="","",EOMONTH(B1988,-1)+1)</f>
        <v/>
      </c>
      <c r="G1988" s="103" t="n">
        <f aca="false">_xlfn.iferror(VLOOKUP(D1988,Cadastros!$M$1:$N$12,2,0),0)*C1988</f>
        <v>0</v>
      </c>
      <c r="H1988" s="103" t="n">
        <f aca="false">SUMIF(A:A,A1988,G:G)</f>
        <v>0</v>
      </c>
    </row>
    <row r="1989" customFormat="false" ht="15" hidden="true" customHeight="true" outlineLevel="0" collapsed="false">
      <c r="A1989" s="92"/>
      <c r="B1989" s="92"/>
      <c r="C1989" s="100"/>
      <c r="D1989" s="92"/>
      <c r="E1989" s="101" t="e">
        <f aca="false">_xlfn.iferror(VLOOKUP($A1989,Clientes!$A:$F,6,0),"")</f>
        <v>#N/A</v>
      </c>
      <c r="F1989" s="102" t="str">
        <f aca="false">IF(B1989="","",EOMONTH(B1989,-1)+1)</f>
        <v/>
      </c>
      <c r="G1989" s="103" t="n">
        <f aca="false">_xlfn.iferror(VLOOKUP(D1989,Cadastros!$M$1:$N$12,2,0),0)*C1989</f>
        <v>0</v>
      </c>
      <c r="H1989" s="103" t="n">
        <f aca="false">SUMIF(A:A,A1989,G:G)</f>
        <v>0</v>
      </c>
    </row>
    <row r="1990" customFormat="false" ht="15" hidden="true" customHeight="true" outlineLevel="0" collapsed="false">
      <c r="A1990" s="92"/>
      <c r="B1990" s="92"/>
      <c r="C1990" s="100"/>
      <c r="D1990" s="92"/>
      <c r="E1990" s="101" t="e">
        <f aca="false">_xlfn.iferror(VLOOKUP($A1990,Clientes!$A:$F,6,0),"")</f>
        <v>#N/A</v>
      </c>
      <c r="F1990" s="102" t="str">
        <f aca="false">IF(B1990="","",EOMONTH(B1990,-1)+1)</f>
        <v/>
      </c>
      <c r="G1990" s="103" t="n">
        <f aca="false">_xlfn.iferror(VLOOKUP(D1990,Cadastros!$M$1:$N$12,2,0),0)*C1990</f>
        <v>0</v>
      </c>
      <c r="H1990" s="103" t="n">
        <f aca="false">SUMIF(A:A,A1990,G:G)</f>
        <v>0</v>
      </c>
    </row>
    <row r="1991" customFormat="false" ht="15" hidden="true" customHeight="true" outlineLevel="0" collapsed="false">
      <c r="A1991" s="92"/>
      <c r="B1991" s="92"/>
      <c r="C1991" s="100"/>
      <c r="D1991" s="92"/>
      <c r="E1991" s="101" t="e">
        <f aca="false">_xlfn.iferror(VLOOKUP($A1991,Clientes!$A:$F,6,0),"")</f>
        <v>#N/A</v>
      </c>
      <c r="F1991" s="102" t="str">
        <f aca="false">IF(B1991="","",EOMONTH(B1991,-1)+1)</f>
        <v/>
      </c>
      <c r="G1991" s="103" t="n">
        <f aca="false">_xlfn.iferror(VLOOKUP(D1991,Cadastros!$M$1:$N$12,2,0),0)*C1991</f>
        <v>0</v>
      </c>
      <c r="H1991" s="103" t="n">
        <f aca="false">SUMIF(A:A,A1991,G:G)</f>
        <v>0</v>
      </c>
    </row>
    <row r="1992" customFormat="false" ht="15" hidden="true" customHeight="true" outlineLevel="0" collapsed="false">
      <c r="A1992" s="92"/>
      <c r="B1992" s="92"/>
      <c r="C1992" s="100"/>
      <c r="D1992" s="92"/>
      <c r="E1992" s="101" t="e">
        <f aca="false">_xlfn.iferror(VLOOKUP($A1992,Clientes!$A:$F,6,0),"")</f>
        <v>#N/A</v>
      </c>
      <c r="F1992" s="102" t="str">
        <f aca="false">IF(B1992="","",EOMONTH(B1992,-1)+1)</f>
        <v/>
      </c>
      <c r="G1992" s="103" t="n">
        <f aca="false">_xlfn.iferror(VLOOKUP(D1992,Cadastros!$M$1:$N$12,2,0),0)*C1992</f>
        <v>0</v>
      </c>
      <c r="H1992" s="103" t="n">
        <f aca="false">SUMIF(A:A,A1992,G:G)</f>
        <v>0</v>
      </c>
    </row>
    <row r="1993" customFormat="false" ht="15" hidden="true" customHeight="true" outlineLevel="0" collapsed="false">
      <c r="A1993" s="92"/>
      <c r="B1993" s="92"/>
      <c r="C1993" s="100"/>
      <c r="D1993" s="92"/>
      <c r="E1993" s="101" t="e">
        <f aca="false">_xlfn.iferror(VLOOKUP($A1993,Clientes!$A:$F,6,0),"")</f>
        <v>#N/A</v>
      </c>
      <c r="F1993" s="102" t="str">
        <f aca="false">IF(B1993="","",EOMONTH(B1993,-1)+1)</f>
        <v/>
      </c>
      <c r="G1993" s="103" t="n">
        <f aca="false">_xlfn.iferror(VLOOKUP(D1993,Cadastros!$M$1:$N$12,2,0),0)*C1993</f>
        <v>0</v>
      </c>
      <c r="H1993" s="103" t="n">
        <f aca="false">SUMIF(A:A,A1993,G:G)</f>
        <v>0</v>
      </c>
    </row>
    <row r="1994" customFormat="false" ht="15" hidden="true" customHeight="true" outlineLevel="0" collapsed="false">
      <c r="A1994" s="92"/>
      <c r="B1994" s="92"/>
      <c r="C1994" s="100"/>
      <c r="D1994" s="92"/>
      <c r="E1994" s="101" t="e">
        <f aca="false">_xlfn.iferror(VLOOKUP($A1994,Clientes!$A:$F,6,0),"")</f>
        <v>#N/A</v>
      </c>
      <c r="F1994" s="102" t="str">
        <f aca="false">IF(B1994="","",EOMONTH(B1994,-1)+1)</f>
        <v/>
      </c>
      <c r="G1994" s="103" t="n">
        <f aca="false">_xlfn.iferror(VLOOKUP(D1994,Cadastros!$M$1:$N$12,2,0),0)*C1994</f>
        <v>0</v>
      </c>
      <c r="H1994" s="103" t="n">
        <f aca="false">SUMIF(A:A,A1994,G:G)</f>
        <v>0</v>
      </c>
    </row>
    <row r="1995" customFormat="false" ht="15" hidden="true" customHeight="true" outlineLevel="0" collapsed="false">
      <c r="A1995" s="92"/>
      <c r="B1995" s="92"/>
      <c r="C1995" s="100"/>
      <c r="D1995" s="92"/>
      <c r="E1995" s="101" t="e">
        <f aca="false">_xlfn.iferror(VLOOKUP($A1995,Clientes!$A:$F,6,0),"")</f>
        <v>#N/A</v>
      </c>
      <c r="F1995" s="102" t="str">
        <f aca="false">IF(B1995="","",EOMONTH(B1995,-1)+1)</f>
        <v/>
      </c>
      <c r="G1995" s="103" t="n">
        <f aca="false">_xlfn.iferror(VLOOKUP(D1995,Cadastros!$M$1:$N$12,2,0),0)*C1995</f>
        <v>0</v>
      </c>
      <c r="H1995" s="103" t="n">
        <f aca="false">SUMIF(A:A,A1995,G:G)</f>
        <v>0</v>
      </c>
      <c r="I1995" s="8"/>
    </row>
    <row r="1996" customFormat="false" ht="15" hidden="true" customHeight="true" outlineLevel="0" collapsed="false">
      <c r="A1996" s="92"/>
      <c r="B1996" s="92"/>
      <c r="C1996" s="100"/>
      <c r="D1996" s="92"/>
      <c r="E1996" s="101" t="e">
        <f aca="false">_xlfn.iferror(VLOOKUP($A1996,Clientes!$A:$F,6,0),"")</f>
        <v>#N/A</v>
      </c>
      <c r="F1996" s="102" t="str">
        <f aca="false">IF(B1996="","",EOMONTH(B1996,-1)+1)</f>
        <v/>
      </c>
      <c r="G1996" s="103" t="n">
        <f aca="false">_xlfn.iferror(VLOOKUP(D1996,Cadastros!$M$1:$N$12,2,0),0)*C1996</f>
        <v>0</v>
      </c>
      <c r="H1996" s="103" t="n">
        <f aca="false">SUMIF(A:A,A1996,G:G)</f>
        <v>0</v>
      </c>
      <c r="I1996" s="8"/>
    </row>
    <row r="1997" customFormat="false" ht="15" hidden="true" customHeight="true" outlineLevel="0" collapsed="false">
      <c r="A1997" s="92"/>
      <c r="B1997" s="92"/>
      <c r="C1997" s="100"/>
      <c r="D1997" s="92"/>
      <c r="E1997" s="101" t="e">
        <f aca="false">_xlfn.iferror(VLOOKUP($A1997,Clientes!$A:$F,6,0),"")</f>
        <v>#N/A</v>
      </c>
      <c r="F1997" s="102" t="str">
        <f aca="false">IF(B1997="","",EOMONTH(B1997,-1)+1)</f>
        <v/>
      </c>
      <c r="G1997" s="103" t="n">
        <f aca="false">_xlfn.iferror(VLOOKUP(D1997,Cadastros!$M$1:$N$12,2,0),0)*C1997</f>
        <v>0</v>
      </c>
      <c r="H1997" s="103" t="n">
        <f aca="false">SUMIF(A:A,A1997,G:G)</f>
        <v>0</v>
      </c>
      <c r="I1997" s="8"/>
    </row>
    <row r="1998" customFormat="false" ht="15" hidden="true" customHeight="true" outlineLevel="0" collapsed="false">
      <c r="A1998" s="92"/>
      <c r="B1998" s="92"/>
      <c r="C1998" s="100"/>
      <c r="D1998" s="92"/>
      <c r="E1998" s="101" t="e">
        <f aca="false">_xlfn.iferror(VLOOKUP($A1998,Clientes!$A:$F,6,0),"")</f>
        <v>#N/A</v>
      </c>
      <c r="F1998" s="102" t="str">
        <f aca="false">IF(B1998="","",EOMONTH(B1998,-1)+1)</f>
        <v/>
      </c>
      <c r="G1998" s="103" t="n">
        <f aca="false">_xlfn.iferror(VLOOKUP(D1998,Cadastros!$M$1:$N$12,2,0),0)*C1998</f>
        <v>0</v>
      </c>
      <c r="H1998" s="103" t="n">
        <f aca="false">SUMIF(A:A,A1998,G:G)</f>
        <v>0</v>
      </c>
      <c r="I1998" s="8"/>
    </row>
    <row r="1999" customFormat="false" ht="15" hidden="true" customHeight="true" outlineLevel="0" collapsed="false">
      <c r="A1999" s="92"/>
      <c r="B1999" s="92"/>
      <c r="C1999" s="100"/>
      <c r="D1999" s="92"/>
      <c r="E1999" s="101" t="e">
        <f aca="false">_xlfn.iferror(VLOOKUP($A1999,Clientes!$A:$F,6,0),"")</f>
        <v>#N/A</v>
      </c>
      <c r="F1999" s="102" t="str">
        <f aca="false">IF(B1999="","",EOMONTH(B1999,-1)+1)</f>
        <v/>
      </c>
      <c r="G1999" s="103" t="n">
        <f aca="false">_xlfn.iferror(VLOOKUP(D1999,Cadastros!$M$1:$N$12,2,0),0)*C1999</f>
        <v>0</v>
      </c>
      <c r="H1999" s="103" t="n">
        <f aca="false">SUMIF(A:A,A1999,G:G)</f>
        <v>0</v>
      </c>
      <c r="I1999" s="8"/>
    </row>
    <row r="2000" customFormat="false" ht="15" hidden="true" customHeight="true" outlineLevel="0" collapsed="false">
      <c r="A2000" s="92"/>
      <c r="B2000" s="92"/>
      <c r="C2000" s="100"/>
      <c r="D2000" s="92"/>
      <c r="E2000" s="101" t="e">
        <f aca="false">_xlfn.iferror(VLOOKUP($A2000,Clientes!$A:$F,6,0),"")</f>
        <v>#N/A</v>
      </c>
      <c r="F2000" s="102" t="str">
        <f aca="false">IF(B2000="","",EOMONTH(B2000,-1)+1)</f>
        <v/>
      </c>
      <c r="G2000" s="103" t="n">
        <f aca="false">_xlfn.iferror(VLOOKUP(D2000,Cadastros!$M$1:$N$12,2,0),0)*C2000</f>
        <v>0</v>
      </c>
      <c r="H2000" s="103" t="n">
        <f aca="false">SUMIF(A:A,A2000,G:G)</f>
        <v>0</v>
      </c>
      <c r="I2000" s="8"/>
    </row>
    <row r="2001" customFormat="false" ht="15" hidden="true" customHeight="true" outlineLevel="0" collapsed="false">
      <c r="A2001" s="92"/>
      <c r="B2001" s="92"/>
      <c r="C2001" s="100"/>
      <c r="D2001" s="92"/>
      <c r="E2001" s="101" t="e">
        <f aca="false">_xlfn.iferror(VLOOKUP($A2001,Clientes!$A:$F,6,0),"")</f>
        <v>#N/A</v>
      </c>
      <c r="F2001" s="102" t="str">
        <f aca="false">IF(B2001="","",EOMONTH(B2001,-1)+1)</f>
        <v/>
      </c>
      <c r="G2001" s="103" t="n">
        <f aca="false">_xlfn.iferror(VLOOKUP(D2001,Cadastros!$M$1:$N$12,2,0),0)*C2001</f>
        <v>0</v>
      </c>
      <c r="H2001" s="103" t="n">
        <f aca="false">SUMIF(A:A,A2001,G:G)</f>
        <v>0</v>
      </c>
      <c r="I2001" s="8"/>
    </row>
    <row r="2002" customFormat="false" ht="15" hidden="true" customHeight="true" outlineLevel="0" collapsed="false">
      <c r="A2002" s="92"/>
      <c r="B2002" s="92"/>
      <c r="C2002" s="100"/>
      <c r="D2002" s="92"/>
      <c r="E2002" s="101" t="e">
        <f aca="false">_xlfn.iferror(VLOOKUP($A2002,Clientes!$A:$F,6,0),"")</f>
        <v>#N/A</v>
      </c>
      <c r="F2002" s="102" t="str">
        <f aca="false">IF(B2002="","",EOMONTH(B2002,-1)+1)</f>
        <v/>
      </c>
      <c r="G2002" s="103" t="n">
        <f aca="false">_xlfn.iferror(VLOOKUP(D2002,Cadastros!$M$1:$N$12,2,0),0)*C2002</f>
        <v>0</v>
      </c>
      <c r="H2002" s="103" t="n">
        <f aca="false">SUMIF(A:A,A2002,G:G)</f>
        <v>0</v>
      </c>
      <c r="I2002" s="8"/>
    </row>
    <row r="2003" customFormat="false" ht="15" hidden="true" customHeight="true" outlineLevel="0" collapsed="false">
      <c r="A2003" s="92"/>
      <c r="B2003" s="92"/>
      <c r="C2003" s="100"/>
      <c r="D2003" s="92"/>
      <c r="E2003" s="101" t="e">
        <f aca="false">_xlfn.iferror(VLOOKUP($A2003,Clientes!$A:$F,6,0),"")</f>
        <v>#N/A</v>
      </c>
      <c r="F2003" s="102" t="str">
        <f aca="false">IF(B2003="","",EOMONTH(B2003,-1)+1)</f>
        <v/>
      </c>
      <c r="G2003" s="103" t="n">
        <f aca="false">_xlfn.iferror(VLOOKUP(D2003,Cadastros!$M$1:$N$12,2,0),0)*C2003</f>
        <v>0</v>
      </c>
      <c r="H2003" s="103" t="n">
        <f aca="false">SUMIF(A:A,A2003,G:G)</f>
        <v>0</v>
      </c>
      <c r="I2003" s="8"/>
    </row>
    <row r="2004" customFormat="false" ht="15" hidden="true" customHeight="true" outlineLevel="0" collapsed="false">
      <c r="A2004" s="92"/>
      <c r="B2004" s="92"/>
      <c r="C2004" s="100"/>
      <c r="D2004" s="92"/>
      <c r="E2004" s="101" t="e">
        <f aca="false">_xlfn.iferror(VLOOKUP($A2004,Clientes!$A:$F,6,0),"")</f>
        <v>#N/A</v>
      </c>
      <c r="F2004" s="102" t="str">
        <f aca="false">IF(B2004="","",EOMONTH(B2004,-1)+1)</f>
        <v/>
      </c>
      <c r="G2004" s="103" t="n">
        <f aca="false">_xlfn.iferror(VLOOKUP(D2004,Cadastros!$M$1:$N$12,2,0),0)*C2004</f>
        <v>0</v>
      </c>
      <c r="H2004" s="103" t="n">
        <f aca="false">SUMIF(A:A,A2004,G:G)</f>
        <v>0</v>
      </c>
      <c r="I2004" s="8"/>
    </row>
    <row r="2005" customFormat="false" ht="15" hidden="true" customHeight="true" outlineLevel="0" collapsed="false">
      <c r="A2005" s="92"/>
      <c r="B2005" s="92"/>
      <c r="C2005" s="100"/>
      <c r="D2005" s="92"/>
      <c r="E2005" s="101" t="e">
        <f aca="false">_xlfn.iferror(VLOOKUP($A2005,Clientes!$A:$F,6,0),"")</f>
        <v>#N/A</v>
      </c>
      <c r="F2005" s="102" t="str">
        <f aca="false">IF(B2005="","",EOMONTH(B2005,-1)+1)</f>
        <v/>
      </c>
      <c r="G2005" s="103" t="n">
        <f aca="false">_xlfn.iferror(VLOOKUP(D2005,Cadastros!$M$1:$N$12,2,0),0)*C2005</f>
        <v>0</v>
      </c>
      <c r="H2005" s="103" t="n">
        <f aca="false">SUMIF(A:A,A2005,G:G)</f>
        <v>0</v>
      </c>
      <c r="I2005" s="8"/>
    </row>
    <row r="2006" customFormat="false" ht="15" hidden="true" customHeight="true" outlineLevel="0" collapsed="false">
      <c r="A2006" s="92"/>
      <c r="B2006" s="92"/>
      <c r="C2006" s="100"/>
      <c r="D2006" s="92"/>
      <c r="E2006" s="101" t="e">
        <f aca="false">_xlfn.iferror(VLOOKUP($A2006,Clientes!$A:$F,6,0),"")</f>
        <v>#N/A</v>
      </c>
      <c r="F2006" s="102" t="str">
        <f aca="false">IF(B2006="","",EOMONTH(B2006,-1)+1)</f>
        <v/>
      </c>
      <c r="G2006" s="103" t="n">
        <f aca="false">_xlfn.iferror(VLOOKUP(D2006,Cadastros!$M$1:$N$12,2,0),0)*C2006</f>
        <v>0</v>
      </c>
      <c r="H2006" s="103" t="n">
        <f aca="false">SUMIF(A:A,A2006,G:G)</f>
        <v>0</v>
      </c>
      <c r="I2006" s="8"/>
    </row>
    <row r="2007" customFormat="false" ht="15" hidden="true" customHeight="true" outlineLevel="0" collapsed="false">
      <c r="A2007" s="92"/>
      <c r="B2007" s="92"/>
      <c r="C2007" s="100"/>
      <c r="D2007" s="92"/>
      <c r="E2007" s="101" t="e">
        <f aca="false">_xlfn.iferror(VLOOKUP($A2007,Clientes!$A:$F,6,0),"")</f>
        <v>#N/A</v>
      </c>
      <c r="F2007" s="102" t="str">
        <f aca="false">IF(B2007="","",EOMONTH(B2007,-1)+1)</f>
        <v/>
      </c>
      <c r="G2007" s="103" t="n">
        <f aca="false">_xlfn.iferror(VLOOKUP(D2007,Cadastros!$M$1:$N$12,2,0),0)*C2007</f>
        <v>0</v>
      </c>
      <c r="H2007" s="103" t="n">
        <f aca="false">SUMIF(A:A,A2007,G:G)</f>
        <v>0</v>
      </c>
      <c r="I2007" s="8"/>
    </row>
    <row r="2008" customFormat="false" ht="15" hidden="true" customHeight="true" outlineLevel="0" collapsed="false">
      <c r="A2008" s="92"/>
      <c r="B2008" s="92"/>
      <c r="C2008" s="100"/>
      <c r="D2008" s="92"/>
      <c r="E2008" s="101" t="e">
        <f aca="false">_xlfn.iferror(VLOOKUP($A2008,Clientes!$A:$F,6,0),"")</f>
        <v>#N/A</v>
      </c>
      <c r="F2008" s="102" t="str">
        <f aca="false">IF(B2008="","",EOMONTH(B2008,-1)+1)</f>
        <v/>
      </c>
      <c r="G2008" s="103" t="n">
        <f aca="false">_xlfn.iferror(VLOOKUP(D2008,Cadastros!$M$1:$N$12,2,0),0)*C2008</f>
        <v>0</v>
      </c>
      <c r="H2008" s="103" t="n">
        <f aca="false">SUMIF(A:A,A2008,G:G)</f>
        <v>0</v>
      </c>
      <c r="I2008" s="8"/>
    </row>
    <row r="2009" customFormat="false" ht="15" hidden="true" customHeight="true" outlineLevel="0" collapsed="false">
      <c r="A2009" s="92"/>
      <c r="B2009" s="92"/>
      <c r="C2009" s="100"/>
      <c r="D2009" s="92"/>
      <c r="E2009" s="101" t="e">
        <f aca="false">_xlfn.iferror(VLOOKUP($A2009,Clientes!$A:$F,6,0),"")</f>
        <v>#N/A</v>
      </c>
      <c r="F2009" s="102" t="str">
        <f aca="false">IF(B2009="","",EOMONTH(B2009,-1)+1)</f>
        <v/>
      </c>
      <c r="G2009" s="103" t="n">
        <f aca="false">_xlfn.iferror(VLOOKUP(D2009,Cadastros!$M$1:$N$12,2,0),0)*C2009</f>
        <v>0</v>
      </c>
      <c r="H2009" s="103" t="n">
        <f aca="false">SUMIF(A:A,A2009,G:G)</f>
        <v>0</v>
      </c>
      <c r="I2009" s="8"/>
    </row>
    <row r="2010" customFormat="false" ht="15" hidden="true" customHeight="true" outlineLevel="0" collapsed="false">
      <c r="A2010" s="92"/>
      <c r="B2010" s="92"/>
      <c r="C2010" s="100"/>
      <c r="D2010" s="92"/>
      <c r="E2010" s="101" t="e">
        <f aca="false">_xlfn.iferror(VLOOKUP($A2010,Clientes!$A:$F,6,0),"")</f>
        <v>#N/A</v>
      </c>
      <c r="F2010" s="102" t="str">
        <f aca="false">IF(B2010="","",EOMONTH(B2010,-1)+1)</f>
        <v/>
      </c>
      <c r="G2010" s="103" t="n">
        <f aca="false">_xlfn.iferror(VLOOKUP(D2010,Cadastros!$M$1:$N$12,2,0),0)*C2010</f>
        <v>0</v>
      </c>
      <c r="H2010" s="103" t="n">
        <f aca="false">SUMIF(A:A,A2010,G:G)</f>
        <v>0</v>
      </c>
      <c r="I2010" s="8"/>
    </row>
    <row r="2011" customFormat="false" ht="15" hidden="true" customHeight="true" outlineLevel="0" collapsed="false">
      <c r="A2011" s="92"/>
      <c r="B2011" s="92"/>
      <c r="C2011" s="100"/>
      <c r="D2011" s="92"/>
      <c r="E2011" s="101" t="e">
        <f aca="false">_xlfn.iferror(VLOOKUP($A2011,Clientes!$A:$F,6,0),"")</f>
        <v>#N/A</v>
      </c>
      <c r="F2011" s="102" t="str">
        <f aca="false">IF(B2011="","",EOMONTH(B2011,-1)+1)</f>
        <v/>
      </c>
      <c r="G2011" s="103" t="n">
        <f aca="false">_xlfn.iferror(VLOOKUP(D2011,Cadastros!$M$1:$N$12,2,0),0)*C2011</f>
        <v>0</v>
      </c>
      <c r="H2011" s="103" t="n">
        <f aca="false">SUMIF(A:A,A2011,G:G)</f>
        <v>0</v>
      </c>
      <c r="I2011" s="8"/>
    </row>
    <row r="2012" customFormat="false" ht="15" hidden="true" customHeight="true" outlineLevel="0" collapsed="false">
      <c r="A2012" s="92"/>
      <c r="B2012" s="92"/>
      <c r="C2012" s="100"/>
      <c r="D2012" s="92"/>
      <c r="E2012" s="101" t="e">
        <f aca="false">_xlfn.iferror(VLOOKUP($A2012,Clientes!$A:$F,6,0),"")</f>
        <v>#N/A</v>
      </c>
      <c r="F2012" s="102" t="str">
        <f aca="false">IF(B2012="","",EOMONTH(B2012,-1)+1)</f>
        <v/>
      </c>
      <c r="G2012" s="103" t="n">
        <f aca="false">_xlfn.iferror(VLOOKUP(D2012,Cadastros!$M$1:$N$12,2,0),0)*C2012</f>
        <v>0</v>
      </c>
      <c r="H2012" s="103" t="n">
        <f aca="false">SUMIF(A:A,A2012,G:G)</f>
        <v>0</v>
      </c>
      <c r="I2012" s="8"/>
    </row>
    <row r="2013" customFormat="false" ht="15" hidden="true" customHeight="true" outlineLevel="0" collapsed="false">
      <c r="A2013" s="92"/>
      <c r="B2013" s="92"/>
      <c r="C2013" s="100"/>
      <c r="D2013" s="92"/>
      <c r="E2013" s="101" t="e">
        <f aca="false">_xlfn.iferror(VLOOKUP($A2013,Clientes!$A:$F,6,0),"")</f>
        <v>#N/A</v>
      </c>
      <c r="F2013" s="102" t="str">
        <f aca="false">IF(B2013="","",EOMONTH(B2013,-1)+1)</f>
        <v/>
      </c>
      <c r="G2013" s="103" t="n">
        <f aca="false">_xlfn.iferror(VLOOKUP(D2013,Cadastros!$M$1:$N$12,2,0),0)*C2013</f>
        <v>0</v>
      </c>
      <c r="H2013" s="103" t="n">
        <f aca="false">SUMIF(A:A,A2013,G:G)</f>
        <v>0</v>
      </c>
      <c r="I2013" s="8"/>
    </row>
    <row r="2014" customFormat="false" ht="15" hidden="true" customHeight="true" outlineLevel="0" collapsed="false">
      <c r="A2014" s="92"/>
      <c r="B2014" s="92"/>
      <c r="C2014" s="100"/>
      <c r="D2014" s="92"/>
      <c r="E2014" s="101" t="e">
        <f aca="false">_xlfn.iferror(VLOOKUP($A2014,Clientes!$A:$F,6,0),"")</f>
        <v>#N/A</v>
      </c>
      <c r="F2014" s="102" t="str">
        <f aca="false">IF(B2014="","",EOMONTH(B2014,-1)+1)</f>
        <v/>
      </c>
      <c r="G2014" s="103" t="n">
        <f aca="false">_xlfn.iferror(VLOOKUP(D2014,Cadastros!$M$1:$N$12,2,0),0)*C2014</f>
        <v>0</v>
      </c>
      <c r="H2014" s="103" t="n">
        <f aca="false">SUMIF(A:A,A2014,G:G)</f>
        <v>0</v>
      </c>
      <c r="I2014" s="8"/>
    </row>
    <row r="2015" customFormat="false" ht="15" hidden="true" customHeight="true" outlineLevel="0" collapsed="false">
      <c r="A2015" s="92"/>
      <c r="B2015" s="92"/>
      <c r="C2015" s="100"/>
      <c r="D2015" s="92"/>
      <c r="E2015" s="101" t="e">
        <f aca="false">_xlfn.iferror(VLOOKUP($A2015,Clientes!$A:$F,6,0),"")</f>
        <v>#N/A</v>
      </c>
      <c r="F2015" s="102" t="str">
        <f aca="false">IF(B2015="","",EOMONTH(B2015,-1)+1)</f>
        <v/>
      </c>
      <c r="G2015" s="103" t="n">
        <f aca="false">_xlfn.iferror(VLOOKUP(D2015,Cadastros!$M$1:$N$12,2,0),0)*C2015</f>
        <v>0</v>
      </c>
      <c r="H2015" s="103" t="n">
        <f aca="false">SUMIF(A:A,A2015,G:G)</f>
        <v>0</v>
      </c>
      <c r="I2015" s="8"/>
    </row>
    <row r="2016" customFormat="false" ht="15" hidden="true" customHeight="true" outlineLevel="0" collapsed="false">
      <c r="A2016" s="92"/>
      <c r="B2016" s="92"/>
      <c r="C2016" s="100"/>
      <c r="D2016" s="92"/>
      <c r="E2016" s="101" t="e">
        <f aca="false">_xlfn.iferror(VLOOKUP($A2016,Clientes!$A:$F,6,0),"")</f>
        <v>#N/A</v>
      </c>
      <c r="F2016" s="102" t="str">
        <f aca="false">IF(B2016="","",EOMONTH(B2016,-1)+1)</f>
        <v/>
      </c>
      <c r="G2016" s="103" t="n">
        <f aca="false">_xlfn.iferror(VLOOKUP(D2016,Cadastros!$M$1:$N$12,2,0),0)*C2016</f>
        <v>0</v>
      </c>
      <c r="H2016" s="103" t="n">
        <f aca="false">SUMIF(A:A,A2016,G:G)</f>
        <v>0</v>
      </c>
      <c r="I2016" s="8"/>
    </row>
    <row r="2017" customFormat="false" ht="15" hidden="true" customHeight="true" outlineLevel="0" collapsed="false">
      <c r="A2017" s="92"/>
      <c r="B2017" s="92"/>
      <c r="C2017" s="100"/>
      <c r="D2017" s="92"/>
      <c r="E2017" s="101" t="e">
        <f aca="false">_xlfn.iferror(VLOOKUP($A2017,Clientes!$A:$F,6,0),"")</f>
        <v>#N/A</v>
      </c>
      <c r="F2017" s="102" t="str">
        <f aca="false">IF(B2017="","",EOMONTH(B2017,-1)+1)</f>
        <v/>
      </c>
      <c r="G2017" s="103" t="n">
        <f aca="false">_xlfn.iferror(VLOOKUP(D2017,Cadastros!$M$1:$N$12,2,0),0)*C2017</f>
        <v>0</v>
      </c>
      <c r="H2017" s="103" t="n">
        <f aca="false">SUMIF(A:A,A2017,G:G)</f>
        <v>0</v>
      </c>
      <c r="I2017" s="8"/>
    </row>
    <row r="2018" customFormat="false" ht="15" hidden="true" customHeight="true" outlineLevel="0" collapsed="false">
      <c r="A2018" s="92"/>
      <c r="B2018" s="92"/>
      <c r="C2018" s="100"/>
      <c r="D2018" s="92"/>
      <c r="E2018" s="101" t="e">
        <f aca="false">_xlfn.iferror(VLOOKUP($A2018,Clientes!$A:$F,6,0),"")</f>
        <v>#N/A</v>
      </c>
      <c r="F2018" s="102" t="str">
        <f aca="false">IF(B2018="","",EOMONTH(B2018,-1)+1)</f>
        <v/>
      </c>
      <c r="G2018" s="103" t="n">
        <f aca="false">_xlfn.iferror(VLOOKUP(D2018,Cadastros!$M$1:$N$12,2,0),0)*C2018</f>
        <v>0</v>
      </c>
      <c r="H2018" s="103" t="n">
        <f aca="false">SUMIF(A:A,A2018,G:G)</f>
        <v>0</v>
      </c>
      <c r="I2018" s="8"/>
    </row>
    <row r="2019" customFormat="false" ht="15" hidden="true" customHeight="true" outlineLevel="0" collapsed="false">
      <c r="A2019" s="92"/>
      <c r="B2019" s="92"/>
      <c r="C2019" s="100"/>
      <c r="D2019" s="92"/>
      <c r="E2019" s="101" t="e">
        <f aca="false">_xlfn.iferror(VLOOKUP($A2019,Clientes!$A:$F,6,0),"")</f>
        <v>#N/A</v>
      </c>
      <c r="F2019" s="102" t="str">
        <f aca="false">IF(B2019="","",EOMONTH(B2019,-1)+1)</f>
        <v/>
      </c>
      <c r="G2019" s="103" t="n">
        <f aca="false">_xlfn.iferror(VLOOKUP(D2019,Cadastros!$M$1:$N$12,2,0),0)*C2019</f>
        <v>0</v>
      </c>
      <c r="H2019" s="103" t="n">
        <f aca="false">SUMIF(A:A,A2019,G:G)</f>
        <v>0</v>
      </c>
      <c r="I2019" s="8"/>
    </row>
    <row r="2020" customFormat="false" ht="15" hidden="true" customHeight="true" outlineLevel="0" collapsed="false">
      <c r="A2020" s="92"/>
      <c r="B2020" s="92"/>
      <c r="C2020" s="100"/>
      <c r="D2020" s="92"/>
      <c r="E2020" s="101" t="e">
        <f aca="false">_xlfn.iferror(VLOOKUP($A2020,Clientes!$A:$F,6,0),"")</f>
        <v>#N/A</v>
      </c>
      <c r="F2020" s="102" t="str">
        <f aca="false">IF(B2020="","",EOMONTH(B2020,-1)+1)</f>
        <v/>
      </c>
      <c r="G2020" s="103" t="n">
        <f aca="false">_xlfn.iferror(VLOOKUP(D2020,Cadastros!$M$1:$N$12,2,0),0)*C2020</f>
        <v>0</v>
      </c>
      <c r="H2020" s="103" t="n">
        <f aca="false">SUMIF(A:A,A2020,G:G)</f>
        <v>0</v>
      </c>
      <c r="I2020" s="8"/>
    </row>
    <row r="2021" customFormat="false" ht="15" hidden="true" customHeight="true" outlineLevel="0" collapsed="false">
      <c r="A2021" s="92"/>
      <c r="B2021" s="92"/>
      <c r="C2021" s="100"/>
      <c r="D2021" s="92"/>
      <c r="E2021" s="101" t="e">
        <f aca="false">_xlfn.iferror(VLOOKUP($A2021,Clientes!$A:$F,6,0),"")</f>
        <v>#N/A</v>
      </c>
      <c r="F2021" s="102" t="str">
        <f aca="false">IF(B2021="","",EOMONTH(B2021,-1)+1)</f>
        <v/>
      </c>
      <c r="G2021" s="103" t="n">
        <f aca="false">_xlfn.iferror(VLOOKUP(D2021,Cadastros!$M$1:$N$12,2,0),0)*C2021</f>
        <v>0</v>
      </c>
      <c r="H2021" s="103" t="n">
        <f aca="false">SUMIF(A:A,A2021,G:G)</f>
        <v>0</v>
      </c>
      <c r="I2021" s="8"/>
    </row>
    <row r="2022" customFormat="false" ht="15" hidden="true" customHeight="true" outlineLevel="0" collapsed="false">
      <c r="A2022" s="92"/>
      <c r="B2022" s="92"/>
      <c r="C2022" s="100"/>
      <c r="D2022" s="92"/>
      <c r="E2022" s="101" t="e">
        <f aca="false">_xlfn.iferror(VLOOKUP($A2022,Clientes!$A:$F,6,0),"")</f>
        <v>#N/A</v>
      </c>
      <c r="F2022" s="102" t="str">
        <f aca="false">IF(B2022="","",EOMONTH(B2022,-1)+1)</f>
        <v/>
      </c>
      <c r="G2022" s="103" t="n">
        <f aca="false">_xlfn.iferror(VLOOKUP(D2022,Cadastros!$M$1:$N$12,2,0),0)*C2022</f>
        <v>0</v>
      </c>
      <c r="H2022" s="103" t="n">
        <f aca="false">SUMIF(A:A,A2022,G:G)</f>
        <v>0</v>
      </c>
      <c r="I2022" s="8"/>
    </row>
    <row r="2023" customFormat="false" ht="15" hidden="true" customHeight="true" outlineLevel="0" collapsed="false">
      <c r="A2023" s="92"/>
      <c r="B2023" s="92"/>
      <c r="C2023" s="100"/>
      <c r="D2023" s="92"/>
      <c r="E2023" s="101" t="e">
        <f aca="false">_xlfn.iferror(VLOOKUP($A2023,Clientes!$A:$F,6,0),"")</f>
        <v>#N/A</v>
      </c>
      <c r="F2023" s="102" t="str">
        <f aca="false">IF(B2023="","",EOMONTH(B2023,-1)+1)</f>
        <v/>
      </c>
      <c r="G2023" s="103" t="n">
        <f aca="false">_xlfn.iferror(VLOOKUP(D2023,Cadastros!$M$1:$N$12,2,0),0)*C2023</f>
        <v>0</v>
      </c>
      <c r="H2023" s="103" t="n">
        <f aca="false">SUMIF(A:A,A2023,G:G)</f>
        <v>0</v>
      </c>
      <c r="I2023" s="8"/>
    </row>
    <row r="2024" customFormat="false" ht="15" hidden="true" customHeight="true" outlineLevel="0" collapsed="false">
      <c r="A2024" s="92"/>
      <c r="B2024" s="92"/>
      <c r="C2024" s="100"/>
      <c r="D2024" s="92"/>
      <c r="E2024" s="101" t="e">
        <f aca="false">_xlfn.iferror(VLOOKUP($A2024,Clientes!$A:$F,6,0),"")</f>
        <v>#N/A</v>
      </c>
      <c r="F2024" s="102" t="str">
        <f aca="false">IF(B2024="","",EOMONTH(B2024,-1)+1)</f>
        <v/>
      </c>
      <c r="G2024" s="103" t="n">
        <f aca="false">_xlfn.iferror(VLOOKUP(D2024,Cadastros!$M$1:$N$12,2,0),0)*C2024</f>
        <v>0</v>
      </c>
      <c r="H2024" s="103" t="n">
        <f aca="false">SUMIF(A:A,A2024,G:G)</f>
        <v>0</v>
      </c>
      <c r="I2024" s="8"/>
    </row>
    <row r="2025" customFormat="false" ht="15" hidden="true" customHeight="true" outlineLevel="0" collapsed="false">
      <c r="A2025" s="92"/>
      <c r="B2025" s="92"/>
      <c r="C2025" s="100"/>
      <c r="D2025" s="92"/>
      <c r="E2025" s="101" t="e">
        <f aca="false">_xlfn.iferror(VLOOKUP($A2025,Clientes!$A:$F,6,0),"")</f>
        <v>#N/A</v>
      </c>
      <c r="F2025" s="102" t="str">
        <f aca="false">IF(B2025="","",EOMONTH(B2025,-1)+1)</f>
        <v/>
      </c>
      <c r="G2025" s="103" t="n">
        <f aca="false">_xlfn.iferror(VLOOKUP(D2025,Cadastros!$M$1:$N$12,2,0),0)*C2025</f>
        <v>0</v>
      </c>
      <c r="H2025" s="103" t="n">
        <f aca="false">SUMIF(A:A,A2025,G:G)</f>
        <v>0</v>
      </c>
      <c r="I2025" s="8"/>
    </row>
    <row r="2026" customFormat="false" ht="15" hidden="true" customHeight="true" outlineLevel="0" collapsed="false">
      <c r="A2026" s="92"/>
      <c r="B2026" s="92"/>
      <c r="C2026" s="100"/>
      <c r="D2026" s="92"/>
      <c r="E2026" s="101" t="e">
        <f aca="false">_xlfn.iferror(VLOOKUP($A2026,Clientes!$A:$F,6,0),"")</f>
        <v>#N/A</v>
      </c>
      <c r="F2026" s="102" t="str">
        <f aca="false">IF(B2026="","",EOMONTH(B2026,-1)+1)</f>
        <v/>
      </c>
      <c r="G2026" s="103" t="n">
        <f aca="false">_xlfn.iferror(VLOOKUP(D2026,Cadastros!$M$1:$N$12,2,0),0)*C2026</f>
        <v>0</v>
      </c>
      <c r="H2026" s="103" t="n">
        <f aca="false">SUMIF(A:A,A2026,G:G)</f>
        <v>0</v>
      </c>
      <c r="I2026" s="8"/>
    </row>
    <row r="2027" customFormat="false" ht="15" hidden="true" customHeight="true" outlineLevel="0" collapsed="false">
      <c r="A2027" s="92"/>
      <c r="B2027" s="92"/>
      <c r="C2027" s="100"/>
      <c r="D2027" s="92"/>
      <c r="E2027" s="101" t="e">
        <f aca="false">_xlfn.iferror(VLOOKUP($A2027,Clientes!$A:$F,6,0),"")</f>
        <v>#N/A</v>
      </c>
      <c r="F2027" s="102" t="str">
        <f aca="false">IF(B2027="","",EOMONTH(B2027,-1)+1)</f>
        <v/>
      </c>
      <c r="G2027" s="103" t="n">
        <f aca="false">_xlfn.iferror(VLOOKUP(D2027,Cadastros!$M$1:$N$12,2,0),0)*C2027</f>
        <v>0</v>
      </c>
      <c r="H2027" s="103" t="n">
        <f aca="false">SUMIF(A:A,A2027,G:G)</f>
        <v>0</v>
      </c>
      <c r="I2027" s="8"/>
    </row>
    <row r="2028" customFormat="false" ht="15" hidden="true" customHeight="true" outlineLevel="0" collapsed="false">
      <c r="A2028" s="92"/>
      <c r="B2028" s="92"/>
      <c r="C2028" s="100"/>
      <c r="D2028" s="92"/>
      <c r="E2028" s="101" t="e">
        <f aca="false">_xlfn.iferror(VLOOKUP($A2028,Clientes!$A:$F,6,0),"")</f>
        <v>#N/A</v>
      </c>
      <c r="F2028" s="102" t="str">
        <f aca="false">IF(B2028="","",EOMONTH(B2028,-1)+1)</f>
        <v/>
      </c>
      <c r="G2028" s="103" t="n">
        <f aca="false">_xlfn.iferror(VLOOKUP(D2028,Cadastros!$M$1:$N$12,2,0),0)*C2028</f>
        <v>0</v>
      </c>
      <c r="H2028" s="103" t="n">
        <f aca="false">SUMIF(A:A,A2028,G:G)</f>
        <v>0</v>
      </c>
      <c r="I2028" s="8"/>
    </row>
    <row r="2029" customFormat="false" ht="15" hidden="true" customHeight="true" outlineLevel="0" collapsed="false">
      <c r="A2029" s="92"/>
      <c r="B2029" s="92"/>
      <c r="C2029" s="100"/>
      <c r="D2029" s="92"/>
      <c r="E2029" s="101" t="e">
        <f aca="false">_xlfn.iferror(VLOOKUP($A2029,Clientes!$A:$F,6,0),"")</f>
        <v>#N/A</v>
      </c>
      <c r="F2029" s="102" t="str">
        <f aca="false">IF(B2029="","",EOMONTH(B2029,-1)+1)</f>
        <v/>
      </c>
      <c r="G2029" s="103" t="n">
        <f aca="false">_xlfn.iferror(VLOOKUP(D2029,Cadastros!$M$1:$N$12,2,0),0)*C2029</f>
        <v>0</v>
      </c>
      <c r="H2029" s="103" t="n">
        <f aca="false">SUMIF(A:A,A2029,G:G)</f>
        <v>0</v>
      </c>
      <c r="I2029" s="8"/>
    </row>
    <row r="2030" customFormat="false" ht="15" hidden="true" customHeight="true" outlineLevel="0" collapsed="false">
      <c r="A2030" s="92"/>
      <c r="B2030" s="92"/>
      <c r="C2030" s="100"/>
      <c r="D2030" s="92"/>
      <c r="E2030" s="101" t="e">
        <f aca="false">_xlfn.iferror(VLOOKUP($A2030,Clientes!$A:$F,6,0),"")</f>
        <v>#N/A</v>
      </c>
      <c r="F2030" s="102" t="str">
        <f aca="false">IF(B2030="","",EOMONTH(B2030,-1)+1)</f>
        <v/>
      </c>
      <c r="G2030" s="103" t="n">
        <f aca="false">_xlfn.iferror(VLOOKUP(D2030,Cadastros!$M$1:$N$12,2,0),0)*C2030</f>
        <v>0</v>
      </c>
      <c r="H2030" s="103" t="n">
        <f aca="false">SUMIF(A:A,A2030,G:G)</f>
        <v>0</v>
      </c>
      <c r="I2030" s="8"/>
    </row>
    <row r="2031" customFormat="false" ht="15" hidden="true" customHeight="true" outlineLevel="0" collapsed="false">
      <c r="A2031" s="92"/>
      <c r="B2031" s="92"/>
      <c r="C2031" s="100"/>
      <c r="D2031" s="92"/>
      <c r="E2031" s="101" t="e">
        <f aca="false">_xlfn.iferror(VLOOKUP($A2031,Clientes!$A:$F,6,0),"")</f>
        <v>#N/A</v>
      </c>
      <c r="F2031" s="102" t="str">
        <f aca="false">IF(B2031="","",EOMONTH(B2031,-1)+1)</f>
        <v/>
      </c>
      <c r="G2031" s="103" t="n">
        <f aca="false">_xlfn.iferror(VLOOKUP(D2031,Cadastros!$M$1:$N$12,2,0),0)*C2031</f>
        <v>0</v>
      </c>
      <c r="H2031" s="103" t="n">
        <f aca="false">SUMIF(A:A,A2031,G:G)</f>
        <v>0</v>
      </c>
      <c r="I2031" s="8"/>
    </row>
    <row r="2032" customFormat="false" ht="15" hidden="true" customHeight="true" outlineLevel="0" collapsed="false">
      <c r="A2032" s="92"/>
      <c r="B2032" s="92"/>
      <c r="C2032" s="100"/>
      <c r="D2032" s="92"/>
      <c r="E2032" s="101" t="e">
        <f aca="false">_xlfn.iferror(VLOOKUP($A2032,Clientes!$A:$F,6,0),"")</f>
        <v>#N/A</v>
      </c>
      <c r="F2032" s="102" t="str">
        <f aca="false">IF(B2032="","",EOMONTH(B2032,-1)+1)</f>
        <v/>
      </c>
      <c r="G2032" s="103" t="n">
        <f aca="false">_xlfn.iferror(VLOOKUP(D2032,Cadastros!$M$1:$N$12,2,0),0)*C2032</f>
        <v>0</v>
      </c>
      <c r="H2032" s="103" t="n">
        <f aca="false">SUMIF(A:A,A2032,G:G)</f>
        <v>0</v>
      </c>
      <c r="I2032" s="8"/>
    </row>
    <row r="2033" customFormat="false" ht="15" hidden="true" customHeight="true" outlineLevel="0" collapsed="false">
      <c r="A2033" s="92"/>
      <c r="B2033" s="92"/>
      <c r="C2033" s="100"/>
      <c r="D2033" s="92"/>
      <c r="E2033" s="101" t="e">
        <f aca="false">_xlfn.iferror(VLOOKUP($A2033,Clientes!$A:$F,6,0),"")</f>
        <v>#N/A</v>
      </c>
      <c r="F2033" s="102" t="str">
        <f aca="false">IF(B2033="","",EOMONTH(B2033,-1)+1)</f>
        <v/>
      </c>
      <c r="G2033" s="103" t="n">
        <f aca="false">_xlfn.iferror(VLOOKUP(D2033,Cadastros!$M$1:$N$12,2,0),0)*C2033</f>
        <v>0</v>
      </c>
      <c r="H2033" s="103" t="n">
        <f aca="false">SUMIF(A:A,A2033,G:G)</f>
        <v>0</v>
      </c>
      <c r="I2033" s="8"/>
    </row>
    <row r="2034" customFormat="false" ht="15" hidden="true" customHeight="true" outlineLevel="0" collapsed="false">
      <c r="A2034" s="92"/>
      <c r="B2034" s="92"/>
      <c r="C2034" s="100"/>
      <c r="D2034" s="92"/>
      <c r="E2034" s="101" t="e">
        <f aca="false">_xlfn.iferror(VLOOKUP($A2034,Clientes!$A:$F,6,0),"")</f>
        <v>#N/A</v>
      </c>
      <c r="F2034" s="102" t="str">
        <f aca="false">IF(B2034="","",EOMONTH(B2034,-1)+1)</f>
        <v/>
      </c>
      <c r="G2034" s="103" t="n">
        <f aca="false">_xlfn.iferror(VLOOKUP(D2034,Cadastros!$M$1:$N$12,2,0),0)*C2034</f>
        <v>0</v>
      </c>
      <c r="H2034" s="103" t="n">
        <f aca="false">SUMIF(A:A,A2034,G:G)</f>
        <v>0</v>
      </c>
      <c r="I2034" s="8"/>
    </row>
    <row r="2035" customFormat="false" ht="15" hidden="true" customHeight="true" outlineLevel="0" collapsed="false">
      <c r="A2035" s="92"/>
      <c r="B2035" s="92"/>
      <c r="C2035" s="100"/>
      <c r="D2035" s="92"/>
      <c r="E2035" s="101" t="e">
        <f aca="false">_xlfn.iferror(VLOOKUP($A2035,Clientes!$A:$F,6,0),"")</f>
        <v>#N/A</v>
      </c>
      <c r="F2035" s="102" t="str">
        <f aca="false">IF(B2035="","",EOMONTH(B2035,-1)+1)</f>
        <v/>
      </c>
      <c r="G2035" s="103" t="n">
        <f aca="false">_xlfn.iferror(VLOOKUP(D2035,Cadastros!$M$1:$N$12,2,0),0)*C2035</f>
        <v>0</v>
      </c>
      <c r="H2035" s="103" t="n">
        <f aca="false">SUMIF(A:A,A2035,G:G)</f>
        <v>0</v>
      </c>
      <c r="I2035" s="8"/>
    </row>
    <row r="2036" customFormat="false" ht="15" hidden="true" customHeight="true" outlineLevel="0" collapsed="false">
      <c r="A2036" s="92"/>
      <c r="B2036" s="92"/>
      <c r="C2036" s="100"/>
      <c r="D2036" s="92"/>
      <c r="E2036" s="101" t="e">
        <f aca="false">_xlfn.iferror(VLOOKUP($A2036,Clientes!$A:$F,6,0),"")</f>
        <v>#N/A</v>
      </c>
      <c r="F2036" s="102" t="str">
        <f aca="false">IF(B2036="","",EOMONTH(B2036,-1)+1)</f>
        <v/>
      </c>
      <c r="G2036" s="103" t="n">
        <f aca="false">_xlfn.iferror(VLOOKUP(D2036,Cadastros!$M$1:$N$12,2,0),0)*C2036</f>
        <v>0</v>
      </c>
      <c r="H2036" s="103" t="n">
        <f aca="false">SUMIF(A:A,A2036,G:G)</f>
        <v>0</v>
      </c>
      <c r="I2036" s="8"/>
    </row>
    <row r="2037" customFormat="false" ht="15" hidden="true" customHeight="true" outlineLevel="0" collapsed="false">
      <c r="A2037" s="92"/>
      <c r="B2037" s="92"/>
      <c r="C2037" s="100"/>
      <c r="D2037" s="92"/>
      <c r="E2037" s="101" t="e">
        <f aca="false">_xlfn.iferror(VLOOKUP($A2037,Clientes!$A:$F,6,0),"")</f>
        <v>#N/A</v>
      </c>
      <c r="F2037" s="102" t="str">
        <f aca="false">IF(B2037="","",EOMONTH(B2037,-1)+1)</f>
        <v/>
      </c>
      <c r="G2037" s="103" t="n">
        <f aca="false">_xlfn.iferror(VLOOKUP(D2037,Cadastros!$M$1:$N$12,2,0),0)*C2037</f>
        <v>0</v>
      </c>
      <c r="H2037" s="103" t="n">
        <f aca="false">SUMIF(A:A,A2037,G:G)</f>
        <v>0</v>
      </c>
      <c r="I2037" s="8"/>
    </row>
    <row r="2038" customFormat="false" ht="15" hidden="true" customHeight="true" outlineLevel="0" collapsed="false">
      <c r="A2038" s="92"/>
      <c r="B2038" s="92"/>
      <c r="C2038" s="100"/>
      <c r="D2038" s="92"/>
      <c r="E2038" s="101" t="e">
        <f aca="false">_xlfn.iferror(VLOOKUP($A2038,Clientes!$A:$F,6,0),"")</f>
        <v>#N/A</v>
      </c>
      <c r="F2038" s="102" t="str">
        <f aca="false">IF(B2038="","",EOMONTH(B2038,-1)+1)</f>
        <v/>
      </c>
      <c r="G2038" s="103" t="n">
        <f aca="false">_xlfn.iferror(VLOOKUP(D2038,Cadastros!$M$1:$N$12,2,0),0)*C2038</f>
        <v>0</v>
      </c>
      <c r="H2038" s="103" t="n">
        <f aca="false">SUMIF(A:A,A2038,G:G)</f>
        <v>0</v>
      </c>
      <c r="I2038" s="8"/>
    </row>
    <row r="2039" customFormat="false" ht="15" hidden="true" customHeight="true" outlineLevel="0" collapsed="false">
      <c r="A2039" s="92"/>
      <c r="B2039" s="92"/>
      <c r="C2039" s="100"/>
      <c r="D2039" s="92"/>
      <c r="E2039" s="101" t="e">
        <f aca="false">_xlfn.iferror(VLOOKUP($A2039,Clientes!$A:$F,6,0),"")</f>
        <v>#N/A</v>
      </c>
      <c r="F2039" s="102" t="str">
        <f aca="false">IF(B2039="","",EOMONTH(B2039,-1)+1)</f>
        <v/>
      </c>
      <c r="G2039" s="103" t="n">
        <f aca="false">_xlfn.iferror(VLOOKUP(D2039,Cadastros!$M$1:$N$12,2,0),0)*C2039</f>
        <v>0</v>
      </c>
      <c r="H2039" s="103" t="n">
        <f aca="false">SUMIF(A:A,A2039,G:G)</f>
        <v>0</v>
      </c>
      <c r="I2039" s="8"/>
    </row>
    <row r="2040" customFormat="false" ht="15" hidden="true" customHeight="true" outlineLevel="0" collapsed="false">
      <c r="A2040" s="92"/>
      <c r="B2040" s="92"/>
      <c r="C2040" s="100"/>
      <c r="D2040" s="92"/>
      <c r="E2040" s="101" t="e">
        <f aca="false">_xlfn.iferror(VLOOKUP($A2040,Clientes!$A:$F,6,0),"")</f>
        <v>#N/A</v>
      </c>
      <c r="F2040" s="102" t="str">
        <f aca="false">IF(B2040="","",EOMONTH(B2040,-1)+1)</f>
        <v/>
      </c>
      <c r="G2040" s="103" t="n">
        <f aca="false">_xlfn.iferror(VLOOKUP(D2040,Cadastros!$M$1:$N$12,2,0),0)*C2040</f>
        <v>0</v>
      </c>
      <c r="H2040" s="103" t="n">
        <f aca="false">SUMIF(A:A,A2040,G:G)</f>
        <v>0</v>
      </c>
      <c r="I2040" s="8"/>
    </row>
    <row r="2041" customFormat="false" ht="15" hidden="true" customHeight="true" outlineLevel="0" collapsed="false">
      <c r="A2041" s="92"/>
      <c r="B2041" s="92"/>
      <c r="C2041" s="100"/>
      <c r="D2041" s="92"/>
      <c r="E2041" s="101" t="e">
        <f aca="false">_xlfn.iferror(VLOOKUP($A2041,Clientes!$A:$F,6,0),"")</f>
        <v>#N/A</v>
      </c>
      <c r="F2041" s="102" t="str">
        <f aca="false">IF(B2041="","",EOMONTH(B2041,-1)+1)</f>
        <v/>
      </c>
      <c r="G2041" s="103" t="n">
        <f aca="false">_xlfn.iferror(VLOOKUP(D2041,Cadastros!$M$1:$N$12,2,0),0)*C2041</f>
        <v>0</v>
      </c>
      <c r="H2041" s="103" t="n">
        <f aca="false">SUMIF(A:A,A2041,G:G)</f>
        <v>0</v>
      </c>
      <c r="I2041" s="8"/>
    </row>
    <row r="2042" customFormat="false" ht="15" hidden="true" customHeight="true" outlineLevel="0" collapsed="false">
      <c r="A2042" s="92"/>
      <c r="B2042" s="92"/>
      <c r="C2042" s="100"/>
      <c r="D2042" s="92"/>
      <c r="E2042" s="101" t="e">
        <f aca="false">_xlfn.iferror(VLOOKUP($A2042,Clientes!$A:$F,6,0),"")</f>
        <v>#N/A</v>
      </c>
      <c r="F2042" s="102" t="str">
        <f aca="false">IF(B2042="","",EOMONTH(B2042,-1)+1)</f>
        <v/>
      </c>
      <c r="G2042" s="103" t="n">
        <f aca="false">_xlfn.iferror(VLOOKUP(D2042,Cadastros!$M$1:$N$12,2,0),0)*C2042</f>
        <v>0</v>
      </c>
      <c r="H2042" s="103" t="n">
        <f aca="false">SUMIF(A:A,A2042,G:G)</f>
        <v>0</v>
      </c>
      <c r="I2042" s="8"/>
    </row>
    <row r="2043" customFormat="false" ht="15" hidden="true" customHeight="true" outlineLevel="0" collapsed="false">
      <c r="A2043" s="92"/>
      <c r="B2043" s="92"/>
      <c r="C2043" s="100"/>
      <c r="D2043" s="92"/>
      <c r="E2043" s="101" t="e">
        <f aca="false">_xlfn.iferror(VLOOKUP($A2043,Clientes!$A:$F,6,0),"")</f>
        <v>#N/A</v>
      </c>
      <c r="F2043" s="102" t="str">
        <f aca="false">IF(B2043="","",EOMONTH(B2043,-1)+1)</f>
        <v/>
      </c>
      <c r="G2043" s="103" t="n">
        <f aca="false">_xlfn.iferror(VLOOKUP(D2043,Cadastros!$M$1:$N$12,2,0),0)*C2043</f>
        <v>0</v>
      </c>
      <c r="H2043" s="103" t="n">
        <f aca="false">SUMIF(A:A,A2043,G:G)</f>
        <v>0</v>
      </c>
      <c r="I2043" s="8"/>
    </row>
    <row r="2044" customFormat="false" ht="15" hidden="true" customHeight="true" outlineLevel="0" collapsed="false">
      <c r="A2044" s="92"/>
      <c r="B2044" s="92"/>
      <c r="C2044" s="100"/>
      <c r="D2044" s="92"/>
      <c r="E2044" s="101" t="e">
        <f aca="false">_xlfn.iferror(VLOOKUP($A2044,Clientes!$A:$F,6,0),"")</f>
        <v>#N/A</v>
      </c>
      <c r="F2044" s="102" t="str">
        <f aca="false">IF(B2044="","",EOMONTH(B2044,-1)+1)</f>
        <v/>
      </c>
      <c r="G2044" s="103" t="n">
        <f aca="false">_xlfn.iferror(VLOOKUP(D2044,Cadastros!$M$1:$N$12,2,0),0)*C2044</f>
        <v>0</v>
      </c>
      <c r="H2044" s="103" t="n">
        <f aca="false">SUMIF(A:A,A2044,G:G)</f>
        <v>0</v>
      </c>
      <c r="I2044" s="8"/>
    </row>
    <row r="2045" customFormat="false" ht="15" hidden="true" customHeight="true" outlineLevel="0" collapsed="false">
      <c r="A2045" s="92"/>
      <c r="B2045" s="92"/>
      <c r="C2045" s="100"/>
      <c r="D2045" s="92"/>
      <c r="E2045" s="101" t="e">
        <f aca="false">_xlfn.iferror(VLOOKUP($A2045,Clientes!$A:$F,6,0),"")</f>
        <v>#N/A</v>
      </c>
      <c r="F2045" s="102" t="str">
        <f aca="false">IF(B2045="","",EOMONTH(B2045,-1)+1)</f>
        <v/>
      </c>
      <c r="G2045" s="103" t="n">
        <f aca="false">_xlfn.iferror(VLOOKUP(D2045,Cadastros!$M$1:$N$12,2,0),0)*C2045</f>
        <v>0</v>
      </c>
      <c r="H2045" s="103" t="n">
        <f aca="false">SUMIF(A:A,A2045,G:G)</f>
        <v>0</v>
      </c>
      <c r="I2045" s="8"/>
    </row>
    <row r="2046" customFormat="false" ht="15" hidden="true" customHeight="true" outlineLevel="0" collapsed="false">
      <c r="A2046" s="92"/>
      <c r="B2046" s="92"/>
      <c r="C2046" s="100"/>
      <c r="D2046" s="92"/>
      <c r="E2046" s="101" t="e">
        <f aca="false">_xlfn.iferror(VLOOKUP($A2046,Clientes!$A:$F,6,0),"")</f>
        <v>#N/A</v>
      </c>
      <c r="F2046" s="102" t="str">
        <f aca="false">IF(B2046="","",EOMONTH(B2046,-1)+1)</f>
        <v/>
      </c>
      <c r="G2046" s="103" t="n">
        <f aca="false">_xlfn.iferror(VLOOKUP(D2046,Cadastros!$M$1:$N$12,2,0),0)*C2046</f>
        <v>0</v>
      </c>
      <c r="H2046" s="103" t="n">
        <f aca="false">SUMIF(A:A,A2046,G:G)</f>
        <v>0</v>
      </c>
      <c r="I2046" s="8"/>
    </row>
    <row r="2047" customFormat="false" ht="15" hidden="true" customHeight="true" outlineLevel="0" collapsed="false">
      <c r="A2047" s="92"/>
      <c r="B2047" s="92"/>
      <c r="C2047" s="100"/>
      <c r="D2047" s="92"/>
      <c r="E2047" s="101" t="e">
        <f aca="false">_xlfn.iferror(VLOOKUP($A2047,Clientes!$A:$F,6,0),"")</f>
        <v>#N/A</v>
      </c>
      <c r="F2047" s="102" t="str">
        <f aca="false">IF(B2047="","",EOMONTH(B2047,-1)+1)</f>
        <v/>
      </c>
      <c r="G2047" s="103" t="n">
        <f aca="false">_xlfn.iferror(VLOOKUP(D2047,Cadastros!$M$1:$N$12,2,0),0)*C2047</f>
        <v>0</v>
      </c>
      <c r="H2047" s="103" t="n">
        <f aca="false">SUMIF(A:A,A2047,G:G)</f>
        <v>0</v>
      </c>
      <c r="I2047" s="8"/>
    </row>
    <row r="2048" customFormat="false" ht="15" hidden="true" customHeight="true" outlineLevel="0" collapsed="false">
      <c r="A2048" s="92"/>
      <c r="B2048" s="92"/>
      <c r="C2048" s="100"/>
      <c r="D2048" s="92"/>
      <c r="E2048" s="101" t="e">
        <f aca="false">_xlfn.iferror(VLOOKUP($A2048,Clientes!$A:$F,6,0),"")</f>
        <v>#N/A</v>
      </c>
      <c r="F2048" s="102" t="str">
        <f aca="false">IF(B2048="","",EOMONTH(B2048,-1)+1)</f>
        <v/>
      </c>
      <c r="G2048" s="103" t="n">
        <f aca="false">_xlfn.iferror(VLOOKUP(D2048,Cadastros!$M$1:$N$12,2,0),0)*C2048</f>
        <v>0</v>
      </c>
      <c r="H2048" s="103" t="n">
        <f aca="false">SUMIF(A:A,A2048,G:G)</f>
        <v>0</v>
      </c>
      <c r="I2048" s="8"/>
    </row>
    <row r="2049" customFormat="false" ht="15" hidden="true" customHeight="true" outlineLevel="0" collapsed="false">
      <c r="A2049" s="92"/>
      <c r="B2049" s="92"/>
      <c r="C2049" s="100"/>
      <c r="D2049" s="92"/>
      <c r="E2049" s="101" t="e">
        <f aca="false">_xlfn.iferror(VLOOKUP($A2049,Clientes!$A:$F,6,0),"")</f>
        <v>#N/A</v>
      </c>
      <c r="F2049" s="102" t="str">
        <f aca="false">IF(B2049="","",EOMONTH(B2049,-1)+1)</f>
        <v/>
      </c>
      <c r="G2049" s="103" t="n">
        <f aca="false">_xlfn.iferror(VLOOKUP(D2049,Cadastros!$M$1:$N$12,2,0),0)*C2049</f>
        <v>0</v>
      </c>
      <c r="H2049" s="103" t="n">
        <f aca="false">SUMIF(A:A,A2049,G:G)</f>
        <v>0</v>
      </c>
      <c r="I2049" s="8"/>
    </row>
    <row r="2050" customFormat="false" ht="15" hidden="true" customHeight="true" outlineLevel="0" collapsed="false">
      <c r="A2050" s="92"/>
      <c r="B2050" s="92"/>
      <c r="C2050" s="100"/>
      <c r="D2050" s="92"/>
      <c r="E2050" s="101" t="e">
        <f aca="false">_xlfn.iferror(VLOOKUP($A2050,Clientes!$A:$F,6,0),"")</f>
        <v>#N/A</v>
      </c>
      <c r="F2050" s="102" t="str">
        <f aca="false">IF(B2050="","",EOMONTH(B2050,-1)+1)</f>
        <v/>
      </c>
      <c r="G2050" s="103" t="n">
        <f aca="false">_xlfn.iferror(VLOOKUP(D2050,Cadastros!$M$1:$N$12,2,0),0)*C2050</f>
        <v>0</v>
      </c>
      <c r="H2050" s="103" t="n">
        <f aca="false">SUMIF(A:A,A2050,G:G)</f>
        <v>0</v>
      </c>
      <c r="I2050" s="8"/>
    </row>
    <row r="2051" customFormat="false" ht="15" hidden="true" customHeight="true" outlineLevel="0" collapsed="false">
      <c r="A2051" s="92"/>
      <c r="B2051" s="92"/>
      <c r="C2051" s="100"/>
      <c r="D2051" s="92"/>
      <c r="E2051" s="101" t="e">
        <f aca="false">_xlfn.iferror(VLOOKUP($A2051,Clientes!$A:$F,6,0),"")</f>
        <v>#N/A</v>
      </c>
      <c r="F2051" s="102" t="str">
        <f aca="false">IF(B2051="","",EOMONTH(B2051,-1)+1)</f>
        <v/>
      </c>
      <c r="G2051" s="103" t="n">
        <f aca="false">_xlfn.iferror(VLOOKUP(D2051,Cadastros!$M$1:$N$12,2,0),0)*C2051</f>
        <v>0</v>
      </c>
      <c r="H2051" s="103" t="n">
        <f aca="false">SUMIF(A:A,A2051,G:G)</f>
        <v>0</v>
      </c>
      <c r="I2051" s="8"/>
    </row>
    <row r="2052" customFormat="false" ht="15" hidden="true" customHeight="true" outlineLevel="0" collapsed="false">
      <c r="A2052" s="92"/>
      <c r="B2052" s="92"/>
      <c r="C2052" s="100"/>
      <c r="D2052" s="92"/>
      <c r="E2052" s="101" t="e">
        <f aca="false">_xlfn.iferror(VLOOKUP($A2052,Clientes!$A:$F,6,0),"")</f>
        <v>#N/A</v>
      </c>
      <c r="F2052" s="102" t="str">
        <f aca="false">IF(B2052="","",EOMONTH(B2052,-1)+1)</f>
        <v/>
      </c>
      <c r="G2052" s="103" t="n">
        <f aca="false">_xlfn.iferror(VLOOKUP(D2052,Cadastros!$M$1:$N$12,2,0),0)*C2052</f>
        <v>0</v>
      </c>
      <c r="H2052" s="103" t="n">
        <f aca="false">SUMIF(A:A,A2052,G:G)</f>
        <v>0</v>
      </c>
      <c r="I2052" s="8"/>
    </row>
    <row r="2053" customFormat="false" ht="15" hidden="true" customHeight="true" outlineLevel="0" collapsed="false">
      <c r="A2053" s="92"/>
      <c r="B2053" s="92"/>
      <c r="C2053" s="100"/>
      <c r="D2053" s="92"/>
      <c r="E2053" s="101" t="e">
        <f aca="false">_xlfn.iferror(VLOOKUP($A2053,Clientes!$A:$F,6,0),"")</f>
        <v>#N/A</v>
      </c>
      <c r="F2053" s="102" t="str">
        <f aca="false">IF(B2053="","",EOMONTH(B2053,-1)+1)</f>
        <v/>
      </c>
      <c r="G2053" s="103" t="n">
        <f aca="false">_xlfn.iferror(VLOOKUP(D2053,Cadastros!$M$1:$N$12,2,0),0)*C2053</f>
        <v>0</v>
      </c>
      <c r="H2053" s="103" t="n">
        <f aca="false">SUMIF(A:A,A2053,G:G)</f>
        <v>0</v>
      </c>
    </row>
    <row r="2054" customFormat="false" ht="15" hidden="true" customHeight="true" outlineLevel="0" collapsed="false">
      <c r="A2054" s="92"/>
      <c r="B2054" s="92"/>
      <c r="C2054" s="100"/>
      <c r="D2054" s="92"/>
      <c r="E2054" s="101" t="e">
        <f aca="false">_xlfn.iferror(VLOOKUP($A2054,Clientes!$A:$F,6,0),"")</f>
        <v>#N/A</v>
      </c>
      <c r="F2054" s="102" t="str">
        <f aca="false">IF(B2054="","",EOMONTH(B2054,-1)+1)</f>
        <v/>
      </c>
      <c r="G2054" s="103" t="n">
        <f aca="false">_xlfn.iferror(VLOOKUP(D2054,Cadastros!$M$1:$N$12,2,0),0)*C2054</f>
        <v>0</v>
      </c>
      <c r="H2054" s="103" t="n">
        <f aca="false">SUMIF(A:A,A2054,G:G)</f>
        <v>0</v>
      </c>
    </row>
    <row r="2055" customFormat="false" ht="15" hidden="true" customHeight="true" outlineLevel="0" collapsed="false">
      <c r="A2055" s="92"/>
      <c r="B2055" s="92"/>
      <c r="C2055" s="100"/>
      <c r="D2055" s="92"/>
      <c r="E2055" s="101" t="e">
        <f aca="false">_xlfn.iferror(VLOOKUP($A2055,Clientes!$A:$F,6,0),"")</f>
        <v>#N/A</v>
      </c>
      <c r="F2055" s="102" t="str">
        <f aca="false">IF(B2055="","",EOMONTH(B2055,-1)+1)</f>
        <v/>
      </c>
      <c r="G2055" s="103" t="n">
        <f aca="false">_xlfn.iferror(VLOOKUP(D2055,Cadastros!$M$1:$N$12,2,0),0)*C2055</f>
        <v>0</v>
      </c>
      <c r="H2055" s="103" t="n">
        <f aca="false">SUMIF(A:A,A2055,G:G)</f>
        <v>0</v>
      </c>
    </row>
    <row r="2056" customFormat="false" ht="15" hidden="true" customHeight="true" outlineLevel="0" collapsed="false">
      <c r="A2056" s="92"/>
      <c r="B2056" s="92"/>
      <c r="C2056" s="100"/>
      <c r="D2056" s="92"/>
      <c r="E2056" s="101" t="e">
        <f aca="false">_xlfn.iferror(VLOOKUP($A2056,Clientes!$A:$F,6,0),"")</f>
        <v>#N/A</v>
      </c>
      <c r="F2056" s="102" t="str">
        <f aca="false">IF(B2056="","",EOMONTH(B2056,-1)+1)</f>
        <v/>
      </c>
      <c r="G2056" s="103" t="n">
        <f aca="false">_xlfn.iferror(VLOOKUP(D2056,Cadastros!$M$1:$N$12,2,0),0)*C2056</f>
        <v>0</v>
      </c>
      <c r="H2056" s="103" t="n">
        <f aca="false">SUMIF(A:A,A2056,G:G)</f>
        <v>0</v>
      </c>
    </row>
    <row r="2057" customFormat="false" ht="15" hidden="true" customHeight="true" outlineLevel="0" collapsed="false">
      <c r="A2057" s="92"/>
      <c r="B2057" s="92"/>
      <c r="C2057" s="100"/>
      <c r="D2057" s="92"/>
      <c r="E2057" s="101" t="e">
        <f aca="false">_xlfn.iferror(VLOOKUP($A2057,Clientes!$A:$F,6,0),"")</f>
        <v>#N/A</v>
      </c>
      <c r="F2057" s="102" t="str">
        <f aca="false">IF(B2057="","",EOMONTH(B2057,-1)+1)</f>
        <v/>
      </c>
      <c r="G2057" s="103" t="n">
        <f aca="false">_xlfn.iferror(VLOOKUP(D2057,Cadastros!$M$1:$N$12,2,0),0)*C2057</f>
        <v>0</v>
      </c>
      <c r="H2057" s="103" t="n">
        <f aca="false">SUMIF(A:A,A2057,G:G)</f>
        <v>0</v>
      </c>
    </row>
    <row r="2058" customFormat="false" ht="15" hidden="true" customHeight="true" outlineLevel="0" collapsed="false">
      <c r="A2058" s="92"/>
      <c r="B2058" s="92"/>
      <c r="C2058" s="100"/>
      <c r="D2058" s="92"/>
      <c r="E2058" s="101" t="e">
        <f aca="false">_xlfn.iferror(VLOOKUP($A2058,Clientes!$A:$F,6,0),"")</f>
        <v>#N/A</v>
      </c>
      <c r="F2058" s="102" t="str">
        <f aca="false">IF(B2058="","",EOMONTH(B2058,-1)+1)</f>
        <v/>
      </c>
      <c r="G2058" s="103" t="n">
        <f aca="false">_xlfn.iferror(VLOOKUP(D2058,Cadastros!$M$1:$N$12,2,0),0)*C2058</f>
        <v>0</v>
      </c>
      <c r="H2058" s="103" t="n">
        <f aca="false">SUMIF(A:A,A2058,G:G)</f>
        <v>0</v>
      </c>
    </row>
    <row r="2059" customFormat="false" ht="15" hidden="true" customHeight="true" outlineLevel="0" collapsed="false">
      <c r="A2059" s="92"/>
      <c r="B2059" s="92"/>
      <c r="C2059" s="100"/>
      <c r="D2059" s="92"/>
      <c r="E2059" s="101" t="e">
        <f aca="false">_xlfn.iferror(VLOOKUP($A2059,Clientes!$A:$F,6,0),"")</f>
        <v>#N/A</v>
      </c>
      <c r="F2059" s="102" t="str">
        <f aca="false">IF(B2059="","",EOMONTH(B2059,-1)+1)</f>
        <v/>
      </c>
      <c r="G2059" s="103" t="n">
        <f aca="false">_xlfn.iferror(VLOOKUP(D2059,Cadastros!$M$1:$N$12,2,0),0)*C2059</f>
        <v>0</v>
      </c>
      <c r="H2059" s="103" t="n">
        <f aca="false">SUMIF(A:A,A2059,G:G)</f>
        <v>0</v>
      </c>
    </row>
    <row r="2060" customFormat="false" ht="15" hidden="true" customHeight="true" outlineLevel="0" collapsed="false">
      <c r="A2060" s="92"/>
      <c r="B2060" s="92"/>
      <c r="C2060" s="100"/>
      <c r="D2060" s="92"/>
      <c r="E2060" s="101" t="e">
        <f aca="false">_xlfn.iferror(VLOOKUP($A2060,Clientes!$A:$F,6,0),"")</f>
        <v>#N/A</v>
      </c>
      <c r="F2060" s="102" t="str">
        <f aca="false">IF(B2060="","",EOMONTH(B2060,-1)+1)</f>
        <v/>
      </c>
      <c r="G2060" s="103" t="n">
        <f aca="false">_xlfn.iferror(VLOOKUP(D2060,Cadastros!$M$1:$N$12,2,0),0)*C2060</f>
        <v>0</v>
      </c>
      <c r="H2060" s="103" t="n">
        <f aca="false">SUMIF(A:A,A2060,G:G)</f>
        <v>0</v>
      </c>
    </row>
    <row r="2061" customFormat="false" ht="15" hidden="true" customHeight="true" outlineLevel="0" collapsed="false">
      <c r="A2061" s="92"/>
      <c r="B2061" s="92"/>
      <c r="C2061" s="100"/>
      <c r="D2061" s="92"/>
      <c r="E2061" s="101" t="e">
        <f aca="false">_xlfn.iferror(VLOOKUP($A2061,Clientes!$A:$F,6,0),"")</f>
        <v>#N/A</v>
      </c>
      <c r="F2061" s="102" t="str">
        <f aca="false">IF(B2061="","",EOMONTH(B2061,-1)+1)</f>
        <v/>
      </c>
      <c r="G2061" s="103" t="n">
        <f aca="false">_xlfn.iferror(VLOOKUP(D2061,Cadastros!$M$1:$N$12,2,0),0)*C2061</f>
        <v>0</v>
      </c>
      <c r="H2061" s="103" t="n">
        <f aca="false">SUMIF(A:A,A2061,G:G)</f>
        <v>0</v>
      </c>
    </row>
    <row r="2062" customFormat="false" ht="15" hidden="true" customHeight="true" outlineLevel="0" collapsed="false">
      <c r="A2062" s="92"/>
      <c r="B2062" s="92"/>
      <c r="C2062" s="100"/>
      <c r="D2062" s="92"/>
      <c r="E2062" s="101" t="e">
        <f aca="false">_xlfn.iferror(VLOOKUP($A2062,Clientes!$A:$F,6,0),"")</f>
        <v>#N/A</v>
      </c>
      <c r="F2062" s="102" t="str">
        <f aca="false">IF(B2062="","",EOMONTH(B2062,-1)+1)</f>
        <v/>
      </c>
      <c r="G2062" s="103" t="n">
        <f aca="false">_xlfn.iferror(VLOOKUP(D2062,Cadastros!$M$1:$N$12,2,0),0)*C2062</f>
        <v>0</v>
      </c>
      <c r="H2062" s="103" t="n">
        <f aca="false">SUMIF(A:A,A2062,G:G)</f>
        <v>0</v>
      </c>
    </row>
    <row r="2063" customFormat="false" ht="15" hidden="true" customHeight="true" outlineLevel="0" collapsed="false">
      <c r="A2063" s="92"/>
      <c r="B2063" s="92"/>
      <c r="C2063" s="100"/>
      <c r="D2063" s="92"/>
      <c r="E2063" s="101" t="e">
        <f aca="false">_xlfn.iferror(VLOOKUP($A2063,Clientes!$A:$F,6,0),"")</f>
        <v>#N/A</v>
      </c>
      <c r="F2063" s="102" t="str">
        <f aca="false">IF(B2063="","",EOMONTH(B2063,-1)+1)</f>
        <v/>
      </c>
      <c r="G2063" s="103" t="n">
        <f aca="false">_xlfn.iferror(VLOOKUP(D2063,Cadastros!$M$1:$N$12,2,0),0)*C2063</f>
        <v>0</v>
      </c>
      <c r="H2063" s="103" t="n">
        <f aca="false">SUMIF(A:A,A2063,G:G)</f>
        <v>0</v>
      </c>
    </row>
    <row r="2064" customFormat="false" ht="15" hidden="true" customHeight="true" outlineLevel="0" collapsed="false">
      <c r="A2064" s="92"/>
      <c r="B2064" s="92"/>
      <c r="C2064" s="100"/>
      <c r="D2064" s="92"/>
      <c r="E2064" s="101" t="e">
        <f aca="false">_xlfn.iferror(VLOOKUP($A2064,Clientes!$A:$F,6,0),"")</f>
        <v>#N/A</v>
      </c>
      <c r="F2064" s="102" t="str">
        <f aca="false">IF(B2064="","",EOMONTH(B2064,-1)+1)</f>
        <v/>
      </c>
      <c r="G2064" s="103" t="n">
        <f aca="false">_xlfn.iferror(VLOOKUP(D2064,Cadastros!$M$1:$N$12,2,0),0)*C2064</f>
        <v>0</v>
      </c>
      <c r="H2064" s="103" t="n">
        <f aca="false">SUMIF(A:A,A2064,G:G)</f>
        <v>0</v>
      </c>
    </row>
    <row r="2065" customFormat="false" ht="15" hidden="true" customHeight="true" outlineLevel="0" collapsed="false">
      <c r="A2065" s="92"/>
      <c r="B2065" s="92"/>
      <c r="C2065" s="100"/>
      <c r="D2065" s="92"/>
      <c r="E2065" s="101" t="e">
        <f aca="false">_xlfn.iferror(VLOOKUP($A2065,Clientes!$A:$F,6,0),"")</f>
        <v>#N/A</v>
      </c>
      <c r="F2065" s="102" t="str">
        <f aca="false">IF(B2065="","",EOMONTH(B2065,-1)+1)</f>
        <v/>
      </c>
      <c r="G2065" s="103" t="n">
        <f aca="false">_xlfn.iferror(VLOOKUP(D2065,Cadastros!$M$1:$N$12,2,0),0)*C2065</f>
        <v>0</v>
      </c>
      <c r="H2065" s="103" t="n">
        <f aca="false">SUMIF(A:A,A2065,G:G)</f>
        <v>0</v>
      </c>
    </row>
    <row r="2066" customFormat="false" ht="15" hidden="true" customHeight="true" outlineLevel="0" collapsed="false">
      <c r="A2066" s="92"/>
      <c r="B2066" s="92"/>
      <c r="C2066" s="100"/>
      <c r="D2066" s="92"/>
      <c r="E2066" s="101" t="e">
        <f aca="false">_xlfn.iferror(VLOOKUP($A2066,Clientes!$A:$F,6,0),"")</f>
        <v>#N/A</v>
      </c>
      <c r="F2066" s="102" t="str">
        <f aca="false">IF(B2066="","",EOMONTH(B2066,-1)+1)</f>
        <v/>
      </c>
      <c r="G2066" s="103" t="n">
        <f aca="false">_xlfn.iferror(VLOOKUP(D2066,Cadastros!$M$1:$N$12,2,0),0)*C2066</f>
        <v>0</v>
      </c>
      <c r="H2066" s="103" t="n">
        <f aca="false">SUMIF(A:A,A2066,G:G)</f>
        <v>0</v>
      </c>
    </row>
    <row r="2067" customFormat="false" ht="15" hidden="true" customHeight="true" outlineLevel="0" collapsed="false">
      <c r="A2067" s="92"/>
      <c r="B2067" s="92"/>
      <c r="C2067" s="100"/>
      <c r="D2067" s="92"/>
      <c r="E2067" s="101" t="e">
        <f aca="false">_xlfn.iferror(VLOOKUP($A2067,Clientes!$A:$F,6,0),"")</f>
        <v>#N/A</v>
      </c>
      <c r="F2067" s="102" t="str">
        <f aca="false">IF(B2067="","",EOMONTH(B2067,-1)+1)</f>
        <v/>
      </c>
      <c r="G2067" s="103" t="n">
        <f aca="false">_xlfn.iferror(VLOOKUP(D2067,Cadastros!$M$1:$N$12,2,0),0)*C2067</f>
        <v>0</v>
      </c>
      <c r="H2067" s="103" t="n">
        <f aca="false">SUMIF(A:A,A2067,G:G)</f>
        <v>0</v>
      </c>
    </row>
    <row r="2068" customFormat="false" ht="15" hidden="true" customHeight="true" outlineLevel="0" collapsed="false">
      <c r="A2068" s="92"/>
      <c r="B2068" s="92"/>
      <c r="C2068" s="100"/>
      <c r="D2068" s="92"/>
      <c r="E2068" s="101" t="e">
        <f aca="false">_xlfn.iferror(VLOOKUP($A2068,Clientes!$A:$F,6,0),"")</f>
        <v>#N/A</v>
      </c>
      <c r="F2068" s="102" t="str">
        <f aca="false">IF(B2068="","",EOMONTH(B2068,-1)+1)</f>
        <v/>
      </c>
      <c r="G2068" s="103" t="n">
        <f aca="false">_xlfn.iferror(VLOOKUP(D2068,Cadastros!$M$1:$N$12,2,0),0)*C2068</f>
        <v>0</v>
      </c>
      <c r="H2068" s="103" t="n">
        <f aca="false">SUMIF(A:A,A2068,G:G)</f>
        <v>0</v>
      </c>
    </row>
    <row r="2069" customFormat="false" ht="15" hidden="true" customHeight="true" outlineLevel="0" collapsed="false">
      <c r="A2069" s="92"/>
      <c r="B2069" s="92"/>
      <c r="C2069" s="100"/>
      <c r="D2069" s="92"/>
      <c r="E2069" s="101" t="e">
        <f aca="false">_xlfn.iferror(VLOOKUP($A2069,Clientes!$A:$F,6,0),"")</f>
        <v>#N/A</v>
      </c>
      <c r="F2069" s="102" t="str">
        <f aca="false">IF(B2069="","",EOMONTH(B2069,-1)+1)</f>
        <v/>
      </c>
      <c r="G2069" s="103" t="n">
        <f aca="false">_xlfn.iferror(VLOOKUP(D2069,Cadastros!$M$1:$N$12,2,0),0)*C2069</f>
        <v>0</v>
      </c>
      <c r="H2069" s="103" t="n">
        <f aca="false">SUMIF(A:A,A2069,G:G)</f>
        <v>0</v>
      </c>
    </row>
    <row r="2070" customFormat="false" ht="15" hidden="true" customHeight="true" outlineLevel="0" collapsed="false">
      <c r="A2070" s="92"/>
      <c r="B2070" s="92"/>
      <c r="C2070" s="100"/>
      <c r="D2070" s="92"/>
      <c r="E2070" s="101" t="e">
        <f aca="false">_xlfn.iferror(VLOOKUP($A2070,Clientes!$A:$F,6,0),"")</f>
        <v>#N/A</v>
      </c>
      <c r="F2070" s="102" t="str">
        <f aca="false">IF(B2070="","",EOMONTH(B2070,-1)+1)</f>
        <v/>
      </c>
      <c r="G2070" s="103" t="n">
        <f aca="false">_xlfn.iferror(VLOOKUP(D2070,Cadastros!$M$1:$N$12,2,0),0)*C2070</f>
        <v>0</v>
      </c>
      <c r="H2070" s="103" t="n">
        <f aca="false">SUMIF(A:A,A2070,G:G)</f>
        <v>0</v>
      </c>
    </row>
    <row r="2071" customFormat="false" ht="15" hidden="true" customHeight="true" outlineLevel="0" collapsed="false">
      <c r="A2071" s="92"/>
      <c r="B2071" s="92"/>
      <c r="C2071" s="100"/>
      <c r="D2071" s="92"/>
      <c r="E2071" s="101" t="e">
        <f aca="false">_xlfn.iferror(VLOOKUP($A2071,Clientes!$A:$F,6,0),"")</f>
        <v>#N/A</v>
      </c>
      <c r="F2071" s="102" t="str">
        <f aca="false">IF(B2071="","",EOMONTH(B2071,-1)+1)</f>
        <v/>
      </c>
      <c r="G2071" s="103" t="n">
        <f aca="false">_xlfn.iferror(VLOOKUP(D2071,Cadastros!$M$1:$N$12,2,0),0)*C2071</f>
        <v>0</v>
      </c>
      <c r="H2071" s="103" t="n">
        <f aca="false">SUMIF(A:A,A2071,G:G)</f>
        <v>0</v>
      </c>
    </row>
    <row r="2072" customFormat="false" ht="15" hidden="true" customHeight="true" outlineLevel="0" collapsed="false">
      <c r="A2072" s="92"/>
      <c r="B2072" s="92"/>
      <c r="C2072" s="100"/>
      <c r="D2072" s="92"/>
      <c r="E2072" s="101" t="e">
        <f aca="false">_xlfn.iferror(VLOOKUP($A2072,Clientes!$A:$F,6,0),"")</f>
        <v>#N/A</v>
      </c>
      <c r="F2072" s="102" t="str">
        <f aca="false">IF(B2072="","",EOMONTH(B2072,-1)+1)</f>
        <v/>
      </c>
      <c r="G2072" s="103" t="n">
        <f aca="false">_xlfn.iferror(VLOOKUP(D2072,Cadastros!$M$1:$N$12,2,0),0)*C2072</f>
        <v>0</v>
      </c>
      <c r="H2072" s="103" t="n">
        <f aca="false">SUMIF(A:A,A2072,G:G)</f>
        <v>0</v>
      </c>
    </row>
    <row r="2073" customFormat="false" ht="15" hidden="true" customHeight="true" outlineLevel="0" collapsed="false">
      <c r="A2073" s="92"/>
      <c r="B2073" s="92"/>
      <c r="C2073" s="100"/>
      <c r="D2073" s="92"/>
      <c r="E2073" s="101" t="e">
        <f aca="false">_xlfn.iferror(VLOOKUP($A2073,Clientes!$A:$F,6,0),"")</f>
        <v>#N/A</v>
      </c>
      <c r="F2073" s="102" t="str">
        <f aca="false">IF(B2073="","",EOMONTH(B2073,-1)+1)</f>
        <v/>
      </c>
      <c r="G2073" s="103" t="n">
        <f aca="false">_xlfn.iferror(VLOOKUP(D2073,Cadastros!$M$1:$N$12,2,0),0)*C2073</f>
        <v>0</v>
      </c>
      <c r="H2073" s="103" t="n">
        <f aca="false">SUMIF(A:A,A2073,G:G)</f>
        <v>0</v>
      </c>
    </row>
    <row r="2074" customFormat="false" ht="15" hidden="true" customHeight="true" outlineLevel="0" collapsed="false">
      <c r="A2074" s="92"/>
      <c r="B2074" s="92"/>
      <c r="C2074" s="100"/>
      <c r="D2074" s="92"/>
      <c r="E2074" s="101" t="e">
        <f aca="false">_xlfn.iferror(VLOOKUP($A2074,Clientes!$A:$F,6,0),"")</f>
        <v>#N/A</v>
      </c>
      <c r="F2074" s="102" t="str">
        <f aca="false">IF(B2074="","",EOMONTH(B2074,-1)+1)</f>
        <v/>
      </c>
      <c r="G2074" s="103" t="n">
        <f aca="false">_xlfn.iferror(VLOOKUP(D2074,Cadastros!$M$1:$N$12,2,0),0)*C2074</f>
        <v>0</v>
      </c>
      <c r="H2074" s="103" t="n">
        <f aca="false">SUMIF(A:A,A2074,G:G)</f>
        <v>0</v>
      </c>
    </row>
    <row r="2075" customFormat="false" ht="15" hidden="true" customHeight="true" outlineLevel="0" collapsed="false">
      <c r="A2075" s="92"/>
      <c r="B2075" s="92"/>
      <c r="C2075" s="100"/>
      <c r="D2075" s="92"/>
      <c r="E2075" s="101" t="e">
        <f aca="false">_xlfn.iferror(VLOOKUP($A2075,Clientes!$A:$F,6,0),"")</f>
        <v>#N/A</v>
      </c>
      <c r="F2075" s="102" t="str">
        <f aca="false">IF(B2075="","",EOMONTH(B2075,-1)+1)</f>
        <v/>
      </c>
      <c r="G2075" s="103" t="n">
        <f aca="false">_xlfn.iferror(VLOOKUP(D2075,Cadastros!$M$1:$N$12,2,0),0)*C2075</f>
        <v>0</v>
      </c>
      <c r="H2075" s="103" t="n">
        <f aca="false">SUMIF(A:A,A2075,G:G)</f>
        <v>0</v>
      </c>
    </row>
    <row r="2076" customFormat="false" ht="15" hidden="true" customHeight="true" outlineLevel="0" collapsed="false">
      <c r="A2076" s="92"/>
      <c r="B2076" s="92"/>
      <c r="C2076" s="100"/>
      <c r="D2076" s="92"/>
      <c r="E2076" s="101" t="e">
        <f aca="false">_xlfn.iferror(VLOOKUP($A2076,Clientes!$A:$F,6,0),"")</f>
        <v>#N/A</v>
      </c>
      <c r="F2076" s="102" t="str">
        <f aca="false">IF(B2076="","",EOMONTH(B2076,-1)+1)</f>
        <v/>
      </c>
      <c r="G2076" s="103" t="n">
        <f aca="false">_xlfn.iferror(VLOOKUP(D2076,Cadastros!$M$1:$N$12,2,0),0)*C2076</f>
        <v>0</v>
      </c>
      <c r="H2076" s="103" t="n">
        <f aca="false">SUMIF(A:A,A2076,G:G)</f>
        <v>0</v>
      </c>
    </row>
    <row r="2077" customFormat="false" ht="15" hidden="true" customHeight="true" outlineLevel="0" collapsed="false">
      <c r="A2077" s="92"/>
      <c r="B2077" s="92"/>
      <c r="C2077" s="100"/>
      <c r="D2077" s="92"/>
      <c r="E2077" s="101" t="e">
        <f aca="false">_xlfn.iferror(VLOOKUP($A2077,Clientes!$A:$F,6,0),"")</f>
        <v>#N/A</v>
      </c>
      <c r="F2077" s="102" t="str">
        <f aca="false">IF(B2077="","",EOMONTH(B2077,-1)+1)</f>
        <v/>
      </c>
      <c r="G2077" s="103" t="n">
        <f aca="false">_xlfn.iferror(VLOOKUP(D2077,Cadastros!$M$1:$N$12,2,0),0)*C2077</f>
        <v>0</v>
      </c>
      <c r="H2077" s="103" t="n">
        <f aca="false">SUMIF(A:A,A2077,G:G)</f>
        <v>0</v>
      </c>
    </row>
    <row r="2078" customFormat="false" ht="15" hidden="true" customHeight="true" outlineLevel="0" collapsed="false">
      <c r="A2078" s="92"/>
      <c r="B2078" s="92"/>
      <c r="C2078" s="100"/>
      <c r="D2078" s="92"/>
      <c r="E2078" s="101" t="e">
        <f aca="false">_xlfn.iferror(VLOOKUP($A2078,Clientes!$A:$F,6,0),"")</f>
        <v>#N/A</v>
      </c>
      <c r="F2078" s="102" t="str">
        <f aca="false">IF(B2078="","",EOMONTH(B2078,-1)+1)</f>
        <v/>
      </c>
      <c r="G2078" s="103" t="n">
        <f aca="false">_xlfn.iferror(VLOOKUP(D2078,Cadastros!$M$1:$N$12,2,0),0)*C2078</f>
        <v>0</v>
      </c>
      <c r="H2078" s="103" t="n">
        <f aca="false">SUMIF(A:A,A2078,G:G)</f>
        <v>0</v>
      </c>
    </row>
    <row r="2079" customFormat="false" ht="15" hidden="true" customHeight="true" outlineLevel="0" collapsed="false">
      <c r="A2079" s="92"/>
      <c r="B2079" s="92"/>
      <c r="C2079" s="100"/>
      <c r="D2079" s="92"/>
      <c r="E2079" s="101" t="e">
        <f aca="false">_xlfn.iferror(VLOOKUP($A2079,Clientes!$A:$F,6,0),"")</f>
        <v>#N/A</v>
      </c>
      <c r="F2079" s="102" t="str">
        <f aca="false">IF(B2079="","",EOMONTH(B2079,-1)+1)</f>
        <v/>
      </c>
      <c r="G2079" s="103" t="n">
        <f aca="false">_xlfn.iferror(VLOOKUP(D2079,Cadastros!$M$1:$N$12,2,0),0)*C2079</f>
        <v>0</v>
      </c>
      <c r="H2079" s="103" t="n">
        <f aca="false">SUMIF(A:A,A2079,G:G)</f>
        <v>0</v>
      </c>
    </row>
    <row r="2080" customFormat="false" ht="15" hidden="true" customHeight="true" outlineLevel="0" collapsed="false">
      <c r="A2080" s="92"/>
      <c r="B2080" s="92"/>
      <c r="C2080" s="100"/>
      <c r="D2080" s="92"/>
      <c r="E2080" s="101" t="e">
        <f aca="false">_xlfn.iferror(VLOOKUP($A2080,Clientes!$A:$F,6,0),"")</f>
        <v>#N/A</v>
      </c>
      <c r="F2080" s="102" t="str">
        <f aca="false">IF(B2080="","",EOMONTH(B2080,-1)+1)</f>
        <v/>
      </c>
      <c r="G2080" s="103" t="n">
        <f aca="false">_xlfn.iferror(VLOOKUP(D2080,Cadastros!$M$1:$N$12,2,0),0)*C2080</f>
        <v>0</v>
      </c>
      <c r="H2080" s="103" t="n">
        <f aca="false">SUMIF(A:A,A2080,G:G)</f>
        <v>0</v>
      </c>
    </row>
    <row r="2081" customFormat="false" ht="15" hidden="true" customHeight="true" outlineLevel="0" collapsed="false">
      <c r="A2081" s="92"/>
      <c r="B2081" s="92"/>
      <c r="C2081" s="100"/>
      <c r="D2081" s="92"/>
      <c r="E2081" s="101" t="e">
        <f aca="false">_xlfn.iferror(VLOOKUP($A2081,Clientes!$A:$F,6,0),"")</f>
        <v>#N/A</v>
      </c>
      <c r="F2081" s="102" t="str">
        <f aca="false">IF(B2081="","",EOMONTH(B2081,-1)+1)</f>
        <v/>
      </c>
      <c r="G2081" s="103" t="n">
        <f aca="false">_xlfn.iferror(VLOOKUP(D2081,Cadastros!$M$1:$N$12,2,0),0)*C2081</f>
        <v>0</v>
      </c>
      <c r="H2081" s="103" t="n">
        <f aca="false">SUMIF(A:A,A2081,G:G)</f>
        <v>0</v>
      </c>
    </row>
    <row r="2082" customFormat="false" ht="15" hidden="true" customHeight="true" outlineLevel="0" collapsed="false">
      <c r="A2082" s="92"/>
      <c r="B2082" s="92"/>
      <c r="C2082" s="100"/>
      <c r="D2082" s="92"/>
      <c r="E2082" s="101" t="e">
        <f aca="false">_xlfn.iferror(VLOOKUP($A2082,Clientes!$A:$F,6,0),"")</f>
        <v>#N/A</v>
      </c>
      <c r="F2082" s="102" t="str">
        <f aca="false">IF(B2082="","",EOMONTH(B2082,-1)+1)</f>
        <v/>
      </c>
      <c r="G2082" s="103" t="n">
        <f aca="false">_xlfn.iferror(VLOOKUP(D2082,Cadastros!$M$1:$N$12,2,0),0)*C2082</f>
        <v>0</v>
      </c>
      <c r="H2082" s="103" t="n">
        <f aca="false">SUMIF(A:A,A2082,G:G)</f>
        <v>0</v>
      </c>
    </row>
    <row r="2083" customFormat="false" ht="15" hidden="true" customHeight="true" outlineLevel="0" collapsed="false">
      <c r="A2083" s="92"/>
      <c r="B2083" s="92"/>
      <c r="C2083" s="100"/>
      <c r="D2083" s="92"/>
      <c r="E2083" s="101" t="e">
        <f aca="false">_xlfn.iferror(VLOOKUP($A2083,Clientes!$A:$F,6,0),"")</f>
        <v>#N/A</v>
      </c>
      <c r="F2083" s="102" t="str">
        <f aca="false">IF(B2083="","",EOMONTH(B2083,-1)+1)</f>
        <v/>
      </c>
      <c r="G2083" s="103" t="n">
        <f aca="false">_xlfn.iferror(VLOOKUP(D2083,Cadastros!$M$1:$N$12,2,0),0)*C2083</f>
        <v>0</v>
      </c>
      <c r="H2083" s="103" t="n">
        <f aca="false">SUMIF(A:A,A2083,G:G)</f>
        <v>0</v>
      </c>
    </row>
    <row r="2084" customFormat="false" ht="15" hidden="true" customHeight="true" outlineLevel="0" collapsed="false">
      <c r="A2084" s="92"/>
      <c r="B2084" s="92"/>
      <c r="C2084" s="100"/>
      <c r="D2084" s="92"/>
      <c r="E2084" s="101" t="e">
        <f aca="false">_xlfn.iferror(VLOOKUP($A2084,Clientes!$A:$F,6,0),"")</f>
        <v>#N/A</v>
      </c>
      <c r="F2084" s="102" t="str">
        <f aca="false">IF(B2084="","",EOMONTH(B2084,-1)+1)</f>
        <v/>
      </c>
      <c r="G2084" s="103" t="n">
        <f aca="false">_xlfn.iferror(VLOOKUP(D2084,Cadastros!$M$1:$N$12,2,0),0)*C2084</f>
        <v>0</v>
      </c>
      <c r="H2084" s="103" t="n">
        <f aca="false">SUMIF(A:A,A2084,G:G)</f>
        <v>0</v>
      </c>
    </row>
    <row r="2085" customFormat="false" ht="15" hidden="true" customHeight="true" outlineLevel="0" collapsed="false">
      <c r="A2085" s="92"/>
      <c r="B2085" s="92"/>
      <c r="C2085" s="100"/>
      <c r="D2085" s="92"/>
      <c r="E2085" s="101" t="e">
        <f aca="false">_xlfn.iferror(VLOOKUP($A2085,Clientes!$A:$F,6,0),"")</f>
        <v>#N/A</v>
      </c>
      <c r="F2085" s="102" t="str">
        <f aca="false">IF(B2085="","",EOMONTH(B2085,-1)+1)</f>
        <v/>
      </c>
      <c r="G2085" s="103" t="n">
        <f aca="false">_xlfn.iferror(VLOOKUP(D2085,Cadastros!$M$1:$N$12,2,0),0)*C2085</f>
        <v>0</v>
      </c>
      <c r="H2085" s="103" t="n">
        <f aca="false">SUMIF(A:A,A2085,G:G)</f>
        <v>0</v>
      </c>
    </row>
    <row r="2086" customFormat="false" ht="15" hidden="true" customHeight="true" outlineLevel="0" collapsed="false">
      <c r="A2086" s="92"/>
      <c r="B2086" s="92"/>
      <c r="C2086" s="100"/>
      <c r="D2086" s="92"/>
      <c r="E2086" s="101" t="e">
        <f aca="false">_xlfn.iferror(VLOOKUP($A2086,Clientes!$A:$F,6,0),"")</f>
        <v>#N/A</v>
      </c>
      <c r="F2086" s="102" t="str">
        <f aca="false">IF(B2086="","",EOMONTH(B2086,-1)+1)</f>
        <v/>
      </c>
      <c r="G2086" s="103" t="n">
        <f aca="false">_xlfn.iferror(VLOOKUP(D2086,Cadastros!$M$1:$N$12,2,0),0)*C2086</f>
        <v>0</v>
      </c>
      <c r="H2086" s="103" t="n">
        <f aca="false">SUMIF(A:A,A2086,G:G)</f>
        <v>0</v>
      </c>
    </row>
    <row r="2087" customFormat="false" ht="15" hidden="true" customHeight="true" outlineLevel="0" collapsed="false">
      <c r="A2087" s="92"/>
      <c r="B2087" s="92"/>
      <c r="C2087" s="100"/>
      <c r="D2087" s="92"/>
      <c r="E2087" s="101" t="e">
        <f aca="false">_xlfn.iferror(VLOOKUP($A2087,Clientes!$A:$F,6,0),"")</f>
        <v>#N/A</v>
      </c>
      <c r="F2087" s="102" t="str">
        <f aca="false">IF(B2087="","",EOMONTH(B2087,-1)+1)</f>
        <v/>
      </c>
      <c r="G2087" s="103" t="n">
        <f aca="false">_xlfn.iferror(VLOOKUP(D2087,Cadastros!$M$1:$N$12,2,0),0)*C2087</f>
        <v>0</v>
      </c>
      <c r="H2087" s="103" t="n">
        <f aca="false">SUMIF(A:A,A2087,G:G)</f>
        <v>0</v>
      </c>
    </row>
    <row r="2088" customFormat="false" ht="15" hidden="true" customHeight="true" outlineLevel="0" collapsed="false">
      <c r="A2088" s="92"/>
      <c r="B2088" s="92"/>
      <c r="C2088" s="100"/>
      <c r="D2088" s="92"/>
      <c r="E2088" s="101" t="e">
        <f aca="false">_xlfn.iferror(VLOOKUP($A2088,Clientes!$A:$F,6,0),"")</f>
        <v>#N/A</v>
      </c>
      <c r="F2088" s="102" t="str">
        <f aca="false">IF(B2088="","",EOMONTH(B2088,-1)+1)</f>
        <v/>
      </c>
      <c r="G2088" s="103" t="n">
        <f aca="false">_xlfn.iferror(VLOOKUP(D2088,Cadastros!$M$1:$N$12,2,0),0)*C2088</f>
        <v>0</v>
      </c>
      <c r="H2088" s="103" t="n">
        <f aca="false">SUMIF(A:A,A2088,G:G)</f>
        <v>0</v>
      </c>
    </row>
    <row r="2089" customFormat="false" ht="15" hidden="true" customHeight="true" outlineLevel="0" collapsed="false">
      <c r="A2089" s="92"/>
      <c r="B2089" s="92"/>
      <c r="C2089" s="100"/>
      <c r="D2089" s="92"/>
      <c r="E2089" s="101" t="e">
        <f aca="false">_xlfn.iferror(VLOOKUP($A2089,Clientes!$A:$F,6,0),"")</f>
        <v>#N/A</v>
      </c>
      <c r="F2089" s="102" t="str">
        <f aca="false">IF(B2089="","",EOMONTH(B2089,-1)+1)</f>
        <v/>
      </c>
      <c r="G2089" s="103" t="n">
        <f aca="false">_xlfn.iferror(VLOOKUP(D2089,Cadastros!$M$1:$N$12,2,0),0)*C2089</f>
        <v>0</v>
      </c>
      <c r="H2089" s="103" t="n">
        <f aca="false">SUMIF(A:A,A2089,G:G)</f>
        <v>0</v>
      </c>
    </row>
    <row r="2090" customFormat="false" ht="15" hidden="true" customHeight="true" outlineLevel="0" collapsed="false">
      <c r="A2090" s="92"/>
      <c r="B2090" s="92"/>
      <c r="C2090" s="100"/>
      <c r="D2090" s="92"/>
      <c r="E2090" s="101" t="e">
        <f aca="false">_xlfn.iferror(VLOOKUP($A2090,Clientes!$A:$F,6,0),"")</f>
        <v>#N/A</v>
      </c>
      <c r="F2090" s="102" t="str">
        <f aca="false">IF(B2090="","",EOMONTH(B2090,-1)+1)</f>
        <v/>
      </c>
      <c r="G2090" s="103" t="n">
        <f aca="false">_xlfn.iferror(VLOOKUP(D2090,Cadastros!$M$1:$N$12,2,0),0)*C2090</f>
        <v>0</v>
      </c>
      <c r="H2090" s="103" t="n">
        <f aca="false">SUMIF(A:A,A2090,G:G)</f>
        <v>0</v>
      </c>
    </row>
    <row r="2091" customFormat="false" ht="15" hidden="true" customHeight="true" outlineLevel="0" collapsed="false">
      <c r="A2091" s="92"/>
      <c r="B2091" s="92"/>
      <c r="C2091" s="100"/>
      <c r="D2091" s="92"/>
      <c r="E2091" s="101" t="e">
        <f aca="false">_xlfn.iferror(VLOOKUP($A2091,Clientes!$A:$F,6,0),"")</f>
        <v>#N/A</v>
      </c>
      <c r="F2091" s="102" t="str">
        <f aca="false">IF(B2091="","",EOMONTH(B2091,-1)+1)</f>
        <v/>
      </c>
      <c r="G2091" s="103" t="n">
        <f aca="false">_xlfn.iferror(VLOOKUP(D2091,Cadastros!$M$1:$N$12,2,0),0)*C2091</f>
        <v>0</v>
      </c>
      <c r="H2091" s="103" t="n">
        <f aca="false">SUMIF(A:A,A2091,G:G)</f>
        <v>0</v>
      </c>
    </row>
    <row r="2092" customFormat="false" ht="15" hidden="true" customHeight="true" outlineLevel="0" collapsed="false">
      <c r="A2092" s="92"/>
      <c r="B2092" s="92"/>
      <c r="C2092" s="100"/>
      <c r="D2092" s="92"/>
      <c r="E2092" s="101" t="e">
        <f aca="false">_xlfn.iferror(VLOOKUP($A2092,Clientes!$A:$F,6,0),"")</f>
        <v>#N/A</v>
      </c>
      <c r="F2092" s="102" t="str">
        <f aca="false">IF(B2092="","",EOMONTH(B2092,-1)+1)</f>
        <v/>
      </c>
      <c r="G2092" s="103" t="n">
        <f aca="false">_xlfn.iferror(VLOOKUP(D2092,Cadastros!$M$1:$N$12,2,0),0)*C2092</f>
        <v>0</v>
      </c>
      <c r="H2092" s="103" t="n">
        <f aca="false">SUMIF(A:A,A2092,G:G)</f>
        <v>0</v>
      </c>
    </row>
    <row r="2093" customFormat="false" ht="15" hidden="true" customHeight="true" outlineLevel="0" collapsed="false">
      <c r="A2093" s="92"/>
      <c r="B2093" s="92"/>
      <c r="C2093" s="100"/>
      <c r="D2093" s="92"/>
      <c r="E2093" s="101" t="e">
        <f aca="false">_xlfn.iferror(VLOOKUP($A2093,Clientes!$A:$F,6,0),"")</f>
        <v>#N/A</v>
      </c>
      <c r="F2093" s="102" t="str">
        <f aca="false">IF(B2093="","",EOMONTH(B2093,-1)+1)</f>
        <v/>
      </c>
      <c r="G2093" s="103" t="n">
        <f aca="false">_xlfn.iferror(VLOOKUP(D2093,Cadastros!$M$1:$N$12,2,0),0)*C2093</f>
        <v>0</v>
      </c>
      <c r="H2093" s="103" t="n">
        <f aca="false">SUMIF(A:A,A2093,G:G)</f>
        <v>0</v>
      </c>
    </row>
    <row r="2094" customFormat="false" ht="15" hidden="true" customHeight="true" outlineLevel="0" collapsed="false">
      <c r="A2094" s="92"/>
      <c r="B2094" s="92"/>
      <c r="C2094" s="100"/>
      <c r="D2094" s="92"/>
      <c r="E2094" s="101" t="e">
        <f aca="false">_xlfn.iferror(VLOOKUP($A2094,Clientes!$A:$F,6,0),"")</f>
        <v>#N/A</v>
      </c>
      <c r="F2094" s="102" t="str">
        <f aca="false">IF(B2094="","",EOMONTH(B2094,-1)+1)</f>
        <v/>
      </c>
      <c r="G2094" s="103" t="n">
        <f aca="false">_xlfn.iferror(VLOOKUP(D2094,Cadastros!$M$1:$N$12,2,0),0)*C2094</f>
        <v>0</v>
      </c>
      <c r="H2094" s="103" t="n">
        <f aca="false">SUMIF(A:A,A2094,G:G)</f>
        <v>0</v>
      </c>
    </row>
    <row r="2095" customFormat="false" ht="15" hidden="true" customHeight="true" outlineLevel="0" collapsed="false">
      <c r="A2095" s="92"/>
      <c r="B2095" s="92"/>
      <c r="C2095" s="100"/>
      <c r="D2095" s="92"/>
      <c r="E2095" s="101" t="e">
        <f aca="false">_xlfn.iferror(VLOOKUP($A2095,Clientes!$A:$F,6,0),"")</f>
        <v>#N/A</v>
      </c>
      <c r="F2095" s="102" t="str">
        <f aca="false">IF(B2095="","",EOMONTH(B2095,-1)+1)</f>
        <v/>
      </c>
      <c r="G2095" s="103" t="n">
        <f aca="false">_xlfn.iferror(VLOOKUP(D2095,Cadastros!$M$1:$N$12,2,0),0)*C2095</f>
        <v>0</v>
      </c>
      <c r="H2095" s="103" t="n">
        <f aca="false">SUMIF(A:A,A2095,G:G)</f>
        <v>0</v>
      </c>
    </row>
    <row r="2096" customFormat="false" ht="15" hidden="true" customHeight="true" outlineLevel="0" collapsed="false">
      <c r="A2096" s="92"/>
      <c r="B2096" s="92"/>
      <c r="C2096" s="100"/>
      <c r="D2096" s="92"/>
      <c r="E2096" s="101" t="e">
        <f aca="false">_xlfn.iferror(VLOOKUP($A2096,Clientes!$A:$F,6,0),"")</f>
        <v>#N/A</v>
      </c>
      <c r="F2096" s="102" t="str">
        <f aca="false">IF(B2096="","",EOMONTH(B2096,-1)+1)</f>
        <v/>
      </c>
      <c r="G2096" s="103" t="n">
        <f aca="false">_xlfn.iferror(VLOOKUP(D2096,Cadastros!$M$1:$N$12,2,0),0)*C2096</f>
        <v>0</v>
      </c>
      <c r="H2096" s="103" t="n">
        <f aca="false">SUMIF(A:A,A2096,G:G)</f>
        <v>0</v>
      </c>
    </row>
    <row r="2097" customFormat="false" ht="15" hidden="true" customHeight="true" outlineLevel="0" collapsed="false">
      <c r="A2097" s="92"/>
      <c r="B2097" s="92"/>
      <c r="C2097" s="100"/>
      <c r="D2097" s="92"/>
      <c r="E2097" s="101" t="e">
        <f aca="false">_xlfn.iferror(VLOOKUP($A2097,Clientes!$A:$F,6,0),"")</f>
        <v>#N/A</v>
      </c>
      <c r="F2097" s="102" t="str">
        <f aca="false">IF(B2097="","",EOMONTH(B2097,-1)+1)</f>
        <v/>
      </c>
      <c r="G2097" s="103" t="n">
        <f aca="false">_xlfn.iferror(VLOOKUP(D2097,Cadastros!$M$1:$N$12,2,0),0)*C2097</f>
        <v>0</v>
      </c>
      <c r="H2097" s="103" t="n">
        <f aca="false">SUMIF(A:A,A2097,G:G)</f>
        <v>0</v>
      </c>
    </row>
    <row r="2098" customFormat="false" ht="15" hidden="true" customHeight="true" outlineLevel="0" collapsed="false">
      <c r="A2098" s="92"/>
      <c r="B2098" s="92"/>
      <c r="C2098" s="100"/>
      <c r="D2098" s="92"/>
      <c r="E2098" s="101" t="e">
        <f aca="false">_xlfn.iferror(VLOOKUP($A2098,Clientes!$A:$F,6,0),"")</f>
        <v>#N/A</v>
      </c>
      <c r="F2098" s="102" t="str">
        <f aca="false">IF(B2098="","",EOMONTH(B2098,-1)+1)</f>
        <v/>
      </c>
      <c r="G2098" s="103" t="n">
        <f aca="false">_xlfn.iferror(VLOOKUP(D2098,Cadastros!$M$1:$N$12,2,0),0)*C2098</f>
        <v>0</v>
      </c>
      <c r="H2098" s="103" t="n">
        <f aca="false">SUMIF(A:A,A2098,G:G)</f>
        <v>0</v>
      </c>
    </row>
    <row r="2099" customFormat="false" ht="15" hidden="true" customHeight="true" outlineLevel="0" collapsed="false">
      <c r="A2099" s="92"/>
      <c r="B2099" s="92"/>
      <c r="C2099" s="100"/>
      <c r="D2099" s="92"/>
      <c r="E2099" s="101" t="e">
        <f aca="false">_xlfn.iferror(VLOOKUP($A2099,Clientes!$A:$F,6,0),"")</f>
        <v>#N/A</v>
      </c>
      <c r="F2099" s="102" t="str">
        <f aca="false">IF(B2099="","",EOMONTH(B2099,-1)+1)</f>
        <v/>
      </c>
      <c r="G2099" s="103" t="n">
        <f aca="false">_xlfn.iferror(VLOOKUP(D2099,Cadastros!$M$1:$N$12,2,0),0)*C2099</f>
        <v>0</v>
      </c>
      <c r="H2099" s="103" t="n">
        <f aca="false">SUMIF(A:A,A2099,G:G)</f>
        <v>0</v>
      </c>
    </row>
    <row r="2100" customFormat="false" ht="15" hidden="true" customHeight="true" outlineLevel="0" collapsed="false">
      <c r="A2100" s="92"/>
      <c r="B2100" s="92"/>
      <c r="C2100" s="100"/>
      <c r="D2100" s="92"/>
      <c r="E2100" s="101" t="e">
        <f aca="false">_xlfn.iferror(VLOOKUP($A2100,Clientes!$A:$F,6,0),"")</f>
        <v>#N/A</v>
      </c>
      <c r="F2100" s="102" t="str">
        <f aca="false">IF(B2100="","",EOMONTH(B2100,-1)+1)</f>
        <v/>
      </c>
      <c r="G2100" s="103" t="n">
        <f aca="false">_xlfn.iferror(VLOOKUP(D2100,Cadastros!$M$1:$N$12,2,0),0)*C2100</f>
        <v>0</v>
      </c>
      <c r="H2100" s="103" t="n">
        <f aca="false">SUMIF(A:A,A2100,G:G)</f>
        <v>0</v>
      </c>
    </row>
    <row r="2101" customFormat="false" ht="15" hidden="true" customHeight="true" outlineLevel="0" collapsed="false">
      <c r="A2101" s="92"/>
      <c r="B2101" s="92"/>
      <c r="C2101" s="100"/>
      <c r="D2101" s="92"/>
      <c r="E2101" s="101" t="e">
        <f aca="false">_xlfn.iferror(VLOOKUP($A2101,Clientes!$A:$F,6,0),"")</f>
        <v>#N/A</v>
      </c>
      <c r="F2101" s="102" t="str">
        <f aca="false">IF(B2101="","",EOMONTH(B2101,-1)+1)</f>
        <v/>
      </c>
      <c r="G2101" s="103" t="n">
        <f aca="false">_xlfn.iferror(VLOOKUP(D2101,Cadastros!$M$1:$N$12,2,0),0)*C2101</f>
        <v>0</v>
      </c>
      <c r="H2101" s="103" t="n">
        <f aca="false">SUMIF(A:A,A2101,G:G)</f>
        <v>0</v>
      </c>
    </row>
    <row r="2102" customFormat="false" ht="15" hidden="true" customHeight="true" outlineLevel="0" collapsed="false">
      <c r="A2102" s="92"/>
      <c r="B2102" s="92"/>
      <c r="C2102" s="100"/>
      <c r="D2102" s="92"/>
      <c r="E2102" s="101" t="e">
        <f aca="false">_xlfn.iferror(VLOOKUP($A2102,Clientes!$A:$F,6,0),"")</f>
        <v>#N/A</v>
      </c>
      <c r="F2102" s="102" t="str">
        <f aca="false">IF(B2102="","",EOMONTH(B2102,-1)+1)</f>
        <v/>
      </c>
      <c r="G2102" s="103" t="n">
        <f aca="false">_xlfn.iferror(VLOOKUP(D2102,Cadastros!$M$1:$N$12,2,0),0)*C2102</f>
        <v>0</v>
      </c>
      <c r="H2102" s="103" t="n">
        <f aca="false">SUMIF(A:A,A2102,G:G)</f>
        <v>0</v>
      </c>
    </row>
    <row r="2103" customFormat="false" ht="15" hidden="true" customHeight="true" outlineLevel="0" collapsed="false">
      <c r="A2103" s="92"/>
      <c r="B2103" s="92"/>
      <c r="C2103" s="100"/>
      <c r="D2103" s="92"/>
      <c r="E2103" s="101" t="e">
        <f aca="false">_xlfn.iferror(VLOOKUP($A2103,Clientes!$A:$F,6,0),"")</f>
        <v>#N/A</v>
      </c>
      <c r="F2103" s="102" t="str">
        <f aca="false">IF(B2103="","",EOMONTH(B2103,-1)+1)</f>
        <v/>
      </c>
      <c r="G2103" s="103" t="n">
        <f aca="false">_xlfn.iferror(VLOOKUP(D2103,Cadastros!$M$1:$N$12,2,0),0)*C2103</f>
        <v>0</v>
      </c>
      <c r="H2103" s="103" t="n">
        <f aca="false">SUMIF(A:A,A2103,G:G)</f>
        <v>0</v>
      </c>
    </row>
    <row r="2104" customFormat="false" ht="15" hidden="true" customHeight="true" outlineLevel="0" collapsed="false">
      <c r="A2104" s="92"/>
      <c r="B2104" s="92"/>
      <c r="C2104" s="100"/>
      <c r="D2104" s="92"/>
      <c r="E2104" s="101" t="e">
        <f aca="false">_xlfn.iferror(VLOOKUP($A2104,Clientes!$A:$F,6,0),"")</f>
        <v>#N/A</v>
      </c>
      <c r="F2104" s="102" t="str">
        <f aca="false">IF(B2104="","",EOMONTH(B2104,-1)+1)</f>
        <v/>
      </c>
      <c r="G2104" s="103" t="n">
        <f aca="false">_xlfn.iferror(VLOOKUP(D2104,Cadastros!$M$1:$N$12,2,0),0)*C2104</f>
        <v>0</v>
      </c>
      <c r="H2104" s="103" t="n">
        <f aca="false">SUMIF(A:A,A2104,G:G)</f>
        <v>0</v>
      </c>
      <c r="I2104" s="8"/>
    </row>
    <row r="2105" customFormat="false" ht="15" hidden="true" customHeight="true" outlineLevel="0" collapsed="false">
      <c r="A2105" s="92"/>
      <c r="B2105" s="92"/>
      <c r="C2105" s="100"/>
      <c r="D2105" s="92"/>
      <c r="E2105" s="101" t="e">
        <f aca="false">_xlfn.iferror(VLOOKUP($A2105,Clientes!$A:$F,6,0),"")</f>
        <v>#N/A</v>
      </c>
      <c r="F2105" s="102" t="str">
        <f aca="false">IF(B2105="","",EOMONTH(B2105,-1)+1)</f>
        <v/>
      </c>
      <c r="G2105" s="103" t="n">
        <f aca="false">_xlfn.iferror(VLOOKUP(D2105,Cadastros!$M$1:$N$12,2,0),0)*C2105</f>
        <v>0</v>
      </c>
      <c r="H2105" s="103" t="n">
        <f aca="false">SUMIF(A:A,A2105,G:G)</f>
        <v>0</v>
      </c>
      <c r="I2105" s="8"/>
    </row>
    <row r="2106" customFormat="false" ht="15" hidden="true" customHeight="true" outlineLevel="0" collapsed="false">
      <c r="A2106" s="92"/>
      <c r="B2106" s="92"/>
      <c r="C2106" s="100"/>
      <c r="D2106" s="92"/>
      <c r="E2106" s="101" t="e">
        <f aca="false">_xlfn.iferror(VLOOKUP($A2106,Clientes!$A:$F,6,0),"")</f>
        <v>#N/A</v>
      </c>
      <c r="F2106" s="102" t="str">
        <f aca="false">IF(B2106="","",EOMONTH(B2106,-1)+1)</f>
        <v/>
      </c>
      <c r="G2106" s="103" t="n">
        <f aca="false">_xlfn.iferror(VLOOKUP(D2106,Cadastros!$M$1:$N$12,2,0),0)*C2106</f>
        <v>0</v>
      </c>
      <c r="H2106" s="103" t="n">
        <f aca="false">SUMIF(A:A,A2106,G:G)</f>
        <v>0</v>
      </c>
      <c r="I2106" s="8"/>
    </row>
    <row r="2107" customFormat="false" ht="15" hidden="true" customHeight="true" outlineLevel="0" collapsed="false">
      <c r="A2107" s="92"/>
      <c r="B2107" s="92"/>
      <c r="C2107" s="100"/>
      <c r="D2107" s="92"/>
      <c r="E2107" s="101" t="e">
        <f aca="false">_xlfn.iferror(VLOOKUP($A2107,Clientes!$A:$F,6,0),"")</f>
        <v>#N/A</v>
      </c>
      <c r="F2107" s="102" t="str">
        <f aca="false">IF(B2107="","",EOMONTH(B2107,-1)+1)</f>
        <v/>
      </c>
      <c r="G2107" s="103" t="n">
        <f aca="false">_xlfn.iferror(VLOOKUP(D2107,Cadastros!$M$1:$N$12,2,0),0)*C2107</f>
        <v>0</v>
      </c>
      <c r="H2107" s="103" t="n">
        <f aca="false">SUMIF(A:A,A2107,G:G)</f>
        <v>0</v>
      </c>
      <c r="I2107" s="8"/>
    </row>
    <row r="2108" customFormat="false" ht="15" hidden="true" customHeight="true" outlineLevel="0" collapsed="false">
      <c r="A2108" s="92"/>
      <c r="B2108" s="92"/>
      <c r="C2108" s="100"/>
      <c r="D2108" s="92"/>
      <c r="E2108" s="101" t="e">
        <f aca="false">_xlfn.iferror(VLOOKUP($A2108,Clientes!$A:$F,6,0),"")</f>
        <v>#N/A</v>
      </c>
      <c r="F2108" s="102" t="str">
        <f aca="false">IF(B2108="","",EOMONTH(B2108,-1)+1)</f>
        <v/>
      </c>
      <c r="G2108" s="103" t="n">
        <f aca="false">_xlfn.iferror(VLOOKUP(D2108,Cadastros!$M$1:$N$12,2,0),0)*C2108</f>
        <v>0</v>
      </c>
      <c r="H2108" s="103" t="n">
        <f aca="false">SUMIF(A:A,A2108,G:G)</f>
        <v>0</v>
      </c>
      <c r="I2108" s="8"/>
    </row>
    <row r="2109" customFormat="false" ht="15" hidden="true" customHeight="true" outlineLevel="0" collapsed="false">
      <c r="A2109" s="92"/>
      <c r="B2109" s="92"/>
      <c r="C2109" s="100"/>
      <c r="D2109" s="92"/>
      <c r="E2109" s="101" t="e">
        <f aca="false">_xlfn.iferror(VLOOKUP($A2109,Clientes!$A:$F,6,0),"")</f>
        <v>#N/A</v>
      </c>
      <c r="F2109" s="102" t="str">
        <f aca="false">IF(B2109="","",EOMONTH(B2109,-1)+1)</f>
        <v/>
      </c>
      <c r="G2109" s="103" t="n">
        <f aca="false">_xlfn.iferror(VLOOKUP(D2109,Cadastros!$M$1:$N$12,2,0),0)*C2109</f>
        <v>0</v>
      </c>
      <c r="H2109" s="103" t="n">
        <f aca="false">SUMIF(A:A,A2109,G:G)</f>
        <v>0</v>
      </c>
      <c r="I2109" s="8"/>
    </row>
    <row r="2110" customFormat="false" ht="15" hidden="true" customHeight="true" outlineLevel="0" collapsed="false">
      <c r="A2110" s="92"/>
      <c r="B2110" s="92"/>
      <c r="C2110" s="100"/>
      <c r="D2110" s="92"/>
      <c r="E2110" s="101" t="e">
        <f aca="false">_xlfn.iferror(VLOOKUP($A2110,Clientes!$A:$F,6,0),"")</f>
        <v>#N/A</v>
      </c>
      <c r="F2110" s="102" t="str">
        <f aca="false">IF(B2110="","",EOMONTH(B2110,-1)+1)</f>
        <v/>
      </c>
      <c r="G2110" s="103" t="n">
        <f aca="false">_xlfn.iferror(VLOOKUP(D2110,Cadastros!$M$1:$N$12,2,0),0)*C2110</f>
        <v>0</v>
      </c>
      <c r="H2110" s="103" t="n">
        <f aca="false">SUMIF(A:A,A2110,G:G)</f>
        <v>0</v>
      </c>
      <c r="I2110" s="8"/>
    </row>
    <row r="2111" customFormat="false" ht="15" hidden="true" customHeight="true" outlineLevel="0" collapsed="false">
      <c r="A2111" s="92"/>
      <c r="B2111" s="92"/>
      <c r="C2111" s="100"/>
      <c r="D2111" s="92"/>
      <c r="E2111" s="101" t="e">
        <f aca="false">_xlfn.iferror(VLOOKUP($A2111,Clientes!$A:$F,6,0),"")</f>
        <v>#N/A</v>
      </c>
      <c r="F2111" s="102" t="str">
        <f aca="false">IF(B2111="","",EOMONTH(B2111,-1)+1)</f>
        <v/>
      </c>
      <c r="G2111" s="103" t="n">
        <f aca="false">_xlfn.iferror(VLOOKUP(D2111,Cadastros!$M$1:$N$12,2,0),0)*C2111</f>
        <v>0</v>
      </c>
      <c r="H2111" s="103" t="n">
        <f aca="false">SUMIF(A:A,A2111,G:G)</f>
        <v>0</v>
      </c>
      <c r="I2111" s="8"/>
    </row>
    <row r="2112" customFormat="false" ht="15" hidden="true" customHeight="true" outlineLevel="0" collapsed="false">
      <c r="A2112" s="92"/>
      <c r="B2112" s="92"/>
      <c r="C2112" s="100"/>
      <c r="D2112" s="92"/>
      <c r="E2112" s="101" t="e">
        <f aca="false">_xlfn.iferror(VLOOKUP($A2112,Clientes!$A:$F,6,0),"")</f>
        <v>#N/A</v>
      </c>
      <c r="F2112" s="102" t="str">
        <f aca="false">IF(B2112="","",EOMONTH(B2112,-1)+1)</f>
        <v/>
      </c>
      <c r="G2112" s="103" t="n">
        <f aca="false">_xlfn.iferror(VLOOKUP(D2112,Cadastros!$M$1:$N$12,2,0),0)*C2112</f>
        <v>0</v>
      </c>
      <c r="H2112" s="103" t="n">
        <f aca="false">SUMIF(A:A,A2112,G:G)</f>
        <v>0</v>
      </c>
      <c r="I2112" s="8"/>
    </row>
    <row r="2113" customFormat="false" ht="15" hidden="true" customHeight="true" outlineLevel="0" collapsed="false">
      <c r="A2113" s="92"/>
      <c r="B2113" s="92"/>
      <c r="C2113" s="100"/>
      <c r="D2113" s="92"/>
      <c r="E2113" s="101" t="e">
        <f aca="false">_xlfn.iferror(VLOOKUP($A2113,Clientes!$A:$F,6,0),"")</f>
        <v>#N/A</v>
      </c>
      <c r="F2113" s="102" t="str">
        <f aca="false">IF(B2113="","",EOMONTH(B2113,-1)+1)</f>
        <v/>
      </c>
      <c r="G2113" s="103" t="n">
        <f aca="false">_xlfn.iferror(VLOOKUP(D2113,Cadastros!$M$1:$N$12,2,0),0)*C2113</f>
        <v>0</v>
      </c>
      <c r="H2113" s="103" t="n">
        <f aca="false">SUMIF(A:A,A2113,G:G)</f>
        <v>0</v>
      </c>
      <c r="I2113" s="8"/>
    </row>
    <row r="2114" customFormat="false" ht="15" hidden="true" customHeight="true" outlineLevel="0" collapsed="false">
      <c r="A2114" s="92"/>
      <c r="B2114" s="92"/>
      <c r="C2114" s="100"/>
      <c r="D2114" s="92"/>
      <c r="E2114" s="101" t="e">
        <f aca="false">_xlfn.iferror(VLOOKUP($A2114,Clientes!$A:$F,6,0),"")</f>
        <v>#N/A</v>
      </c>
      <c r="F2114" s="102" t="str">
        <f aca="false">IF(B2114="","",EOMONTH(B2114,-1)+1)</f>
        <v/>
      </c>
      <c r="G2114" s="103" t="n">
        <f aca="false">_xlfn.iferror(VLOOKUP(D2114,Cadastros!$M$1:$N$12,2,0),0)*C2114</f>
        <v>0</v>
      </c>
      <c r="H2114" s="103" t="n">
        <f aca="false">SUMIF(A:A,A2114,G:G)</f>
        <v>0</v>
      </c>
      <c r="I2114" s="8"/>
    </row>
    <row r="2115" customFormat="false" ht="15" hidden="true" customHeight="true" outlineLevel="0" collapsed="false">
      <c r="A2115" s="92"/>
      <c r="B2115" s="92"/>
      <c r="C2115" s="100"/>
      <c r="D2115" s="92"/>
      <c r="E2115" s="101" t="e">
        <f aca="false">_xlfn.iferror(VLOOKUP($A2115,Clientes!$A:$F,6,0),"")</f>
        <v>#N/A</v>
      </c>
      <c r="F2115" s="102" t="str">
        <f aca="false">IF(B2115="","",EOMONTH(B2115,-1)+1)</f>
        <v/>
      </c>
      <c r="G2115" s="103" t="n">
        <f aca="false">_xlfn.iferror(VLOOKUP(D2115,Cadastros!$M$1:$N$12,2,0),0)*C2115</f>
        <v>0</v>
      </c>
      <c r="H2115" s="103" t="n">
        <f aca="false">SUMIF(A:A,A2115,G:G)</f>
        <v>0</v>
      </c>
      <c r="I2115" s="8"/>
    </row>
    <row r="2116" customFormat="false" ht="15" hidden="true" customHeight="true" outlineLevel="0" collapsed="false">
      <c r="A2116" s="92"/>
      <c r="B2116" s="92"/>
      <c r="C2116" s="100"/>
      <c r="D2116" s="92"/>
      <c r="E2116" s="101" t="e">
        <f aca="false">_xlfn.iferror(VLOOKUP($A2116,Clientes!$A:$F,6,0),"")</f>
        <v>#N/A</v>
      </c>
      <c r="F2116" s="102" t="str">
        <f aca="false">IF(B2116="","",EOMONTH(B2116,-1)+1)</f>
        <v/>
      </c>
      <c r="G2116" s="103" t="n">
        <f aca="false">_xlfn.iferror(VLOOKUP(D2116,Cadastros!$M$1:$N$12,2,0),0)*C2116</f>
        <v>0</v>
      </c>
      <c r="H2116" s="103" t="n">
        <f aca="false">SUMIF(A:A,A2116,G:G)</f>
        <v>0</v>
      </c>
      <c r="I2116" s="8"/>
    </row>
    <row r="2117" customFormat="false" ht="15" hidden="true" customHeight="true" outlineLevel="0" collapsed="false">
      <c r="A2117" s="92"/>
      <c r="B2117" s="92"/>
      <c r="C2117" s="100"/>
      <c r="D2117" s="92"/>
      <c r="E2117" s="101" t="e">
        <f aca="false">_xlfn.iferror(VLOOKUP($A2117,Clientes!$A:$F,6,0),"")</f>
        <v>#N/A</v>
      </c>
      <c r="F2117" s="102" t="str">
        <f aca="false">IF(B2117="","",EOMONTH(B2117,-1)+1)</f>
        <v/>
      </c>
      <c r="G2117" s="103" t="n">
        <f aca="false">_xlfn.iferror(VLOOKUP(D2117,Cadastros!$M$1:$N$12,2,0),0)*C2117</f>
        <v>0</v>
      </c>
      <c r="H2117" s="103" t="n">
        <f aca="false">SUMIF(A:A,A2117,G:G)</f>
        <v>0</v>
      </c>
      <c r="I2117" s="8"/>
    </row>
    <row r="2118" customFormat="false" ht="15" hidden="true" customHeight="true" outlineLevel="0" collapsed="false">
      <c r="A2118" s="92"/>
      <c r="B2118" s="92"/>
      <c r="C2118" s="100"/>
      <c r="D2118" s="92"/>
      <c r="E2118" s="101" t="e">
        <f aca="false">_xlfn.iferror(VLOOKUP($A2118,Clientes!$A:$F,6,0),"")</f>
        <v>#N/A</v>
      </c>
      <c r="F2118" s="102" t="str">
        <f aca="false">IF(B2118="","",EOMONTH(B2118,-1)+1)</f>
        <v/>
      </c>
      <c r="G2118" s="103" t="n">
        <f aca="false">_xlfn.iferror(VLOOKUP(D2118,Cadastros!$M$1:$N$12,2,0),0)*C2118</f>
        <v>0</v>
      </c>
      <c r="H2118" s="103" t="n">
        <f aca="false">SUMIF(A:A,A2118,G:G)</f>
        <v>0</v>
      </c>
      <c r="I2118" s="8"/>
    </row>
    <row r="2119" customFormat="false" ht="15" hidden="true" customHeight="true" outlineLevel="0" collapsed="false">
      <c r="A2119" s="92"/>
      <c r="B2119" s="92"/>
      <c r="C2119" s="100"/>
      <c r="D2119" s="92"/>
      <c r="E2119" s="101" t="e">
        <f aca="false">_xlfn.iferror(VLOOKUP($A2119,Clientes!$A:$F,6,0),"")</f>
        <v>#N/A</v>
      </c>
      <c r="F2119" s="102" t="str">
        <f aca="false">IF(B2119="","",EOMONTH(B2119,-1)+1)</f>
        <v/>
      </c>
      <c r="G2119" s="103" t="n">
        <f aca="false">_xlfn.iferror(VLOOKUP(D2119,Cadastros!$M$1:$N$12,2,0),0)*C2119</f>
        <v>0</v>
      </c>
      <c r="H2119" s="103" t="n">
        <f aca="false">SUMIF(A:A,A2119,G:G)</f>
        <v>0</v>
      </c>
      <c r="I2119" s="8"/>
    </row>
    <row r="2120" customFormat="false" ht="15" hidden="true" customHeight="true" outlineLevel="0" collapsed="false">
      <c r="A2120" s="92"/>
      <c r="B2120" s="92"/>
      <c r="C2120" s="100"/>
      <c r="D2120" s="92"/>
      <c r="E2120" s="101" t="e">
        <f aca="false">_xlfn.iferror(VLOOKUP($A2120,Clientes!$A:$F,6,0),"")</f>
        <v>#N/A</v>
      </c>
      <c r="F2120" s="102" t="str">
        <f aca="false">IF(B2120="","",EOMONTH(B2120,-1)+1)</f>
        <v/>
      </c>
      <c r="G2120" s="103" t="n">
        <f aca="false">_xlfn.iferror(VLOOKUP(D2120,Cadastros!$M$1:$N$12,2,0),0)*C2120</f>
        <v>0</v>
      </c>
      <c r="H2120" s="103" t="n">
        <f aca="false">SUMIF(A:A,A2120,G:G)</f>
        <v>0</v>
      </c>
      <c r="I2120" s="8"/>
    </row>
    <row r="2121" customFormat="false" ht="15" hidden="true" customHeight="true" outlineLevel="0" collapsed="false"/>
  </sheetData>
  <autoFilter ref="A1:I2122">
    <filterColumn colId="0">
      <customFilters and="true">
        <customFilter operator="equal" val="Kavak"/>
      </customFilters>
    </filterColumn>
  </autoFilter>
  <dataValidations count="4">
    <dataValidation allowBlank="true" operator="between" showDropDown="false" showErrorMessage="true" showInputMessage="true" sqref="A2:A2120" type="list">
      <formula1>Clients</formula1>
      <formula2>0</formula2>
    </dataValidation>
    <dataValidation allowBlank="true" operator="between" showDropDown="false" showErrorMessage="true" showInputMessage="true" sqref="G1:H1 I2" type="none">
      <formula1>0</formula1>
      <formula2>0</formula2>
    </dataValidation>
    <dataValidation allowBlank="true" operator="between" showDropDown="false" showErrorMessage="true" showInputMessage="true" sqref="C2:C2120" type="decimal">
      <formula1>0</formula1>
      <formula2>100000</formula2>
    </dataValidation>
    <dataValidation allowBlank="true" operator="between" showDropDown="false" showErrorMessage="true" showInputMessage="true" sqref="D2:D2120" type="list">
      <formula1>Events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83125" bottom="0.83125" header="0.511805555555555" footer="0.511805555555555"/>
  <pageSetup paperSize="1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2023-01-12T09:25:51Z</dcterms:modified>
  <cp:revision>2</cp:revision>
  <dc:subject/>
  <dc:title/>
</cp:coreProperties>
</file>